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5(H27)\G_統計情報担当\統計書\H26統計書HP公表用\H26統計書HP公表用E\"/>
    </mc:Choice>
  </mc:AlternateContent>
  <bookViews>
    <workbookView xWindow="0" yWindow="0" windowWidth="20490" windowHeight="7815" tabRatio="902" firstSheet="5" activeTab="19"/>
  </bookViews>
  <sheets>
    <sheet name="統計表一覧" sheetId="42" r:id="rId1"/>
    <sheet name="239(1)" sheetId="31" r:id="rId2"/>
    <sheet name="239(2)" sheetId="32" r:id="rId3"/>
    <sheet name="239(3)" sheetId="33" r:id="rId4"/>
    <sheet name="239(4)" sheetId="34" r:id="rId5"/>
    <sheet name="239(5)" sheetId="35" r:id="rId6"/>
    <sheet name="240(1)" sheetId="36" r:id="rId7"/>
    <sheet name="240(2)" sheetId="37" r:id="rId8"/>
    <sheet name="240(3)" sheetId="38" r:id="rId9"/>
    <sheet name="240(4)" sheetId="39" r:id="rId10"/>
    <sheet name="241(1)(2)" sheetId="28" r:id="rId11"/>
    <sheet name="242" sheetId="4" r:id="rId12"/>
    <sheet name="243" sheetId="40" r:id="rId13"/>
    <sheet name="244-1" sheetId="41" r:id="rId14"/>
    <sheet name="244-2" sheetId="13" r:id="rId15"/>
    <sheet name="244-3" sheetId="14" r:id="rId16"/>
    <sheet name="245(1)" sheetId="5" r:id="rId17"/>
    <sheet name="245(2)" sheetId="6" r:id="rId18"/>
    <sheet name="245(3)" sheetId="29" r:id="rId19"/>
    <sheet name="245(4)" sheetId="30" r:id="rId20"/>
  </sheets>
  <definedNames>
    <definedName name="_xlnm.Print_Area" localSheetId="1">'239(1)'!$B$2:$R$34</definedName>
    <definedName name="_xlnm.Print_Area" localSheetId="2">'239(2)'!$B$2:$P$70</definedName>
    <definedName name="_xlnm.Print_Area" localSheetId="3">'239(3)'!$B$2:$Q$12</definedName>
    <definedName name="_xlnm.Print_Area" localSheetId="4">'239(4)'!$B$2:$Q$37</definedName>
    <definedName name="_xlnm.Print_Area" localSheetId="5">'239(5)'!$B$2:$O$30</definedName>
    <definedName name="_xlnm.Print_Area" localSheetId="6">'240(1)'!$B$2:$M$26</definedName>
    <definedName name="_xlnm.Print_Area" localSheetId="7">'240(2)'!$B$2:$W$23</definedName>
    <definedName name="_xlnm.Print_Area" localSheetId="8">'240(3)'!$B$2:$L$35</definedName>
    <definedName name="_xlnm.Print_Area" localSheetId="9">'240(4)'!$B$2:$AE$38</definedName>
    <definedName name="_xlnm.Print_Area" localSheetId="10">'241(1)(2)'!$B$2:$AD$57</definedName>
    <definedName name="_xlnm.Print_Area" localSheetId="11">'242'!$B$2:$M$32</definedName>
    <definedName name="_xlnm.Print_Area" localSheetId="12">'243'!$B$2:$M$11</definedName>
    <definedName name="_xlnm.Print_Area" localSheetId="13">'244-1'!$B$2:$L$8</definedName>
    <definedName name="_xlnm.Print_Area" localSheetId="14">'244-2'!$B$4:$H$9</definedName>
    <definedName name="_xlnm.Print_Area" localSheetId="15">'244-3'!$B$4:$J$9</definedName>
    <definedName name="_xlnm.Print_Area" localSheetId="16">'245(1)'!$B$2:$F$22</definedName>
    <definedName name="_xlnm.Print_Area" localSheetId="17">'245(2)'!$B$2:$L$24</definedName>
    <definedName name="_xlnm.Print_Area" localSheetId="18">'245(3)'!$B$3:$K$39</definedName>
    <definedName name="_xlnm.Print_Area" localSheetId="19">'245(4)'!$B$2:$K$32</definedName>
  </definedNames>
  <calcPr calcId="152511"/>
</workbook>
</file>

<file path=xl/calcChain.xml><?xml version="1.0" encoding="utf-8"?>
<calcChain xmlns="http://schemas.openxmlformats.org/spreadsheetml/2006/main">
  <c r="E15" i="34" l="1"/>
  <c r="E24" i="34"/>
  <c r="M6" i="34"/>
  <c r="N6" i="34"/>
  <c r="E26" i="34"/>
  <c r="D25" i="32"/>
  <c r="D24" i="32"/>
  <c r="D15" i="32"/>
  <c r="M11" i="32"/>
  <c r="L11" i="32"/>
  <c r="N21" i="32"/>
  <c r="M21" i="32"/>
  <c r="L21" i="32"/>
  <c r="N8" i="31"/>
  <c r="M8" i="31"/>
  <c r="D8" i="31"/>
  <c r="M9" i="36"/>
  <c r="L7" i="38"/>
  <c r="E24" i="38"/>
  <c r="E15" i="38"/>
  <c r="P9" i="39"/>
  <c r="E9" i="39"/>
  <c r="F11" i="39"/>
  <c r="F10" i="39"/>
  <c r="M15" i="6"/>
  <c r="L26" i="28"/>
  <c r="L24" i="28"/>
  <c r="N24" i="28" l="1"/>
  <c r="K6" i="30" l="1"/>
  <c r="J6" i="30"/>
  <c r="I6" i="30"/>
  <c r="H6" i="29"/>
  <c r="F6" i="29"/>
  <c r="L22" i="6"/>
  <c r="K22" i="6"/>
  <c r="K6" i="6" s="1"/>
  <c r="K7" i="6"/>
  <c r="J22" i="6"/>
  <c r="J6" i="6"/>
  <c r="J7" i="6"/>
  <c r="F9" i="5"/>
  <c r="E9" i="5"/>
  <c r="D9" i="5"/>
  <c r="C9" i="5"/>
  <c r="G28" i="4"/>
  <c r="F28" i="4"/>
  <c r="C50" i="28"/>
  <c r="C36" i="28" s="1"/>
  <c r="AA36" i="28"/>
  <c r="W36" i="28"/>
  <c r="S36" i="28"/>
  <c r="O36" i="28"/>
  <c r="G36" i="28"/>
  <c r="AD26" i="28"/>
  <c r="AB26" i="28"/>
  <c r="Z26" i="28"/>
  <c r="X26" i="28"/>
  <c r="V26" i="28"/>
  <c r="T26" i="28"/>
  <c r="R26" i="28"/>
  <c r="P26" i="28"/>
  <c r="J26" i="28"/>
  <c r="H26" i="28"/>
  <c r="AD25" i="28"/>
  <c r="AB25" i="28"/>
  <c r="Z25" i="28"/>
  <c r="X25" i="28"/>
  <c r="R25" i="28"/>
  <c r="N25" i="28"/>
  <c r="L25" i="28"/>
  <c r="J25" i="28"/>
  <c r="H25" i="28"/>
  <c r="AD24" i="28"/>
  <c r="AB24" i="28"/>
  <c r="Z24" i="28"/>
  <c r="X24" i="28"/>
  <c r="V24" i="28"/>
  <c r="T24" i="28"/>
  <c r="R24" i="28"/>
  <c r="P24" i="28"/>
  <c r="J24" i="28"/>
  <c r="H24" i="28"/>
  <c r="AD23" i="28"/>
  <c r="AB23" i="28"/>
  <c r="Z23" i="28"/>
  <c r="X23" i="28"/>
  <c r="V23" i="28"/>
  <c r="T23" i="28"/>
  <c r="R23" i="28"/>
  <c r="P23" i="28"/>
  <c r="N23" i="28"/>
  <c r="L23" i="28"/>
  <c r="H23" i="28"/>
  <c r="Z21" i="28"/>
  <c r="V21" i="28"/>
  <c r="T21" i="28"/>
  <c r="R21" i="28"/>
  <c r="P21" i="28"/>
  <c r="N21" i="28"/>
  <c r="L21" i="28"/>
  <c r="AD19" i="28"/>
  <c r="AB19" i="28"/>
  <c r="Z19" i="28"/>
  <c r="X19" i="28"/>
  <c r="V19" i="28"/>
  <c r="T19" i="28"/>
  <c r="R19" i="28"/>
  <c r="N19" i="28"/>
  <c r="L19" i="28"/>
  <c r="J19" i="28"/>
  <c r="H19" i="28"/>
  <c r="F19" i="28"/>
  <c r="D19" i="28"/>
  <c r="AD17" i="28"/>
  <c r="AB17" i="28"/>
  <c r="Z17" i="28"/>
  <c r="X17" i="28"/>
  <c r="V17" i="28"/>
  <c r="T17" i="28"/>
  <c r="N17" i="28"/>
  <c r="L17" i="28"/>
  <c r="J17" i="28"/>
  <c r="H17" i="28"/>
  <c r="F17" i="28"/>
  <c r="D17" i="28"/>
  <c r="AD16" i="28"/>
  <c r="AB16" i="28"/>
  <c r="Z16" i="28"/>
  <c r="X16" i="28"/>
  <c r="V16" i="28"/>
  <c r="T16" i="28"/>
  <c r="AD15" i="28"/>
  <c r="AB15" i="28"/>
  <c r="Z15" i="28"/>
  <c r="X15" i="28"/>
  <c r="J15" i="28"/>
  <c r="H15" i="28"/>
  <c r="F15" i="28"/>
  <c r="AD14" i="28"/>
  <c r="AB14" i="28"/>
  <c r="Z14" i="28"/>
  <c r="X14" i="28"/>
  <c r="V14" i="28"/>
  <c r="T14" i="28"/>
  <c r="N14" i="28"/>
  <c r="L14" i="28"/>
  <c r="J14" i="28"/>
  <c r="H14" i="28"/>
  <c r="R12" i="28"/>
  <c r="P12" i="28"/>
  <c r="J12" i="28"/>
  <c r="H12" i="28"/>
  <c r="F12" i="28"/>
  <c r="D12" i="28"/>
  <c r="AD11" i="28"/>
  <c r="AB11" i="28"/>
  <c r="AB8" i="28" s="1"/>
  <c r="Z11" i="28"/>
  <c r="V11" i="28"/>
  <c r="T11" i="28"/>
  <c r="R11" i="28"/>
  <c r="P11" i="28"/>
  <c r="N11" i="28"/>
  <c r="L11" i="28"/>
  <c r="V10" i="28"/>
  <c r="T10" i="28"/>
  <c r="N10" i="28"/>
  <c r="L10" i="28"/>
  <c r="F10" i="28"/>
  <c r="D10" i="28"/>
  <c r="AD8" i="28"/>
  <c r="AA8" i="28"/>
  <c r="W8" i="28"/>
  <c r="S8" i="28"/>
  <c r="O8" i="28"/>
  <c r="K8" i="28"/>
  <c r="G8" i="28"/>
  <c r="C8" i="28"/>
  <c r="AD7" i="28"/>
  <c r="AB7" i="28"/>
  <c r="AB6" i="28"/>
  <c r="I6" i="29"/>
  <c r="C10" i="40"/>
  <c r="C7" i="37"/>
  <c r="D7" i="37"/>
  <c r="E7" i="37"/>
  <c r="F7" i="37"/>
  <c r="G7" i="37"/>
  <c r="H7" i="37"/>
  <c r="J7" i="37"/>
  <c r="K7" i="37"/>
  <c r="M7" i="37"/>
  <c r="N7" i="37"/>
  <c r="O7" i="37"/>
  <c r="P7" i="37"/>
  <c r="Q7" i="37"/>
  <c r="R7" i="37"/>
  <c r="S7" i="37"/>
  <c r="T7" i="37"/>
  <c r="V7" i="37"/>
  <c r="W7" i="37"/>
  <c r="D4" i="35"/>
  <c r="E4" i="35"/>
  <c r="F4" i="35"/>
  <c r="G4" i="35"/>
  <c r="H4" i="35"/>
  <c r="I4" i="35"/>
  <c r="J4" i="35"/>
  <c r="K4" i="35"/>
  <c r="L4" i="35"/>
  <c r="M4" i="35"/>
  <c r="N4" i="35"/>
  <c r="O4" i="35"/>
  <c r="C5" i="35"/>
  <c r="C4" i="35" s="1"/>
  <c r="C6" i="35"/>
  <c r="C7" i="35"/>
  <c r="C8" i="35"/>
  <c r="C9" i="35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G9" i="39"/>
  <c r="H9" i="39"/>
  <c r="I9" i="39"/>
  <c r="J9" i="39"/>
  <c r="K9" i="39"/>
  <c r="N9" i="39"/>
  <c r="O9" i="39"/>
  <c r="Q9" i="39"/>
  <c r="S9" i="39"/>
  <c r="T9" i="39"/>
  <c r="U9" i="39"/>
  <c r="V9" i="39"/>
  <c r="W9" i="39"/>
  <c r="X9" i="39"/>
  <c r="Z9" i="39"/>
  <c r="AA9" i="39"/>
  <c r="AB9" i="39"/>
  <c r="AC9" i="39"/>
  <c r="AE9" i="39"/>
  <c r="F12" i="39"/>
  <c r="F13" i="39"/>
  <c r="F14" i="39"/>
  <c r="F15" i="39"/>
  <c r="F9" i="39" s="1"/>
  <c r="F16" i="39"/>
  <c r="F17" i="39"/>
  <c r="F18" i="39"/>
  <c r="F19" i="39"/>
  <c r="F20" i="39"/>
  <c r="F21" i="39"/>
  <c r="F23" i="39"/>
  <c r="F24" i="39"/>
  <c r="F25" i="39"/>
  <c r="F26" i="39"/>
  <c r="F28" i="39"/>
  <c r="Y28" i="39"/>
  <c r="Y9" i="39" s="1"/>
  <c r="F31" i="39"/>
  <c r="Y31" i="39"/>
  <c r="F32" i="39"/>
  <c r="Y32" i="39"/>
  <c r="Y34" i="39"/>
  <c r="Y36" i="39"/>
  <c r="F7" i="38"/>
  <c r="G7" i="38"/>
  <c r="H7" i="38"/>
  <c r="I7" i="38"/>
  <c r="J7" i="38"/>
  <c r="K7" i="38"/>
  <c r="E8" i="38"/>
  <c r="E9" i="38"/>
  <c r="E10" i="38"/>
  <c r="E11" i="38"/>
  <c r="E12" i="38"/>
  <c r="E13" i="38"/>
  <c r="E14" i="38"/>
  <c r="E16" i="38"/>
  <c r="E17" i="38"/>
  <c r="E18" i="38"/>
  <c r="E19" i="38"/>
  <c r="E20" i="38"/>
  <c r="E21" i="38"/>
  <c r="E22" i="38"/>
  <c r="E23" i="38"/>
  <c r="E26" i="38"/>
  <c r="E29" i="38"/>
  <c r="E30" i="38"/>
  <c r="E32" i="38"/>
  <c r="E34" i="38"/>
  <c r="E9" i="36"/>
  <c r="F9" i="36"/>
  <c r="G9" i="36"/>
  <c r="H9" i="36"/>
  <c r="I9" i="36"/>
  <c r="J9" i="36"/>
  <c r="K9" i="36"/>
  <c r="L9" i="36"/>
  <c r="C10" i="36"/>
  <c r="C11" i="36"/>
  <c r="C12" i="36"/>
  <c r="C13" i="36"/>
  <c r="C14" i="36"/>
  <c r="C16" i="36"/>
  <c r="C17" i="36"/>
  <c r="C18" i="36"/>
  <c r="C19" i="36"/>
  <c r="C20" i="36"/>
  <c r="C21" i="36"/>
  <c r="C22" i="36"/>
  <c r="F6" i="34"/>
  <c r="G6" i="34"/>
  <c r="H6" i="34"/>
  <c r="I6" i="34"/>
  <c r="J6" i="34"/>
  <c r="K6" i="34"/>
  <c r="L6" i="34"/>
  <c r="O6" i="34"/>
  <c r="P6" i="34"/>
  <c r="Q6" i="34"/>
  <c r="E7" i="34"/>
  <c r="E8" i="34"/>
  <c r="E9" i="34"/>
  <c r="E10" i="34"/>
  <c r="E11" i="34"/>
  <c r="E12" i="34"/>
  <c r="E13" i="34"/>
  <c r="E14" i="34"/>
  <c r="E16" i="34"/>
  <c r="E17" i="34"/>
  <c r="E18" i="34"/>
  <c r="E19" i="34"/>
  <c r="E20" i="34"/>
  <c r="E21" i="34"/>
  <c r="E22" i="34"/>
  <c r="E23" i="34"/>
  <c r="E25" i="34"/>
  <c r="E27" i="34"/>
  <c r="E28" i="34"/>
  <c r="E29" i="34"/>
  <c r="E30" i="34"/>
  <c r="E31" i="34"/>
  <c r="E32" i="34"/>
  <c r="E33" i="34"/>
  <c r="E34" i="34"/>
  <c r="E35" i="34"/>
  <c r="E36" i="34"/>
  <c r="E5" i="32"/>
  <c r="F5" i="32"/>
  <c r="G5" i="32"/>
  <c r="H5" i="32"/>
  <c r="I5" i="32"/>
  <c r="J5" i="32"/>
  <c r="K5" i="32"/>
  <c r="L5" i="32"/>
  <c r="M5" i="32"/>
  <c r="N5" i="32"/>
  <c r="O5" i="32"/>
  <c r="P5" i="32"/>
  <c r="D6" i="32"/>
  <c r="D5" i="32" s="1"/>
  <c r="D7" i="32"/>
  <c r="D8" i="32"/>
  <c r="D9" i="32"/>
  <c r="D10" i="32"/>
  <c r="E11" i="32"/>
  <c r="F11" i="32"/>
  <c r="G11" i="32"/>
  <c r="H11" i="32"/>
  <c r="I11" i="32"/>
  <c r="J11" i="32"/>
  <c r="K11" i="32"/>
  <c r="N11" i="32"/>
  <c r="O11" i="32"/>
  <c r="P11" i="32"/>
  <c r="D12" i="32"/>
  <c r="D13" i="32"/>
  <c r="D14" i="32"/>
  <c r="D16" i="32"/>
  <c r="D17" i="32"/>
  <c r="D18" i="32"/>
  <c r="D19" i="32"/>
  <c r="D20" i="32"/>
  <c r="E21" i="32"/>
  <c r="F21" i="32"/>
  <c r="G21" i="32"/>
  <c r="H21" i="32"/>
  <c r="I21" i="32"/>
  <c r="J21" i="32"/>
  <c r="K21" i="32"/>
  <c r="O21" i="32"/>
  <c r="P21" i="32"/>
  <c r="D22" i="32"/>
  <c r="D23" i="32"/>
  <c r="E26" i="32"/>
  <c r="F26" i="32"/>
  <c r="G26" i="32"/>
  <c r="H26" i="32"/>
  <c r="I26" i="32"/>
  <c r="J26" i="32"/>
  <c r="K26" i="32"/>
  <c r="L26" i="32"/>
  <c r="O26" i="32"/>
  <c r="P26" i="32"/>
  <c r="D27" i="32"/>
  <c r="D26" i="32" s="1"/>
  <c r="D28" i="32"/>
  <c r="D29" i="32"/>
  <c r="D30" i="32"/>
  <c r="D31" i="32"/>
  <c r="D32" i="32"/>
  <c r="D33" i="32"/>
  <c r="C8" i="31"/>
  <c r="E8" i="31"/>
  <c r="F8" i="31"/>
  <c r="G8" i="31"/>
  <c r="H8" i="31"/>
  <c r="I8" i="31"/>
  <c r="K8" i="31"/>
  <c r="L8" i="31"/>
  <c r="O8" i="31"/>
  <c r="P8" i="31"/>
  <c r="Q8" i="31"/>
  <c r="R8" i="31"/>
  <c r="D21" i="32" l="1"/>
  <c r="E6" i="34"/>
  <c r="D11" i="32"/>
  <c r="E7" i="38"/>
  <c r="D9" i="36"/>
  <c r="C15" i="36"/>
  <c r="C9" i="36" s="1"/>
</calcChain>
</file>

<file path=xl/sharedStrings.xml><?xml version="1.0" encoding="utf-8"?>
<sst xmlns="http://schemas.openxmlformats.org/spreadsheetml/2006/main" count="2214" uniqueCount="530">
  <si>
    <t>製造業</t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</si>
  <si>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</si>
  <si>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</si>
  <si>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運輸交通業</t>
    <rPh sb="0" eb="2">
      <t>ウンユ</t>
    </rPh>
    <rPh sb="2" eb="4">
      <t>コウツウ</t>
    </rPh>
    <rPh sb="4" eb="5">
      <t>ギョウ</t>
    </rPh>
    <phoneticPr fontId="3"/>
  </si>
  <si>
    <t>農林業</t>
    <rPh sb="0" eb="3">
      <t>ノウリンギョウ</t>
    </rPh>
    <phoneticPr fontId="3"/>
  </si>
  <si>
    <t>畜産・水産業</t>
    <rPh sb="0" eb="2">
      <t>チクサン</t>
    </rPh>
    <rPh sb="3" eb="6">
      <t>スイサンギョウ</t>
    </rPh>
    <phoneticPr fontId="3"/>
  </si>
  <si>
    <t>商業</t>
    <rPh sb="0" eb="2">
      <t>ショウギョウ</t>
    </rPh>
    <phoneticPr fontId="3"/>
  </si>
  <si>
    <t>金融広告業</t>
    <rPh sb="0" eb="2">
      <t>キンユウ</t>
    </rPh>
    <rPh sb="2" eb="4">
      <t>コウコク</t>
    </rPh>
    <rPh sb="4" eb="5">
      <t>ギョウ</t>
    </rPh>
    <phoneticPr fontId="3"/>
  </si>
  <si>
    <t>映画・演劇業</t>
    <rPh sb="0" eb="2">
      <t>エイガ</t>
    </rPh>
    <rPh sb="3" eb="5">
      <t>エンゲキ</t>
    </rPh>
    <rPh sb="5" eb="6">
      <t>ギョウ</t>
    </rPh>
    <phoneticPr fontId="3"/>
  </si>
  <si>
    <t>通信業</t>
    <rPh sb="0" eb="3">
      <t>ツウシンギョウ</t>
    </rPh>
    <phoneticPr fontId="3"/>
  </si>
  <si>
    <t>教育研究</t>
    <rPh sb="0" eb="2">
      <t>キョウイク</t>
    </rPh>
    <rPh sb="2" eb="4">
      <t>ケンキュウ</t>
    </rPh>
    <phoneticPr fontId="3"/>
  </si>
  <si>
    <t>保健衛生業</t>
    <rPh sb="0" eb="2">
      <t>ホケン</t>
    </rPh>
    <rPh sb="2" eb="4">
      <t>エイセイ</t>
    </rPh>
    <rPh sb="4" eb="5">
      <t>ギョウ</t>
    </rPh>
    <phoneticPr fontId="3"/>
  </si>
  <si>
    <t>官公署</t>
    <rPh sb="0" eb="2">
      <t>カンコウ</t>
    </rPh>
    <rPh sb="2" eb="3">
      <t>ショ</t>
    </rPh>
    <phoneticPr fontId="3"/>
  </si>
  <si>
    <t>その他の事業</t>
  </si>
  <si>
    <t>資料　徳島労働局</t>
  </si>
  <si>
    <t>総数</t>
  </si>
  <si>
    <t>種     別</t>
  </si>
  <si>
    <t>件数</t>
  </si>
  <si>
    <t>県単独所管計</t>
  </si>
  <si>
    <t>河川</t>
    <phoneticPr fontId="3"/>
  </si>
  <si>
    <t>海岸</t>
  </si>
  <si>
    <t>砂防</t>
  </si>
  <si>
    <t>道路</t>
  </si>
  <si>
    <t>橋りょう</t>
  </si>
  <si>
    <t>港湾</t>
  </si>
  <si>
    <t>漁港</t>
  </si>
  <si>
    <t>　</t>
  </si>
  <si>
    <t>河川</t>
  </si>
  <si>
    <t>急傾斜地崩壊</t>
  </si>
  <si>
    <t>農林水産省所管計</t>
  </si>
  <si>
    <t>焼損床面積</t>
  </si>
  <si>
    <t>計</t>
  </si>
  <si>
    <t>部分焼</t>
  </si>
  <si>
    <t>(㎡)</t>
  </si>
  <si>
    <t>被害量</t>
  </si>
  <si>
    <t>いもち病</t>
    <rPh sb="3" eb="4">
      <t>ビョウ</t>
    </rPh>
    <phoneticPr fontId="3"/>
  </si>
  <si>
    <t>紋枯病</t>
    <rPh sb="0" eb="1">
      <t>モン</t>
    </rPh>
    <rPh sb="1" eb="2">
      <t>カ</t>
    </rPh>
    <rPh sb="2" eb="3">
      <t>ビョウ</t>
    </rPh>
    <phoneticPr fontId="3"/>
  </si>
  <si>
    <t>被害面積</t>
    <rPh sb="0" eb="2">
      <t>ヒガイ</t>
    </rPh>
    <rPh sb="2" eb="4">
      <t>メンセキ</t>
    </rPh>
    <phoneticPr fontId="3"/>
  </si>
  <si>
    <t>被害量</t>
    <rPh sb="0" eb="3">
      <t>ヒガイリョウ</t>
    </rPh>
    <phoneticPr fontId="3"/>
  </si>
  <si>
    <t>資料　県警察本部交通企画課</t>
  </si>
  <si>
    <t>(単位：件，人)</t>
  </si>
  <si>
    <t>　28</t>
  </si>
  <si>
    <t>　32</t>
  </si>
  <si>
    <t>　55</t>
  </si>
  <si>
    <t xml:space="preserve"> 192</t>
  </si>
  <si>
    <t xml:space="preserve"> 193</t>
  </si>
  <si>
    <t xml:space="preserve"> 195</t>
  </si>
  <si>
    <t xml:space="preserve"> 318</t>
  </si>
  <si>
    <t xml:space="preserve"> 438</t>
  </si>
  <si>
    <t xml:space="preserve"> 439</t>
  </si>
  <si>
    <t>その他国道</t>
  </si>
  <si>
    <t>主要県道</t>
  </si>
  <si>
    <t>一般県道</t>
  </si>
  <si>
    <t>市町村道</t>
  </si>
  <si>
    <t>その他</t>
  </si>
  <si>
    <t>未就学児童</t>
  </si>
  <si>
    <t>幼稚園児</t>
  </si>
  <si>
    <t>小学生</t>
  </si>
  <si>
    <t>中学生</t>
  </si>
  <si>
    <t>高校生</t>
  </si>
  <si>
    <t>大学生</t>
  </si>
  <si>
    <t>その他の学生</t>
  </si>
  <si>
    <t>公務員</t>
  </si>
  <si>
    <t>公社･公団等</t>
  </si>
  <si>
    <t>農林水産業</t>
  </si>
  <si>
    <t>鉱業</t>
  </si>
  <si>
    <t>建設業</t>
  </si>
  <si>
    <t>卸売･小売業</t>
  </si>
  <si>
    <t>飲食店業</t>
  </si>
  <si>
    <t>不動産業</t>
  </si>
  <si>
    <t>無職</t>
  </si>
  <si>
    <t>外国人</t>
  </si>
  <si>
    <t>不明</t>
  </si>
  <si>
    <t>高速道路</t>
    <rPh sb="0" eb="2">
      <t>コウソク</t>
    </rPh>
    <rPh sb="2" eb="4">
      <t>ドウロ</t>
    </rPh>
    <phoneticPr fontId="3"/>
  </si>
  <si>
    <t>-</t>
  </si>
  <si>
    <t>規模別</t>
    <rPh sb="0" eb="2">
      <t>キボ</t>
    </rPh>
    <rPh sb="2" eb="3">
      <t>ベツ</t>
    </rPh>
    <phoneticPr fontId="2"/>
  </si>
  <si>
    <t>業種別</t>
    <rPh sb="0" eb="2">
      <t>ギョウシュ</t>
    </rPh>
    <rPh sb="2" eb="3">
      <t>ベツ</t>
    </rPh>
    <phoneticPr fontId="2"/>
  </si>
  <si>
    <t>資料　県警察本部交通企画課</t>
    <rPh sb="10" eb="12">
      <t>キカク</t>
    </rPh>
    <rPh sb="12" eb="13">
      <t>カ</t>
    </rPh>
    <phoneticPr fontId="2"/>
  </si>
  <si>
    <t>～9人</t>
  </si>
  <si>
    <t>金額</t>
  </si>
  <si>
    <t>年次</t>
  </si>
  <si>
    <t>全壊</t>
  </si>
  <si>
    <t>半壊</t>
  </si>
  <si>
    <t>全焼</t>
  </si>
  <si>
    <t>半焼</t>
  </si>
  <si>
    <t>気象被害</t>
  </si>
  <si>
    <t>風水害</t>
  </si>
  <si>
    <t>被害量</t>
    <rPh sb="0" eb="1">
      <t>ヒ</t>
    </rPh>
    <rPh sb="1" eb="2">
      <t>ガイ</t>
    </rPh>
    <rPh sb="2" eb="3">
      <t>リョウ</t>
    </rPh>
    <phoneticPr fontId="3"/>
  </si>
  <si>
    <t>人身(件)</t>
  </si>
  <si>
    <t>死者(人)</t>
  </si>
  <si>
    <t>傷者(人)</t>
  </si>
  <si>
    <t>物損（件）</t>
    <rPh sb="0" eb="1">
      <t>モノ</t>
    </rPh>
    <rPh sb="1" eb="2">
      <t>ソン</t>
    </rPh>
    <rPh sb="3" eb="4">
      <t>ケン</t>
    </rPh>
    <phoneticPr fontId="2"/>
  </si>
  <si>
    <t>傷者</t>
  </si>
  <si>
    <t>国道計</t>
  </si>
  <si>
    <t>死者</t>
  </si>
  <si>
    <t>市町村</t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</si>
  <si>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</si>
  <si>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</si>
  <si>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</si>
  <si>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</si>
  <si>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</si>
  <si>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</si>
  <si>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</si>
  <si>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</si>
  <si>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</si>
  <si>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</si>
  <si>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</si>
  <si>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</si>
  <si>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</si>
  <si>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</si>
  <si>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</si>
  <si>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</si>
  <si>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</si>
  <si>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</si>
  <si>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</si>
  <si>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</si>
  <si>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</si>
  <si>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</si>
  <si>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</si>
  <si>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</si>
  <si>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号</t>
    <rPh sb="0" eb="1">
      <t>ゴウ</t>
    </rPh>
    <phoneticPr fontId="2"/>
  </si>
  <si>
    <t>1年</t>
  </si>
  <si>
    <t>2年</t>
  </si>
  <si>
    <t>3年</t>
  </si>
  <si>
    <t>4年</t>
  </si>
  <si>
    <t>5年</t>
  </si>
  <si>
    <t>6年</t>
  </si>
  <si>
    <t>2月</t>
  </si>
  <si>
    <t>　　　 　2月</t>
    <rPh sb="6" eb="7">
      <t>ガツ</t>
    </rPh>
    <phoneticPr fontId="2"/>
  </si>
  <si>
    <t>　　　 　3月</t>
    <rPh sb="6" eb="7">
      <t>ガツ</t>
    </rPh>
    <phoneticPr fontId="2"/>
  </si>
  <si>
    <t>　　　 　4月</t>
    <rPh sb="6" eb="7">
      <t>ガツ</t>
    </rPh>
    <phoneticPr fontId="2"/>
  </si>
  <si>
    <t>　　　 　5月</t>
    <rPh sb="6" eb="7">
      <t>ガツ</t>
    </rPh>
    <phoneticPr fontId="2"/>
  </si>
  <si>
    <t>　　　 　6月</t>
    <rPh sb="6" eb="7">
      <t>ガツ</t>
    </rPh>
    <phoneticPr fontId="2"/>
  </si>
  <si>
    <t>　　　 　7月</t>
    <rPh sb="6" eb="7">
      <t>ガツ</t>
    </rPh>
    <phoneticPr fontId="2"/>
  </si>
  <si>
    <t>　　　 　8月</t>
    <rPh sb="6" eb="7">
      <t>ガツ</t>
    </rPh>
    <phoneticPr fontId="2"/>
  </si>
  <si>
    <t>　　　 　9月</t>
    <rPh sb="6" eb="7">
      <t>ガツ</t>
    </rPh>
    <phoneticPr fontId="2"/>
  </si>
  <si>
    <t>　　　  10月</t>
    <rPh sb="7" eb="8">
      <t>ガツ</t>
    </rPh>
    <phoneticPr fontId="2"/>
  </si>
  <si>
    <t>　　　  11月</t>
    <rPh sb="7" eb="8">
      <t>ガツ</t>
    </rPh>
    <phoneticPr fontId="2"/>
  </si>
  <si>
    <t>　　　  12月</t>
    <rPh sb="7" eb="8">
      <t>ガツ</t>
    </rPh>
    <phoneticPr fontId="2"/>
  </si>
  <si>
    <t>100～299人</t>
    <rPh sb="7" eb="8">
      <t>ニン</t>
    </rPh>
    <phoneticPr fontId="3"/>
  </si>
  <si>
    <t>300人以上</t>
    <rPh sb="3" eb="4">
      <t>ニン</t>
    </rPh>
    <phoneticPr fontId="2"/>
  </si>
  <si>
    <t>10～29人</t>
    <rPh sb="5" eb="6">
      <t>ニン</t>
    </rPh>
    <phoneticPr fontId="2"/>
  </si>
  <si>
    <t>30～49人</t>
  </si>
  <si>
    <t>50～99人</t>
  </si>
  <si>
    <t>清掃・と畜業</t>
    <rPh sb="0" eb="2">
      <t>セイソウ</t>
    </rPh>
    <rPh sb="4" eb="5">
      <t>チク</t>
    </rPh>
    <rPh sb="5" eb="6">
      <t>ギョウ</t>
    </rPh>
    <phoneticPr fontId="3"/>
  </si>
  <si>
    <t>（単位：人）</t>
    <rPh sb="1" eb="3">
      <t>タンイ</t>
    </rPh>
    <rPh sb="4" eb="5">
      <t>ニン</t>
    </rPh>
    <phoneticPr fontId="2"/>
  </si>
  <si>
    <t>一部破損</t>
    <rPh sb="2" eb="4">
      <t>ハソン</t>
    </rPh>
    <phoneticPr fontId="3"/>
  </si>
  <si>
    <t>ぼや(床）</t>
    <rPh sb="3" eb="4">
      <t>ユカ</t>
    </rPh>
    <phoneticPr fontId="3"/>
  </si>
  <si>
    <t>災　　　　　　害</t>
    <rPh sb="7" eb="8">
      <t>ガイ</t>
    </rPh>
    <phoneticPr fontId="2"/>
  </si>
  <si>
    <t>国土交通省所管計</t>
    <rPh sb="0" eb="2">
      <t>コクド</t>
    </rPh>
    <rPh sb="2" eb="4">
      <t>コウツウ</t>
    </rPh>
    <phoneticPr fontId="2"/>
  </si>
  <si>
    <t>下水</t>
    <rPh sb="0" eb="2">
      <t>ゲスイ</t>
    </rPh>
    <phoneticPr fontId="2"/>
  </si>
  <si>
    <t>公園</t>
    <rPh sb="0" eb="2">
      <t>コウエン</t>
    </rPh>
    <phoneticPr fontId="2"/>
  </si>
  <si>
    <t>資料　県消防保安課</t>
    <rPh sb="4" eb="6">
      <t>ショウボウ</t>
    </rPh>
    <rPh sb="6" eb="9">
      <t>ホアンカ</t>
    </rPh>
    <phoneticPr fontId="2"/>
  </si>
  <si>
    <t>計</t>
    <rPh sb="0" eb="1">
      <t>ケイ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</si>
  <si>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</si>
  <si>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</si>
  <si>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</si>
  <si>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</si>
  <si>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出　　　火　　　件　　　数</t>
    <rPh sb="0" eb="1">
      <t>デ</t>
    </rPh>
    <rPh sb="4" eb="5">
      <t>ヒ</t>
    </rPh>
    <rPh sb="8" eb="9">
      <t>ケン</t>
    </rPh>
    <rPh sb="12" eb="13">
      <t>カズ</t>
    </rPh>
    <phoneticPr fontId="2"/>
  </si>
  <si>
    <t>焼損棟数</t>
    <rPh sb="0" eb="2">
      <t>ショウソン</t>
    </rPh>
    <rPh sb="2" eb="3">
      <t>ムネ</t>
    </rPh>
    <rPh sb="3" eb="4">
      <t>スウ</t>
    </rPh>
    <phoneticPr fontId="2"/>
  </si>
  <si>
    <t>り災世帯数</t>
    <rPh sb="1" eb="2">
      <t>ワザワ</t>
    </rPh>
    <rPh sb="2" eb="5">
      <t>セタイスウ</t>
    </rPh>
    <phoneticPr fontId="2"/>
  </si>
  <si>
    <t>建物焼損床面積（㎡）</t>
    <rPh sb="0" eb="2">
      <t>タテモノ</t>
    </rPh>
    <rPh sb="2" eb="4">
      <t>ショウソン</t>
    </rPh>
    <rPh sb="4" eb="7">
      <t>ユカメンセキ</t>
    </rPh>
    <phoneticPr fontId="2"/>
  </si>
  <si>
    <t>建物焼損表面積（㎡）</t>
    <rPh sb="0" eb="2">
      <t>タテモノ</t>
    </rPh>
    <rPh sb="2" eb="4">
      <t>ショウソン</t>
    </rPh>
    <rPh sb="4" eb="7">
      <t>ヒョウメンセキ</t>
    </rPh>
    <phoneticPr fontId="2"/>
  </si>
  <si>
    <t>林野焼損面積（a）</t>
    <rPh sb="0" eb="2">
      <t>リンヤ</t>
    </rPh>
    <rPh sb="2" eb="4">
      <t>ショウソン</t>
    </rPh>
    <rPh sb="4" eb="6">
      <t>メンセキ</t>
    </rPh>
    <phoneticPr fontId="2"/>
  </si>
  <si>
    <t>死者（人）</t>
    <rPh sb="0" eb="2">
      <t>シシャ</t>
    </rPh>
    <rPh sb="3" eb="4">
      <t>ニン</t>
    </rPh>
    <phoneticPr fontId="2"/>
  </si>
  <si>
    <t>負傷者（人）</t>
    <rPh sb="0" eb="3">
      <t>フショウシャ</t>
    </rPh>
    <rPh sb="4" eb="5">
      <t>ニン</t>
    </rPh>
    <phoneticPr fontId="2"/>
  </si>
  <si>
    <t>り災人員（人）</t>
    <rPh sb="1" eb="2">
      <t>ワザワ</t>
    </rPh>
    <rPh sb="2" eb="4">
      <t>ジンイン</t>
    </rPh>
    <rPh sb="5" eb="6">
      <t>ヒト</t>
    </rPh>
    <phoneticPr fontId="2"/>
  </si>
  <si>
    <t>被　　　　　　　　　　　　　　害</t>
    <rPh sb="0" eb="1">
      <t>ヒ</t>
    </rPh>
    <rPh sb="15" eb="16">
      <t>ガイ</t>
    </rPh>
    <phoneticPr fontId="2"/>
  </si>
  <si>
    <t>被害額
（千円）</t>
    <rPh sb="0" eb="3">
      <t>ヒガイガク</t>
    </rPh>
    <rPh sb="5" eb="7">
      <t>センエン</t>
    </rPh>
    <phoneticPr fontId="2"/>
  </si>
  <si>
    <t>区分</t>
    <rPh sb="0" eb="2">
      <t>クブン</t>
    </rPh>
    <phoneticPr fontId="2"/>
  </si>
  <si>
    <t>出火件数</t>
    <rPh sb="0" eb="2">
      <t>シュッカ</t>
    </rPh>
    <rPh sb="2" eb="4">
      <t>ケンスウ</t>
    </rPh>
    <phoneticPr fontId="2"/>
  </si>
  <si>
    <t>車両</t>
    <rPh sb="0" eb="2">
      <t>シャリョウ</t>
    </rPh>
    <phoneticPr fontId="2"/>
  </si>
  <si>
    <t>航空機</t>
    <rPh sb="0" eb="3">
      <t>コウクウキ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</si>
  <si>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</si>
  <si>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</si>
  <si>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部分焼</t>
    <rPh sb="0" eb="2">
      <t>ブブン</t>
    </rPh>
    <rPh sb="2" eb="3">
      <t>ヤ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</si>
  <si>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</si>
  <si>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</si>
  <si>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ショウ</t>
    </rPh>
    <rPh sb="1" eb="2">
      <t>ソン</t>
    </rPh>
    <phoneticPr fontId="2"/>
  </si>
  <si>
    <t>り災人員</t>
    <rPh sb="1" eb="2">
      <t>ワザワ</t>
    </rPh>
    <rPh sb="2" eb="4">
      <t>ジンイン</t>
    </rPh>
    <phoneticPr fontId="2"/>
  </si>
  <si>
    <t>損害額（千円）</t>
    <rPh sb="0" eb="3">
      <t>ソンガイガク</t>
    </rPh>
    <rPh sb="4" eb="6">
      <t>センエン</t>
    </rPh>
    <phoneticPr fontId="2"/>
  </si>
  <si>
    <t>建築物</t>
    <rPh sb="0" eb="3">
      <t>ケンチクブツ</t>
    </rPh>
    <phoneticPr fontId="2"/>
  </si>
  <si>
    <t>建物収用物</t>
    <rPh sb="0" eb="2">
      <t>タテモノ</t>
    </rPh>
    <rPh sb="2" eb="4">
      <t>シュウヨウ</t>
    </rPh>
    <rPh sb="4" eb="5">
      <t>ブツ</t>
    </rPh>
    <phoneticPr fontId="2"/>
  </si>
  <si>
    <t>爆発</t>
    <rPh sb="0" eb="2">
      <t>バクハツ</t>
    </rPh>
    <phoneticPr fontId="2"/>
  </si>
  <si>
    <t>総数</t>
    <rPh sb="0" eb="2">
      <t>ソウスウ</t>
    </rPh>
    <phoneticPr fontId="2"/>
  </si>
  <si>
    <t>1月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</si>
  <si>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</si>
  <si>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</si>
  <si>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</si>
  <si>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</si>
  <si>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</si>
  <si>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</si>
  <si>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</si>
  <si>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</si>
  <si>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</si>
  <si>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</si>
  <si>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年次</t>
    <rPh sb="0" eb="2">
      <t>ネンジ</t>
    </rPh>
    <phoneticPr fontId="2"/>
  </si>
  <si>
    <t>焼損面積</t>
    <rPh sb="0" eb="2">
      <t>ショウソン</t>
    </rPh>
    <rPh sb="2" eb="4">
      <t>メンセキ</t>
    </rPh>
    <phoneticPr fontId="2"/>
  </si>
  <si>
    <t>建物（㎡）</t>
    <rPh sb="0" eb="2">
      <t>タテモノ</t>
    </rPh>
    <phoneticPr fontId="2"/>
  </si>
  <si>
    <t>床</t>
    <rPh sb="0" eb="1">
      <t>ユカ</t>
    </rPh>
    <phoneticPr fontId="2"/>
  </si>
  <si>
    <t>表面</t>
    <rPh sb="0" eb="2">
      <t>ヒョウメン</t>
    </rPh>
    <phoneticPr fontId="2"/>
  </si>
  <si>
    <t>林野（a）</t>
    <rPh sb="0" eb="2">
      <t>リンヤ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</si>
  <si>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</si>
  <si>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</si>
  <si>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月別</t>
    <rPh sb="0" eb="2">
      <t>ツキベツ</t>
    </rPh>
    <phoneticPr fontId="2"/>
  </si>
  <si>
    <t>発火源別</t>
    <rPh sb="0" eb="2">
      <t>ハッカ</t>
    </rPh>
    <rPh sb="2" eb="3">
      <t>ゲン</t>
    </rPh>
    <rPh sb="3" eb="4">
      <t>ベツ</t>
    </rPh>
    <phoneticPr fontId="2"/>
  </si>
  <si>
    <t>電気による発熱体</t>
    <rPh sb="0" eb="2">
      <t>デンキ</t>
    </rPh>
    <rPh sb="5" eb="8">
      <t>ハツネツタイ</t>
    </rPh>
    <phoneticPr fontId="2"/>
  </si>
  <si>
    <t>移動可能な電熱器</t>
    <rPh sb="0" eb="2">
      <t>イドウ</t>
    </rPh>
    <rPh sb="2" eb="4">
      <t>カノウ</t>
    </rPh>
    <rPh sb="5" eb="8">
      <t>デンネツキ</t>
    </rPh>
    <phoneticPr fontId="2"/>
  </si>
  <si>
    <t>電気機器</t>
    <rPh sb="0" eb="2">
      <t>デンキ</t>
    </rPh>
    <rPh sb="2" eb="4">
      <t>キキ</t>
    </rPh>
    <phoneticPr fontId="2"/>
  </si>
  <si>
    <t>配線器具</t>
    <rPh sb="0" eb="2">
      <t>ハイセン</t>
    </rPh>
    <rPh sb="2" eb="4">
      <t>キグ</t>
    </rPh>
    <phoneticPr fontId="2"/>
  </si>
  <si>
    <t>都市ガス用移動可能な道具</t>
    <rPh sb="0" eb="2">
      <t>トシ</t>
    </rPh>
    <rPh sb="4" eb="5">
      <t>ヨウ</t>
    </rPh>
    <rPh sb="5" eb="7">
      <t>イドウ</t>
    </rPh>
    <rPh sb="7" eb="9">
      <t>カノウ</t>
    </rPh>
    <rPh sb="10" eb="12">
      <t>ドウグ</t>
    </rPh>
    <phoneticPr fontId="2"/>
  </si>
  <si>
    <t>油燃料用移動可能な道具</t>
    <rPh sb="0" eb="1">
      <t>アブラ</t>
    </rPh>
    <rPh sb="1" eb="4">
      <t>ネンリョウヨウ</t>
    </rPh>
    <rPh sb="4" eb="6">
      <t>イドウ</t>
    </rPh>
    <rPh sb="6" eb="8">
      <t>カノウ</t>
    </rPh>
    <rPh sb="9" eb="11">
      <t>ドウグ</t>
    </rPh>
    <phoneticPr fontId="2"/>
  </si>
  <si>
    <t>まきを燃料とするもの</t>
    <rPh sb="3" eb="5">
      <t>ネンリョウ</t>
    </rPh>
    <phoneticPr fontId="2"/>
  </si>
  <si>
    <t>裸火</t>
    <rPh sb="0" eb="1">
      <t>ハダカ</t>
    </rPh>
    <rPh sb="1" eb="2">
      <t>ヒ</t>
    </rPh>
    <phoneticPr fontId="2"/>
  </si>
  <si>
    <t>火の粉</t>
    <rPh sb="0" eb="1">
      <t>ヒ</t>
    </rPh>
    <rPh sb="2" eb="3">
      <t>コ</t>
    </rPh>
    <phoneticPr fontId="2"/>
  </si>
  <si>
    <t>高温気体で熱せられたもの</t>
    <rPh sb="0" eb="2">
      <t>コウオン</t>
    </rPh>
    <rPh sb="2" eb="4">
      <t>キタイ</t>
    </rPh>
    <rPh sb="5" eb="6">
      <t>ネッ</t>
    </rPh>
    <phoneticPr fontId="2"/>
  </si>
  <si>
    <t>まき・炭・石炭燃料の道具装置</t>
    <rPh sb="3" eb="4">
      <t>スミ</t>
    </rPh>
    <rPh sb="5" eb="7">
      <t>セキタン</t>
    </rPh>
    <rPh sb="7" eb="9">
      <t>ネンリョウ</t>
    </rPh>
    <rPh sb="10" eb="12">
      <t>ドウグ</t>
    </rPh>
    <rPh sb="12" eb="14">
      <t>ソウチ</t>
    </rPh>
    <phoneticPr fontId="2"/>
  </si>
  <si>
    <t>火種</t>
    <rPh sb="0" eb="1">
      <t>ヒ</t>
    </rPh>
    <rPh sb="1" eb="2">
      <t>タネ</t>
    </rPh>
    <phoneticPr fontId="2"/>
  </si>
  <si>
    <t>高温の固体</t>
    <rPh sb="0" eb="2">
      <t>コウオン</t>
    </rPh>
    <rPh sb="3" eb="5">
      <t>コタイ</t>
    </rPh>
    <phoneticPr fontId="2"/>
  </si>
  <si>
    <t>危険物品</t>
    <rPh sb="0" eb="3">
      <t>キケンブツ</t>
    </rPh>
    <rPh sb="3" eb="4">
      <t>シナ</t>
    </rPh>
    <phoneticPr fontId="2"/>
  </si>
  <si>
    <t>ガス・油類を燃料とする道具</t>
    <rPh sb="3" eb="5">
      <t>アブラルイ</t>
    </rPh>
    <rPh sb="6" eb="8">
      <t>ネンリョウ</t>
    </rPh>
    <rPh sb="11" eb="13">
      <t>ドウグ</t>
    </rPh>
    <phoneticPr fontId="2"/>
  </si>
  <si>
    <t>（単位：件）</t>
    <rPh sb="1" eb="3">
      <t>タンイ</t>
    </rPh>
    <rPh sb="4" eb="5">
      <t>ケン</t>
    </rPh>
    <phoneticPr fontId="2"/>
  </si>
  <si>
    <t>総　　　　　　　　　　　　　　　　数</t>
    <rPh sb="0" eb="1">
      <t>フサ</t>
    </rPh>
    <rPh sb="17" eb="18">
      <t>カズ</t>
    </rPh>
    <phoneticPr fontId="2"/>
  </si>
  <si>
    <t>不　　明</t>
    <rPh sb="0" eb="1">
      <t>フ</t>
    </rPh>
    <rPh sb="3" eb="4">
      <t>メイ</t>
    </rPh>
    <phoneticPr fontId="2"/>
  </si>
  <si>
    <t>総　　数</t>
    <rPh sb="0" eb="1">
      <t>フサ</t>
    </rPh>
    <rPh sb="3" eb="4">
      <t>カズ</t>
    </rPh>
    <phoneticPr fontId="2"/>
  </si>
  <si>
    <t>階級別</t>
    <rPh sb="0" eb="3">
      <t>カイキュウベツ</t>
    </rPh>
    <phoneticPr fontId="2"/>
  </si>
  <si>
    <t>消防監</t>
    <rPh sb="0" eb="2">
      <t>ショウボウ</t>
    </rPh>
    <rPh sb="2" eb="3">
      <t>ラン</t>
    </rPh>
    <phoneticPr fontId="2"/>
  </si>
  <si>
    <t>消防士</t>
    <rPh sb="0" eb="3">
      <t>ショウボウシ</t>
    </rPh>
    <phoneticPr fontId="2"/>
  </si>
  <si>
    <t>条例職員</t>
    <rPh sb="0" eb="2">
      <t>ジョウレイ</t>
    </rPh>
    <rPh sb="2" eb="4">
      <t>ショクイン</t>
    </rPh>
    <phoneticPr fontId="2"/>
  </si>
  <si>
    <t>団体区分</t>
    <rPh sb="0" eb="2">
      <t>ダンタイ</t>
    </rPh>
    <rPh sb="2" eb="4">
      <t>クブン</t>
    </rPh>
    <phoneticPr fontId="2"/>
  </si>
  <si>
    <t>消　　　　　防　　　　　職　　　　　員</t>
    <rPh sb="0" eb="1">
      <t>ケ</t>
    </rPh>
    <rPh sb="6" eb="7">
      <t>ボウ</t>
    </rPh>
    <rPh sb="12" eb="13">
      <t>ショク</t>
    </rPh>
    <rPh sb="18" eb="19">
      <t>イン</t>
    </rPh>
    <phoneticPr fontId="2"/>
  </si>
  <si>
    <t>消　　防　　吏　　員　（実員）</t>
    <rPh sb="0" eb="1">
      <t>ケ</t>
    </rPh>
    <rPh sb="3" eb="4">
      <t>ボウ</t>
    </rPh>
    <rPh sb="6" eb="7">
      <t>ツカサ</t>
    </rPh>
    <rPh sb="9" eb="10">
      <t>イン</t>
    </rPh>
    <rPh sb="12" eb="14">
      <t>ジツイン</t>
    </rPh>
    <phoneticPr fontId="2"/>
  </si>
  <si>
    <t>徳島市消防局</t>
  </si>
  <si>
    <t>鳴門市消防本部</t>
  </si>
  <si>
    <t>小松島市消防本部</t>
  </si>
  <si>
    <t>阿南市消防本部</t>
  </si>
  <si>
    <t>美馬市消防本部</t>
  </si>
  <si>
    <t>名西消防組合</t>
  </si>
  <si>
    <t>海部消防組合</t>
  </si>
  <si>
    <t>板野東部消防組合</t>
  </si>
  <si>
    <t>板野西部消防組合</t>
  </si>
  <si>
    <t>美馬西部消防組合</t>
  </si>
  <si>
    <t>みよし広域連合消防本部</t>
  </si>
  <si>
    <t>消防
正監</t>
    <rPh sb="0" eb="2">
      <t>ショウボウ</t>
    </rPh>
    <rPh sb="3" eb="4">
      <t>セイ</t>
    </rPh>
    <rPh sb="4" eb="5">
      <t>ラン</t>
    </rPh>
    <phoneticPr fontId="2"/>
  </si>
  <si>
    <t>消　防
司令長</t>
    <rPh sb="0" eb="1">
      <t>ケ</t>
    </rPh>
    <rPh sb="2" eb="3">
      <t>ボウ</t>
    </rPh>
    <rPh sb="4" eb="6">
      <t>シレイ</t>
    </rPh>
    <rPh sb="6" eb="7">
      <t>チョウ</t>
    </rPh>
    <phoneticPr fontId="2"/>
  </si>
  <si>
    <t>消防
司令</t>
    <rPh sb="0" eb="2">
      <t>ショウボウ</t>
    </rPh>
    <rPh sb="3" eb="5">
      <t>シレイ</t>
    </rPh>
    <phoneticPr fontId="3"/>
  </si>
  <si>
    <t>消防
士長</t>
    <rPh sb="0" eb="2">
      <t>ショウボウ</t>
    </rPh>
    <rPh sb="3" eb="4">
      <t>シ</t>
    </rPh>
    <rPh sb="4" eb="5">
      <t>チョウ</t>
    </rPh>
    <phoneticPr fontId="2"/>
  </si>
  <si>
    <t>事務
職員</t>
    <rPh sb="0" eb="2">
      <t>ジム</t>
    </rPh>
    <rPh sb="3" eb="5">
      <t>ショクイン</t>
    </rPh>
    <phoneticPr fontId="3"/>
  </si>
  <si>
    <t>（消防職員）</t>
  </si>
  <si>
    <t>種別</t>
    <rPh sb="0" eb="2">
      <t>シュベツ</t>
    </rPh>
    <phoneticPr fontId="2"/>
  </si>
  <si>
    <t>普通消防ポンプ車</t>
    <rPh sb="0" eb="2">
      <t>フツウ</t>
    </rPh>
    <rPh sb="2" eb="4">
      <t>ショウボウ</t>
    </rPh>
    <rPh sb="7" eb="8">
      <t>シャ</t>
    </rPh>
    <phoneticPr fontId="2"/>
  </si>
  <si>
    <t>水槽付消防ポンプ車</t>
    <rPh sb="0" eb="2">
      <t>スイソウ</t>
    </rPh>
    <rPh sb="2" eb="3">
      <t>ツ</t>
    </rPh>
    <rPh sb="3" eb="5">
      <t>ショウボウ</t>
    </rPh>
    <rPh sb="8" eb="9">
      <t>シャ</t>
    </rPh>
    <phoneticPr fontId="2"/>
  </si>
  <si>
    <t>２４ｍ級</t>
    <rPh sb="3" eb="4">
      <t>キュウ</t>
    </rPh>
    <phoneticPr fontId="2"/>
  </si>
  <si>
    <t>３０ｍ級</t>
    <rPh sb="3" eb="4">
      <t>キュウ</t>
    </rPh>
    <phoneticPr fontId="2"/>
  </si>
  <si>
    <t>３８ｍ級</t>
    <rPh sb="3" eb="4">
      <t>キュウ</t>
    </rPh>
    <phoneticPr fontId="2"/>
  </si>
  <si>
    <t>屈折はしご付消防自動車</t>
    <rPh sb="0" eb="2">
      <t>クッセツ</t>
    </rPh>
    <rPh sb="5" eb="6">
      <t>ツ</t>
    </rPh>
    <rPh sb="6" eb="8">
      <t>ショウボウ</t>
    </rPh>
    <rPh sb="8" eb="11">
      <t>ジドウシャ</t>
    </rPh>
    <phoneticPr fontId="2"/>
  </si>
  <si>
    <t>大型高所放水車</t>
    <rPh sb="0" eb="2">
      <t>オオガタ</t>
    </rPh>
    <rPh sb="2" eb="4">
      <t>コウショ</t>
    </rPh>
    <rPh sb="4" eb="7">
      <t>ホウスイシャ</t>
    </rPh>
    <phoneticPr fontId="2"/>
  </si>
  <si>
    <t>泡原液搬送車</t>
    <rPh sb="0" eb="1">
      <t>アワ</t>
    </rPh>
    <rPh sb="1" eb="3">
      <t>ゲンエキ</t>
    </rPh>
    <rPh sb="3" eb="6">
      <t>ハンソウシャ</t>
    </rPh>
    <phoneticPr fontId="2"/>
  </si>
  <si>
    <t>泡消火型</t>
    <rPh sb="0" eb="1">
      <t>アワ</t>
    </rPh>
    <rPh sb="1" eb="3">
      <t>ショウカ</t>
    </rPh>
    <rPh sb="3" eb="4">
      <t>ガタ</t>
    </rPh>
    <phoneticPr fontId="3"/>
  </si>
  <si>
    <t>粉末消火型</t>
    <rPh sb="0" eb="2">
      <t>フンマツ</t>
    </rPh>
    <rPh sb="2" eb="4">
      <t>ショウカ</t>
    </rPh>
    <rPh sb="4" eb="5">
      <t>ガタ</t>
    </rPh>
    <phoneticPr fontId="2"/>
  </si>
  <si>
    <t>指揮車</t>
    <rPh sb="0" eb="2">
      <t>シキ</t>
    </rPh>
    <rPh sb="2" eb="3">
      <t>グルマ</t>
    </rPh>
    <phoneticPr fontId="2"/>
  </si>
  <si>
    <t>電源・照明車</t>
    <rPh sb="0" eb="2">
      <t>デンゲン</t>
    </rPh>
    <rPh sb="3" eb="5">
      <t>ショウメイ</t>
    </rPh>
    <rPh sb="5" eb="6">
      <t>クルマ</t>
    </rPh>
    <phoneticPr fontId="2"/>
  </si>
  <si>
    <t>小型動力ポンプ付積載車</t>
    <rPh sb="0" eb="2">
      <t>コガタ</t>
    </rPh>
    <rPh sb="2" eb="4">
      <t>ドウリョク</t>
    </rPh>
    <rPh sb="7" eb="8">
      <t>ツ</t>
    </rPh>
    <rPh sb="8" eb="11">
      <t>セキサイシャ</t>
    </rPh>
    <phoneticPr fontId="2"/>
  </si>
  <si>
    <t>小型動力ポンプ</t>
    <rPh sb="0" eb="2">
      <t>コガタ</t>
    </rPh>
    <rPh sb="2" eb="4">
      <t>ドウリョク</t>
    </rPh>
    <phoneticPr fontId="2"/>
  </si>
  <si>
    <t>広報車</t>
    <rPh sb="0" eb="3">
      <t>コウホウシャ</t>
    </rPh>
    <phoneticPr fontId="2"/>
  </si>
  <si>
    <t>資機材搬送車</t>
    <rPh sb="0" eb="3">
      <t>シキザイ</t>
    </rPh>
    <rPh sb="3" eb="5">
      <t>ハンソウ</t>
    </rPh>
    <rPh sb="5" eb="6">
      <t>グルマ</t>
    </rPh>
    <phoneticPr fontId="2"/>
  </si>
  <si>
    <t>自動二輪</t>
    <rPh sb="0" eb="2">
      <t>ジドウ</t>
    </rPh>
    <rPh sb="2" eb="4">
      <t>ニリン</t>
    </rPh>
    <phoneticPr fontId="2"/>
  </si>
  <si>
    <t>ポンプ付</t>
    <rPh sb="3" eb="4">
      <t>ツ</t>
    </rPh>
    <phoneticPr fontId="2"/>
  </si>
  <si>
    <t>不積載</t>
    <rPh sb="0" eb="1">
      <t>フ</t>
    </rPh>
    <rPh sb="1" eb="3">
      <t>セキサイ</t>
    </rPh>
    <phoneticPr fontId="2"/>
  </si>
  <si>
    <t>防災指導車</t>
    <rPh sb="0" eb="2">
      <t>ボウサイ</t>
    </rPh>
    <rPh sb="2" eb="4">
      <t>シドウ</t>
    </rPh>
    <rPh sb="4" eb="5">
      <t>グルマ</t>
    </rPh>
    <phoneticPr fontId="2"/>
  </si>
  <si>
    <t>その他車両</t>
    <rPh sb="2" eb="3">
      <t>タ</t>
    </rPh>
    <rPh sb="3" eb="5">
      <t>シャリョウ</t>
    </rPh>
    <phoneticPr fontId="2"/>
  </si>
  <si>
    <t>水槽車</t>
    <rPh sb="0" eb="2">
      <t>スイソウ</t>
    </rPh>
    <rPh sb="2" eb="3">
      <t>クルマ</t>
    </rPh>
    <phoneticPr fontId="2"/>
  </si>
  <si>
    <t>はしご付き消防ポンプ自　動　車</t>
    <rPh sb="3" eb="4">
      <t>ツ</t>
    </rPh>
    <rPh sb="5" eb="7">
      <t>ショウボウ</t>
    </rPh>
    <rPh sb="10" eb="11">
      <t>ジ</t>
    </rPh>
    <rPh sb="12" eb="13">
      <t>ドウ</t>
    </rPh>
    <rPh sb="14" eb="15">
      <t>クルマ</t>
    </rPh>
    <phoneticPr fontId="2"/>
  </si>
  <si>
    <t>団長</t>
    <rPh sb="0" eb="2">
      <t>ダンチョウ</t>
    </rPh>
    <phoneticPr fontId="2"/>
  </si>
  <si>
    <t>副団長</t>
    <rPh sb="0" eb="3">
      <t>フクダンチョウ</t>
    </rPh>
    <phoneticPr fontId="2"/>
  </si>
  <si>
    <t>分団長</t>
    <rPh sb="0" eb="3">
      <t>ブンダンチョウ</t>
    </rPh>
    <phoneticPr fontId="2"/>
  </si>
  <si>
    <t>副分団長</t>
    <rPh sb="0" eb="1">
      <t>フク</t>
    </rPh>
    <rPh sb="1" eb="4">
      <t>ブンダンチョウ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</si>
  <si>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</si>
  <si>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</si>
  <si>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団員</t>
    <rPh sb="0" eb="2">
      <t>ダンイン</t>
    </rPh>
    <phoneticPr fontId="2"/>
  </si>
  <si>
    <t>板野東部(消)</t>
    <rPh sb="0" eb="2">
      <t>イタノ</t>
    </rPh>
    <rPh sb="2" eb="4">
      <t>トウブ</t>
    </rPh>
    <rPh sb="5" eb="6">
      <t>ケ</t>
    </rPh>
    <phoneticPr fontId="2"/>
  </si>
  <si>
    <t>美馬西部(消)</t>
    <rPh sb="0" eb="2">
      <t>ミマ</t>
    </rPh>
    <rPh sb="2" eb="4">
      <t>セイブ</t>
    </rPh>
    <rPh sb="5" eb="6">
      <t>ケ</t>
    </rPh>
    <phoneticPr fontId="2"/>
  </si>
  <si>
    <t>美馬市美馬町</t>
    <rPh sb="0" eb="3">
      <t>ミマシ</t>
    </rPh>
    <rPh sb="3" eb="6">
      <t>ミマチョウ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</si>
  <si>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</si>
  <si>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</si>
  <si>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100㎡以上</t>
    <rPh sb="4" eb="6">
      <t>イジョウ</t>
    </rPh>
    <phoneticPr fontId="2"/>
  </si>
  <si>
    <t>60～100㎡未満</t>
    <rPh sb="7" eb="9">
      <t>ミマン</t>
    </rPh>
    <phoneticPr fontId="2"/>
  </si>
  <si>
    <t>40～60㎡未満</t>
    <rPh sb="6" eb="8">
      <t>ミマン</t>
    </rPh>
    <phoneticPr fontId="2"/>
  </si>
  <si>
    <t>20～40㎡未満</t>
    <rPh sb="6" eb="8">
      <t>ミマン</t>
    </rPh>
    <phoneticPr fontId="2"/>
  </si>
  <si>
    <t>井戸</t>
    <rPh sb="0" eb="2">
      <t>イド</t>
    </rPh>
    <phoneticPr fontId="2"/>
  </si>
  <si>
    <t>防火水槽</t>
    <rPh sb="0" eb="2">
      <t>ボウカ</t>
    </rPh>
    <rPh sb="2" eb="4">
      <t>スイソウ</t>
    </rPh>
    <phoneticPr fontId="2"/>
  </si>
  <si>
    <t>消火栓</t>
    <rPh sb="0" eb="3">
      <t>ショウカセン</t>
    </rPh>
    <phoneticPr fontId="2"/>
  </si>
  <si>
    <t>公　　　　　　　設</t>
    <rPh sb="0" eb="1">
      <t>コウ</t>
    </rPh>
    <rPh sb="8" eb="9">
      <t>セツ</t>
    </rPh>
    <phoneticPr fontId="2"/>
  </si>
  <si>
    <t>私　　　　　　　設</t>
    <rPh sb="0" eb="1">
      <t>ワタシ</t>
    </rPh>
    <rPh sb="8" eb="9">
      <t>セツ</t>
    </rPh>
    <phoneticPr fontId="2"/>
  </si>
  <si>
    <t>河川</t>
    <rPh sb="0" eb="2">
      <t>カセン</t>
    </rPh>
    <phoneticPr fontId="2"/>
  </si>
  <si>
    <t>海・湖</t>
    <rPh sb="0" eb="1">
      <t>ウミ</t>
    </rPh>
    <rPh sb="2" eb="3">
      <t>ミズウミ</t>
    </rPh>
    <phoneticPr fontId="2"/>
  </si>
  <si>
    <t>壕・池等</t>
    <rPh sb="0" eb="1">
      <t>ホリ</t>
    </rPh>
    <rPh sb="2" eb="3">
      <t>イケ</t>
    </rPh>
    <rPh sb="3" eb="4">
      <t>トウ</t>
    </rPh>
    <phoneticPr fontId="2"/>
  </si>
  <si>
    <t>下水道</t>
    <rPh sb="0" eb="3">
      <t>ゲスイドウ</t>
    </rPh>
    <phoneticPr fontId="2"/>
  </si>
  <si>
    <t>そ　　　　　　の　　　　　　他</t>
    <rPh sb="14" eb="15">
      <t>タ</t>
    </rPh>
    <phoneticPr fontId="2"/>
  </si>
  <si>
    <t>-</t>
    <phoneticPr fontId="2"/>
  </si>
  <si>
    <t>美馬市　　　（旧美馬町）</t>
    <rPh sb="0" eb="2">
      <t>ミマ</t>
    </rPh>
    <rPh sb="2" eb="3">
      <t>シ</t>
    </rPh>
    <rPh sb="7" eb="8">
      <t>キュウ</t>
    </rPh>
    <rPh sb="8" eb="11">
      <t>ミマチョウ</t>
    </rPh>
    <phoneticPr fontId="2"/>
  </si>
  <si>
    <t>電気装置</t>
    <rPh sb="0" eb="2">
      <t>デンキ</t>
    </rPh>
    <rPh sb="2" eb="4">
      <t>ソウチ</t>
    </rPh>
    <phoneticPr fontId="2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</si>
  <si>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2"/>
  </si>
  <si>
    <t>明り</t>
    <rPh sb="0" eb="1">
      <t>ア</t>
    </rPh>
    <phoneticPr fontId="2"/>
  </si>
  <si>
    <t>火花</t>
    <rPh sb="0" eb="1">
      <t>ヒ</t>
    </rPh>
    <rPh sb="1" eb="2">
      <t>ハナ</t>
    </rPh>
    <phoneticPr fontId="2"/>
  </si>
  <si>
    <t>摩擦により熱せられたもの</t>
    <rPh sb="0" eb="2">
      <t>マサツ</t>
    </rPh>
    <rPh sb="5" eb="6">
      <t>ネッ</t>
    </rPh>
    <phoneticPr fontId="2"/>
  </si>
  <si>
    <t>資料　県消防保安課</t>
    <rPh sb="6" eb="8">
      <t>ホアン</t>
    </rPh>
    <phoneticPr fontId="2"/>
  </si>
  <si>
    <t>板野町</t>
    <rPh sb="0" eb="3">
      <t>イタノチョウ</t>
    </rPh>
    <phoneticPr fontId="2"/>
  </si>
  <si>
    <t>接客娯楽業</t>
    <rPh sb="0" eb="2">
      <t>セッキャク</t>
    </rPh>
    <rPh sb="2" eb="4">
      <t>ゴラク</t>
    </rPh>
    <rPh sb="4" eb="5">
      <t>ギョウ</t>
    </rPh>
    <phoneticPr fontId="3"/>
  </si>
  <si>
    <t>貨物取扱業</t>
    <rPh sb="0" eb="2">
      <t>カモツ</t>
    </rPh>
    <rPh sb="2" eb="3">
      <t>ト</t>
    </rPh>
    <rPh sb="3" eb="4">
      <t>アツカ</t>
    </rPh>
    <rPh sb="4" eb="5">
      <t>ギョウ</t>
    </rPh>
    <phoneticPr fontId="3"/>
  </si>
  <si>
    <t>（単位：人）</t>
    <rPh sb="4" eb="5">
      <t>ヒト</t>
    </rPh>
    <phoneticPr fontId="2"/>
  </si>
  <si>
    <t>注１　美馬市消防本部（美馬町を除く）</t>
    <rPh sb="0" eb="1">
      <t>チュウ</t>
    </rPh>
    <rPh sb="3" eb="6">
      <t>ミマシ</t>
    </rPh>
    <rPh sb="6" eb="8">
      <t>ショウボウ</t>
    </rPh>
    <rPh sb="8" eb="10">
      <t>ホンブ</t>
    </rPh>
    <rPh sb="11" eb="14">
      <t>ミマチョウ</t>
    </rPh>
    <rPh sb="15" eb="16">
      <t>ノゾ</t>
    </rPh>
    <phoneticPr fontId="2"/>
  </si>
  <si>
    <t>　２　美馬西部消防組合（美馬市美馬町，つるぎ町）</t>
    <rPh sb="3" eb="7">
      <t>ミマセイブ</t>
    </rPh>
    <rPh sb="7" eb="9">
      <t>ショウボウ</t>
    </rPh>
    <rPh sb="9" eb="11">
      <t>クミアイ</t>
    </rPh>
    <rPh sb="12" eb="15">
      <t>ミマシ</t>
    </rPh>
    <rPh sb="15" eb="18">
      <t>ミマチョウ</t>
    </rPh>
    <rPh sb="22" eb="23">
      <t>チョウ</t>
    </rPh>
    <phoneticPr fontId="2"/>
  </si>
  <si>
    <t>注１  美馬市消防本部（美馬町を除く）</t>
    <rPh sb="0" eb="1">
      <t>チュウ</t>
    </rPh>
    <rPh sb="4" eb="7">
      <t>ミマシ</t>
    </rPh>
    <rPh sb="7" eb="9">
      <t>ショウボウ</t>
    </rPh>
    <rPh sb="9" eb="11">
      <t>ホンブ</t>
    </rPh>
    <rPh sb="12" eb="15">
      <t>ミマチョウ</t>
    </rPh>
    <rPh sb="16" eb="17">
      <t>ノゾ</t>
    </rPh>
    <phoneticPr fontId="2"/>
  </si>
  <si>
    <t>（単位：台）</t>
    <rPh sb="4" eb="5">
      <t>ダイ</t>
    </rPh>
    <phoneticPr fontId="2"/>
  </si>
  <si>
    <t>　２　労働安全衛生法に基づき，事業場等から提出のあった労働者死傷病報告による。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30">
      <t>ロウドウシャ</t>
    </rPh>
    <rPh sb="30" eb="32">
      <t>シショウ</t>
    </rPh>
    <rPh sb="32" eb="33">
      <t>ビョウ</t>
    </rPh>
    <rPh sb="33" eb="35">
      <t>ホウコク</t>
    </rPh>
    <phoneticPr fontId="3"/>
  </si>
  <si>
    <t>地すべり</t>
    <phoneticPr fontId="3"/>
  </si>
  <si>
    <t>病　害</t>
    <rPh sb="0" eb="1">
      <t>ヤマイ</t>
    </rPh>
    <rPh sb="2" eb="3">
      <t>ガイ</t>
    </rPh>
    <phoneticPr fontId="3"/>
  </si>
  <si>
    <t>死者</t>
    <phoneticPr fontId="3"/>
  </si>
  <si>
    <t>（単位：人）</t>
    <phoneticPr fontId="2"/>
  </si>
  <si>
    <t>金融･保険業</t>
    <phoneticPr fontId="3"/>
  </si>
  <si>
    <t>運輸・通信業</t>
    <phoneticPr fontId="3"/>
  </si>
  <si>
    <t>その他</t>
    <phoneticPr fontId="2"/>
  </si>
  <si>
    <t>主婦</t>
    <phoneticPr fontId="3"/>
  </si>
  <si>
    <t>り災  世帯</t>
    <rPh sb="1" eb="2">
      <t>ワザワ</t>
    </rPh>
    <rPh sb="4" eb="6">
      <t>セタイ</t>
    </rPh>
    <phoneticPr fontId="2"/>
  </si>
  <si>
    <t>消  防
司令補</t>
    <rPh sb="0" eb="1">
      <t>ケ</t>
    </rPh>
    <rPh sb="3" eb="4">
      <t>ボウ</t>
    </rPh>
    <rPh sb="5" eb="7">
      <t>シレイ</t>
    </rPh>
    <rPh sb="7" eb="8">
      <t>ホ</t>
    </rPh>
    <phoneticPr fontId="2"/>
  </si>
  <si>
    <t>消  防
副士長</t>
    <rPh sb="0" eb="1">
      <t>ケ</t>
    </rPh>
    <rPh sb="3" eb="4">
      <t>ボウ</t>
    </rPh>
    <rPh sb="5" eb="6">
      <t>フク</t>
    </rPh>
    <rPh sb="6" eb="7">
      <t>シ</t>
    </rPh>
    <rPh sb="7" eb="8">
      <t>チョウ</t>
    </rPh>
    <phoneticPr fontId="2"/>
  </si>
  <si>
    <t>100㎡  以上</t>
    <rPh sb="6" eb="8">
      <t>イジョウ</t>
    </rPh>
    <phoneticPr fontId="2"/>
  </si>
  <si>
    <t>（単位：件，人）</t>
    <phoneticPr fontId="3"/>
  </si>
  <si>
    <t>区分</t>
    <rPh sb="0" eb="1">
      <t>ク</t>
    </rPh>
    <rPh sb="1" eb="2">
      <t>ブン</t>
    </rPh>
    <phoneticPr fontId="2"/>
  </si>
  <si>
    <t>虫 害</t>
    <rPh sb="0" eb="1">
      <t>ムシ</t>
    </rPh>
    <rPh sb="2" eb="3">
      <t>ガイ</t>
    </rPh>
    <phoneticPr fontId="3"/>
  </si>
  <si>
    <t>年  月</t>
    <phoneticPr fontId="2"/>
  </si>
  <si>
    <t>路  線</t>
    <phoneticPr fontId="2"/>
  </si>
  <si>
    <t>職  業  別</t>
    <phoneticPr fontId="2"/>
  </si>
  <si>
    <t>固定の電熱器</t>
    <rPh sb="0" eb="2">
      <t>コテイ</t>
    </rPh>
    <rPh sb="3" eb="6">
      <t>デンネツキ</t>
    </rPh>
    <phoneticPr fontId="2"/>
  </si>
  <si>
    <t>火薬類</t>
    <rPh sb="0" eb="3">
      <t>カヤクルイ</t>
    </rPh>
    <phoneticPr fontId="2"/>
  </si>
  <si>
    <t>そ　　　　　の　　　　　他</t>
    <rPh sb="12" eb="13">
      <t>タ</t>
    </rPh>
    <phoneticPr fontId="2"/>
  </si>
  <si>
    <t>その他の自然発火し易いもの</t>
    <rPh sb="2" eb="3">
      <t>タ</t>
    </rPh>
    <rPh sb="4" eb="6">
      <t>シゼン</t>
    </rPh>
    <rPh sb="6" eb="8">
      <t>ハッカ</t>
    </rPh>
    <rPh sb="9" eb="10">
      <t>ヤス</t>
    </rPh>
    <phoneticPr fontId="2"/>
  </si>
  <si>
    <t>不                      明</t>
    <rPh sb="0" eb="1">
      <t>フ</t>
    </rPh>
    <rPh sb="23" eb="24">
      <t>メイ</t>
    </rPh>
    <phoneticPr fontId="2"/>
  </si>
  <si>
    <t>液化石油ガス用固定ガス設備</t>
    <rPh sb="0" eb="2">
      <t>エキカ</t>
    </rPh>
    <rPh sb="2" eb="4">
      <t>セキユ</t>
    </rPh>
    <rPh sb="6" eb="7">
      <t>ヨウ</t>
    </rPh>
    <rPh sb="7" eb="9">
      <t>コテイ</t>
    </rPh>
    <rPh sb="11" eb="13">
      <t>セツビ</t>
    </rPh>
    <phoneticPr fontId="2"/>
  </si>
  <si>
    <t>注　総数はその他を除く。</t>
    <rPh sb="0" eb="1">
      <t>チュウ</t>
    </rPh>
    <rPh sb="2" eb="4">
      <t>ソウスウ</t>
    </rPh>
    <rPh sb="7" eb="8">
      <t>タ</t>
    </rPh>
    <rPh sb="9" eb="10">
      <t>ノゾ</t>
    </rPh>
    <phoneticPr fontId="2"/>
  </si>
  <si>
    <t>注　　神戸淡路鳴門自動車道，徳島自動車道及び高松自動車道は，その他に計上した。</t>
    <rPh sb="0" eb="1">
      <t>チュウ</t>
    </rPh>
    <rPh sb="3" eb="5">
      <t>コウベ</t>
    </rPh>
    <rPh sb="5" eb="7">
      <t>アワジ</t>
    </rPh>
    <rPh sb="7" eb="9">
      <t>ナルト</t>
    </rPh>
    <rPh sb="9" eb="13">
      <t>ジドウシャドウ</t>
    </rPh>
    <rPh sb="20" eb="21">
      <t>オヨ</t>
    </rPh>
    <rPh sb="22" eb="24">
      <t>タカマツ</t>
    </rPh>
    <rPh sb="24" eb="28">
      <t>ジドウシャドウ</t>
    </rPh>
    <phoneticPr fontId="2"/>
  </si>
  <si>
    <t xml:space="preserve">注　　出火件数「その他」は, 平成20年から航空機, その他の計である。　  </t>
    <rPh sb="0" eb="1">
      <t>チュウ</t>
    </rPh>
    <rPh sb="3" eb="5">
      <t>シュッカ</t>
    </rPh>
    <rPh sb="5" eb="7">
      <t>ケンスウ</t>
    </rPh>
    <rPh sb="10" eb="11">
      <t>タ</t>
    </rPh>
    <rPh sb="15" eb="17">
      <t>ヘイセイ</t>
    </rPh>
    <rPh sb="19" eb="20">
      <t>ネン</t>
    </rPh>
    <rPh sb="22" eb="25">
      <t>コウクウキ</t>
    </rPh>
    <rPh sb="29" eb="30">
      <t>タ</t>
    </rPh>
    <rPh sb="31" eb="32">
      <t>ケイ</t>
    </rPh>
    <phoneticPr fontId="2"/>
  </si>
  <si>
    <t>平成22年度</t>
    <phoneticPr fontId="2"/>
  </si>
  <si>
    <t>炭たどんを燃料とするもの</t>
    <rPh sb="0" eb="1">
      <t>スミ</t>
    </rPh>
    <rPh sb="5" eb="7">
      <t>ネンリョウ</t>
    </rPh>
    <phoneticPr fontId="2"/>
  </si>
  <si>
    <t>239　火災被害</t>
    <rPh sb="4" eb="5">
      <t>ヒ</t>
    </rPh>
    <rPh sb="5" eb="6">
      <t>ワザワ</t>
    </rPh>
    <phoneticPr fontId="2"/>
  </si>
  <si>
    <t>240　消　　　防</t>
    <rPh sb="4" eb="5">
      <t>ケ</t>
    </rPh>
    <rPh sb="8" eb="9">
      <t>ボウ</t>
    </rPh>
    <phoneticPr fontId="3"/>
  </si>
  <si>
    <t>240　消　　　　防　　　</t>
    <rPh sb="4" eb="5">
      <t>ケ</t>
    </rPh>
    <rPh sb="9" eb="10">
      <t>ボウ</t>
    </rPh>
    <phoneticPr fontId="2"/>
  </si>
  <si>
    <t>　23</t>
  </si>
  <si>
    <t>高温の個体</t>
    <rPh sb="0" eb="2">
      <t>コウオン</t>
    </rPh>
    <rPh sb="3" eb="5">
      <t>コタイ</t>
    </rPh>
    <phoneticPr fontId="2"/>
  </si>
  <si>
    <t>徳島中央広域連合消防本部</t>
    <phoneticPr fontId="2"/>
  </si>
  <si>
    <t>（単位：棟）</t>
    <phoneticPr fontId="2"/>
  </si>
  <si>
    <t>火　　　　　　　災</t>
    <phoneticPr fontId="2"/>
  </si>
  <si>
    <t>　24</t>
  </si>
  <si>
    <t>平成24年</t>
    <rPh sb="4" eb="5">
      <t>ネン</t>
    </rPh>
    <phoneticPr fontId="2"/>
  </si>
  <si>
    <t>～19歳</t>
    <rPh sb="3" eb="4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</si>
  <si>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</si>
  <si>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</si>
  <si>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</si>
  <si>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</si>
  <si>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2"/>
  </si>
  <si>
    <t>接客娯楽</t>
    <rPh sb="0" eb="2">
      <t>セッキャク</t>
    </rPh>
    <rPh sb="2" eb="4">
      <t>ゴラク</t>
    </rPh>
    <phoneticPr fontId="3"/>
  </si>
  <si>
    <t>区  分</t>
    <phoneticPr fontId="3"/>
  </si>
  <si>
    <t>総　数</t>
    <phoneticPr fontId="2"/>
  </si>
  <si>
    <t>干　害</t>
    <phoneticPr fontId="2"/>
  </si>
  <si>
    <t>冷　害</t>
    <phoneticPr fontId="2"/>
  </si>
  <si>
    <t>水　稲</t>
    <phoneticPr fontId="2"/>
  </si>
  <si>
    <t>区　分</t>
    <phoneticPr fontId="3"/>
  </si>
  <si>
    <t>水　稲</t>
    <phoneticPr fontId="2"/>
  </si>
  <si>
    <t>区  分</t>
    <phoneticPr fontId="3"/>
  </si>
  <si>
    <t>ニカメイチュウ</t>
    <phoneticPr fontId="3"/>
  </si>
  <si>
    <t>ウンカ</t>
    <phoneticPr fontId="3"/>
  </si>
  <si>
    <t>カメムシ</t>
    <phoneticPr fontId="3"/>
  </si>
  <si>
    <t>水  稲</t>
    <phoneticPr fontId="2"/>
  </si>
  <si>
    <t>注１  休業4日以上の件数で(　)は死亡者内数。</t>
    <rPh sb="21" eb="22">
      <t>ウチ</t>
    </rPh>
    <phoneticPr fontId="3"/>
  </si>
  <si>
    <t>注１  (　)は死亡者内数。</t>
    <rPh sb="11" eb="12">
      <t>ウチ</t>
    </rPh>
    <phoneticPr fontId="3"/>
  </si>
  <si>
    <t>　２　労働安全衛生法に基づき，事業場等から提出のあった労働死傷病報告による。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29">
      <t>ロウドウ</t>
    </rPh>
    <rPh sb="29" eb="30">
      <t>シ</t>
    </rPh>
    <rPh sb="30" eb="32">
      <t>ショウビョウ</t>
    </rPh>
    <rPh sb="32" eb="34">
      <t>ホウコク</t>
    </rPh>
    <phoneticPr fontId="3"/>
  </si>
  <si>
    <t>　24</t>
    <phoneticPr fontId="2"/>
  </si>
  <si>
    <t>-</t>
    <phoneticPr fontId="2"/>
  </si>
  <si>
    <t>たばこ・マッチ</t>
    <phoneticPr fontId="2"/>
  </si>
  <si>
    <t>　　　0～ 1</t>
    <phoneticPr fontId="2"/>
  </si>
  <si>
    <t xml:space="preserve">      1～ 2</t>
    <phoneticPr fontId="2"/>
  </si>
  <si>
    <t xml:space="preserve">      2～ 3</t>
    <phoneticPr fontId="2"/>
  </si>
  <si>
    <t xml:space="preserve">      3～ 4</t>
    <phoneticPr fontId="2"/>
  </si>
  <si>
    <t xml:space="preserve">      4～ 5</t>
    <phoneticPr fontId="2"/>
  </si>
  <si>
    <t xml:space="preserve">      5～ 6</t>
    <phoneticPr fontId="2"/>
  </si>
  <si>
    <t xml:space="preserve">      6～ 7</t>
    <phoneticPr fontId="2"/>
  </si>
  <si>
    <t xml:space="preserve">      7～ 8</t>
    <phoneticPr fontId="2"/>
  </si>
  <si>
    <t xml:space="preserve">      8～ 9</t>
    <phoneticPr fontId="2"/>
  </si>
  <si>
    <t xml:space="preserve">      9～10</t>
    <phoneticPr fontId="2"/>
  </si>
  <si>
    <t xml:space="preserve">     10～11</t>
    <phoneticPr fontId="2"/>
  </si>
  <si>
    <t xml:space="preserve">     11～12</t>
    <phoneticPr fontId="2"/>
  </si>
  <si>
    <t xml:space="preserve">     12～13</t>
    <phoneticPr fontId="2"/>
  </si>
  <si>
    <t xml:space="preserve">     13～14</t>
    <phoneticPr fontId="2"/>
  </si>
  <si>
    <t xml:space="preserve">     14～15</t>
    <phoneticPr fontId="2"/>
  </si>
  <si>
    <t xml:space="preserve">     15～16</t>
    <phoneticPr fontId="2"/>
  </si>
  <si>
    <t xml:space="preserve">     16～17</t>
    <phoneticPr fontId="2"/>
  </si>
  <si>
    <t xml:space="preserve">     17～18</t>
    <phoneticPr fontId="2"/>
  </si>
  <si>
    <t xml:space="preserve">     18～19</t>
    <phoneticPr fontId="2"/>
  </si>
  <si>
    <t xml:space="preserve">     19～20</t>
    <phoneticPr fontId="2"/>
  </si>
  <si>
    <t xml:space="preserve">     20～21</t>
    <phoneticPr fontId="2"/>
  </si>
  <si>
    <t xml:space="preserve">     21～22</t>
    <phoneticPr fontId="2"/>
  </si>
  <si>
    <t xml:space="preserve">     22～23</t>
    <phoneticPr fontId="2"/>
  </si>
  <si>
    <t xml:space="preserve">     23～24</t>
    <phoneticPr fontId="2"/>
  </si>
  <si>
    <t>化学    消防車</t>
    <rPh sb="0" eb="1">
      <t>カ</t>
    </rPh>
    <rPh sb="1" eb="2">
      <t>ガク</t>
    </rPh>
    <rPh sb="6" eb="9">
      <t>ショウボウシャ</t>
    </rPh>
    <phoneticPr fontId="2"/>
  </si>
  <si>
    <t>損害額  （千円）</t>
    <rPh sb="0" eb="3">
      <t>ソンガイガク</t>
    </rPh>
    <rPh sb="6" eb="8">
      <t>センエン</t>
    </rPh>
    <phoneticPr fontId="2"/>
  </si>
  <si>
    <t>天　　　　　災　　　　　雷</t>
    <rPh sb="0" eb="1">
      <t>テン</t>
    </rPh>
    <rPh sb="6" eb="7">
      <t>サイ</t>
    </rPh>
    <rPh sb="12" eb="13">
      <t>カミナリ</t>
    </rPh>
    <phoneticPr fontId="2"/>
  </si>
  <si>
    <t>焼損　棟数</t>
    <rPh sb="0" eb="2">
      <t>ショウソン</t>
    </rPh>
    <rPh sb="3" eb="4">
      <t>ムネ</t>
    </rPh>
    <rPh sb="4" eb="5">
      <t>スウ</t>
    </rPh>
    <phoneticPr fontId="2"/>
  </si>
  <si>
    <t>北島町</t>
    <rPh sb="0" eb="1">
      <t>キタ</t>
    </rPh>
    <rPh sb="1" eb="2">
      <t>シマ</t>
    </rPh>
    <rPh sb="2" eb="3">
      <t>マチ</t>
    </rPh>
    <phoneticPr fontId="2"/>
  </si>
  <si>
    <t>松茂町</t>
    <rPh sb="0" eb="1">
      <t>マツ</t>
    </rPh>
    <rPh sb="1" eb="2">
      <t>シゲル</t>
    </rPh>
    <rPh sb="2" eb="3">
      <t>マチ</t>
    </rPh>
    <phoneticPr fontId="2"/>
  </si>
  <si>
    <t>建物焼損    床面積（㎡）</t>
    <rPh sb="0" eb="2">
      <t>タテモノ</t>
    </rPh>
    <rPh sb="2" eb="4">
      <t>ショウソン</t>
    </rPh>
    <rPh sb="8" eb="11">
      <t>ユカメンセキ</t>
    </rPh>
    <phoneticPr fontId="2"/>
  </si>
  <si>
    <t>建物焼損    表面積（㎡）</t>
    <rPh sb="0" eb="2">
      <t>タテモノ</t>
    </rPh>
    <rPh sb="2" eb="4">
      <t>ショウソン</t>
    </rPh>
    <rPh sb="8" eb="11">
      <t>ヒョウメンセキ</t>
    </rPh>
    <phoneticPr fontId="2"/>
  </si>
  <si>
    <t xml:space="preserve">  25</t>
    <phoneticPr fontId="2"/>
  </si>
  <si>
    <t>平成25年度</t>
    <phoneticPr fontId="2"/>
  </si>
  <si>
    <t>（単位：件，千円）</t>
    <phoneticPr fontId="2"/>
  </si>
  <si>
    <t>平成21年</t>
    <rPh sb="0" eb="2">
      <t>ヘイセイ</t>
    </rPh>
    <rPh sb="4" eb="5">
      <t>ネン</t>
    </rPh>
    <phoneticPr fontId="2"/>
  </si>
  <si>
    <t>　25</t>
  </si>
  <si>
    <t>平成25年</t>
    <rPh sb="4" eb="5">
      <t>ネン</t>
    </rPh>
    <phoneticPr fontId="2"/>
  </si>
  <si>
    <t>平成25年</t>
    <phoneticPr fontId="2"/>
  </si>
  <si>
    <t>平成24年</t>
    <phoneticPr fontId="2"/>
  </si>
  <si>
    <t>（単位：件，人）</t>
    <phoneticPr fontId="3"/>
  </si>
  <si>
    <t>-</t>
    <phoneticPr fontId="2"/>
  </si>
  <si>
    <t>平成23年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</si>
  <si>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</si>
  <si>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</si>
  <si>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</si>
  <si>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</si>
  <si>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ぼや</t>
    <phoneticPr fontId="2"/>
  </si>
  <si>
    <t>　25</t>
    <phoneticPr fontId="2"/>
  </si>
  <si>
    <t>　22</t>
    <phoneticPr fontId="2"/>
  </si>
  <si>
    <t>再燃しやすいもの</t>
    <rPh sb="0" eb="2">
      <t>サイネン</t>
    </rPh>
    <phoneticPr fontId="2"/>
  </si>
  <si>
    <t>自己反応性物質</t>
    <rPh sb="0" eb="2">
      <t>ジコ</t>
    </rPh>
    <rPh sb="2" eb="5">
      <t>ハンノウセイ</t>
    </rPh>
    <rPh sb="5" eb="7">
      <t>ブッシツ</t>
    </rPh>
    <phoneticPr fontId="2"/>
  </si>
  <si>
    <t>自然発火しやすいもの</t>
    <rPh sb="0" eb="2">
      <t>シゼン</t>
    </rPh>
    <rPh sb="2" eb="4">
      <t>ハッカ</t>
    </rPh>
    <phoneticPr fontId="2"/>
  </si>
  <si>
    <t>静電スパーク</t>
    <rPh sb="0" eb="2">
      <t>セイデン</t>
    </rPh>
    <phoneticPr fontId="2"/>
  </si>
  <si>
    <t>那賀町消防本部</t>
    <rPh sb="0" eb="2">
      <t>ナカチョウ</t>
    </rPh>
    <rPh sb="2" eb="4">
      <t>ショウボウ</t>
    </rPh>
    <rPh sb="4" eb="6">
      <t>ホンブ</t>
    </rPh>
    <phoneticPr fontId="2"/>
  </si>
  <si>
    <t xml:space="preserve">             26</t>
    <phoneticPr fontId="2"/>
  </si>
  <si>
    <t xml:space="preserve">             25</t>
    <phoneticPr fontId="2"/>
  </si>
  <si>
    <t xml:space="preserve">         平成24年4月</t>
    <rPh sb="9" eb="11">
      <t>ヘイセイ</t>
    </rPh>
    <rPh sb="13" eb="14">
      <t>ネン</t>
    </rPh>
    <rPh sb="15" eb="16">
      <t>ガツ</t>
    </rPh>
    <phoneticPr fontId="2"/>
  </si>
  <si>
    <t>那賀町消防本部</t>
    <rPh sb="0" eb="3">
      <t>ナカチョウ</t>
    </rPh>
    <phoneticPr fontId="2"/>
  </si>
  <si>
    <t>-</t>
    <phoneticPr fontId="2"/>
  </si>
  <si>
    <t>-</t>
    <phoneticPr fontId="2"/>
  </si>
  <si>
    <t>　 　  26</t>
    <phoneticPr fontId="2"/>
  </si>
  <si>
    <t>　 　  25</t>
    <phoneticPr fontId="2"/>
  </si>
  <si>
    <t xml:space="preserve">   平成24年4月</t>
    <rPh sb="3" eb="5">
      <t>ヘイセイ</t>
    </rPh>
    <rPh sb="7" eb="8">
      <t>ネン</t>
    </rPh>
    <rPh sb="9" eb="10">
      <t>ガツ</t>
    </rPh>
    <phoneticPr fontId="2"/>
  </si>
  <si>
    <t>-</t>
    <phoneticPr fontId="2"/>
  </si>
  <si>
    <t>-</t>
    <phoneticPr fontId="2"/>
  </si>
  <si>
    <t>　  26</t>
    <phoneticPr fontId="2"/>
  </si>
  <si>
    <t>　  25</t>
    <phoneticPr fontId="2"/>
  </si>
  <si>
    <t>平成24年4月</t>
    <rPh sb="0" eb="2">
      <t>ヘイセイ</t>
    </rPh>
    <rPh sb="4" eb="5">
      <t>ネン</t>
    </rPh>
    <rPh sb="6" eb="7">
      <t>ガツ</t>
    </rPh>
    <phoneticPr fontId="2"/>
  </si>
  <si>
    <t>プール</t>
    <phoneticPr fontId="2"/>
  </si>
  <si>
    <r>
      <t xml:space="preserve">美馬市
</t>
    </r>
    <r>
      <rPr>
        <sz val="8"/>
        <color indexed="8"/>
        <rFont val="ＭＳ 明朝"/>
        <family val="1"/>
        <charset val="128"/>
      </rPr>
      <t>（美馬町を除く）</t>
    </r>
    <rPh sb="0" eb="2">
      <t>ミマ</t>
    </rPh>
    <rPh sb="2" eb="3">
      <t>シ</t>
    </rPh>
    <rPh sb="5" eb="7">
      <t>ミマ</t>
    </rPh>
    <rPh sb="7" eb="8">
      <t>チョウ</t>
    </rPh>
    <rPh sb="9" eb="10">
      <t>ノゾ</t>
    </rPh>
    <phoneticPr fontId="2"/>
  </si>
  <si>
    <r>
      <t>美　 馬　 市</t>
    </r>
    <r>
      <rPr>
        <sz val="8"/>
        <color indexed="8"/>
        <rFont val="ＭＳ 明朝"/>
        <family val="1"/>
        <charset val="128"/>
      </rPr>
      <t xml:space="preserve">
</t>
    </r>
    <r>
      <rPr>
        <sz val="6"/>
        <color indexed="8"/>
        <rFont val="ＭＳ 明朝"/>
        <family val="1"/>
        <charset val="128"/>
      </rPr>
      <t>（美馬町を除く）</t>
    </r>
    <rPh sb="0" eb="1">
      <t>ビ</t>
    </rPh>
    <rPh sb="3" eb="4">
      <t>ウマ</t>
    </rPh>
    <rPh sb="6" eb="7">
      <t>シ</t>
    </rPh>
    <rPh sb="9" eb="11">
      <t>ミマ</t>
    </rPh>
    <rPh sb="11" eb="12">
      <t>チョウ</t>
    </rPh>
    <rPh sb="13" eb="14">
      <t>ノゾ</t>
    </rPh>
    <phoneticPr fontId="2"/>
  </si>
  <si>
    <t>（単位：ha,t）</t>
    <phoneticPr fontId="2"/>
  </si>
  <si>
    <t xml:space="preserve">  26</t>
    <phoneticPr fontId="2"/>
  </si>
  <si>
    <t>-</t>
    <phoneticPr fontId="2"/>
  </si>
  <si>
    <t>平成24年</t>
    <phoneticPr fontId="2"/>
  </si>
  <si>
    <t>平成23年度</t>
    <phoneticPr fontId="2"/>
  </si>
  <si>
    <t>平成24年度</t>
    <phoneticPr fontId="2"/>
  </si>
  <si>
    <t>平成26年度</t>
    <phoneticPr fontId="2"/>
  </si>
  <si>
    <t>資料　県農山漁村振興課，県農業基盤課，県都市計画課，県砂防防災課，県運輸政策課</t>
    <rPh sb="3" eb="4">
      <t>ケン</t>
    </rPh>
    <rPh sb="4" eb="8">
      <t>ノウサンギョソン</t>
    </rPh>
    <rPh sb="8" eb="10">
      <t>シンコウ</t>
    </rPh>
    <rPh sb="12" eb="13">
      <t>ケン</t>
    </rPh>
    <rPh sb="13" eb="15">
      <t>ノウギョウ</t>
    </rPh>
    <rPh sb="15" eb="17">
      <t>キバン</t>
    </rPh>
    <rPh sb="17" eb="18">
      <t>カ</t>
    </rPh>
    <rPh sb="19" eb="20">
      <t>ケン</t>
    </rPh>
    <rPh sb="20" eb="22">
      <t>トシ</t>
    </rPh>
    <rPh sb="22" eb="25">
      <t>ケイカクカ</t>
    </rPh>
    <rPh sb="26" eb="27">
      <t>ケン</t>
    </rPh>
    <rPh sb="27" eb="29">
      <t>サボウ</t>
    </rPh>
    <rPh sb="29" eb="31">
      <t>ボウサイ</t>
    </rPh>
    <rPh sb="31" eb="32">
      <t>カ</t>
    </rPh>
    <rPh sb="33" eb="34">
      <t>ケン</t>
    </rPh>
    <rPh sb="34" eb="36">
      <t>ウンユ</t>
    </rPh>
    <rPh sb="36" eb="38">
      <t>セイサク</t>
    </rPh>
    <rPh sb="38" eb="39">
      <t>カ</t>
    </rPh>
    <phoneticPr fontId="2"/>
  </si>
  <si>
    <t>平成22年</t>
    <rPh sb="0" eb="2">
      <t>ヘイセイ</t>
    </rPh>
    <rPh sb="4" eb="5">
      <t>ネン</t>
    </rPh>
    <phoneticPr fontId="2"/>
  </si>
  <si>
    <t>　26</t>
    <phoneticPr fontId="2"/>
  </si>
  <si>
    <t>平成26年 1月</t>
    <rPh sb="0" eb="2">
      <t>ヘイセイ</t>
    </rPh>
    <rPh sb="4" eb="5">
      <t>ネン</t>
    </rPh>
    <rPh sb="7" eb="8">
      <t>ガツ</t>
    </rPh>
    <phoneticPr fontId="3"/>
  </si>
  <si>
    <t>平成26年</t>
    <rPh sb="4" eb="5">
      <t>ネン</t>
    </rPh>
    <phoneticPr fontId="2"/>
  </si>
  <si>
    <t>平成26年</t>
    <phoneticPr fontId="2"/>
  </si>
  <si>
    <t>(4)市町村別人身事故発生状況(平成24～26年）</t>
    <phoneticPr fontId="2"/>
  </si>
  <si>
    <r>
      <t>(1)市町村別火災発生状況</t>
    </r>
    <r>
      <rPr>
        <sz val="12"/>
        <color indexed="8"/>
        <rFont val="ＤＦＰ平成明朝体W7"/>
        <family val="1"/>
        <charset val="128"/>
      </rPr>
      <t>（平成23～25年）</t>
    </r>
    <rPh sb="7" eb="9">
      <t>カサイ</t>
    </rPh>
    <rPh sb="9" eb="11">
      <t>ハッセイ</t>
    </rPh>
    <rPh sb="11" eb="13">
      <t>ジョウキョウ</t>
    </rPh>
    <rPh sb="14" eb="16">
      <t>ヘイセイ</t>
    </rPh>
    <rPh sb="21" eb="22">
      <t>ネン</t>
    </rPh>
    <phoneticPr fontId="2"/>
  </si>
  <si>
    <r>
      <t>239　火災被害</t>
    </r>
    <r>
      <rPr>
        <sz val="12"/>
        <color indexed="8"/>
        <rFont val="ＤＦＰ平成明朝体W7"/>
        <family val="1"/>
        <charset val="128"/>
      </rPr>
      <t>（続き）</t>
    </r>
    <rPh sb="9" eb="10">
      <t>ツヅ</t>
    </rPh>
    <phoneticPr fontId="2"/>
  </si>
  <si>
    <r>
      <t>(2)月別火災発生状況</t>
    </r>
    <r>
      <rPr>
        <sz val="12"/>
        <color indexed="8"/>
        <rFont val="ＤＦＰ平成明朝体W7"/>
        <family val="1"/>
        <charset val="128"/>
      </rPr>
      <t>(平成25年）</t>
    </r>
    <rPh sb="3" eb="5">
      <t>ツキベツ</t>
    </rPh>
    <rPh sb="5" eb="7">
      <t>カサイ</t>
    </rPh>
    <rPh sb="7" eb="9">
      <t>ハッセイ</t>
    </rPh>
    <rPh sb="9" eb="11">
      <t>ジョウキョウ</t>
    </rPh>
    <rPh sb="12" eb="14">
      <t>ヘイセイ</t>
    </rPh>
    <rPh sb="16" eb="17">
      <t>ネン</t>
    </rPh>
    <phoneticPr fontId="2"/>
  </si>
  <si>
    <t>239　火　　　　災　　　　被　　　　害</t>
    <phoneticPr fontId="2"/>
  </si>
  <si>
    <r>
      <t>(4)出火原因・月別発生件数</t>
    </r>
    <r>
      <rPr>
        <sz val="12"/>
        <color indexed="8"/>
        <rFont val="ＤＦＰ平成明朝体W7"/>
        <family val="1"/>
        <charset val="128"/>
      </rPr>
      <t>（平成25年）</t>
    </r>
    <rPh sb="3" eb="5">
      <t>シュッカ</t>
    </rPh>
    <rPh sb="5" eb="7">
      <t>ゲンイン</t>
    </rPh>
    <rPh sb="8" eb="10">
      <t>ツキベツ</t>
    </rPh>
    <rPh sb="10" eb="12">
      <t>ハッセイ</t>
    </rPh>
    <rPh sb="12" eb="14">
      <t>ケンスウ</t>
    </rPh>
    <rPh sb="15" eb="17">
      <t>ヘイセイ</t>
    </rPh>
    <rPh sb="19" eb="20">
      <t>ネン</t>
    </rPh>
    <phoneticPr fontId="2"/>
  </si>
  <si>
    <r>
      <t>(1)市・組合別・階級別常勤消防職員数</t>
    </r>
    <r>
      <rPr>
        <sz val="12"/>
        <color indexed="8"/>
        <rFont val="ＤＦＰ平成明朝体W7"/>
        <family val="1"/>
        <charset val="128"/>
      </rPr>
      <t>（平成24～26年,4月1日現在）</t>
    </r>
    <rPh sb="3" eb="4">
      <t>シ</t>
    </rPh>
    <rPh sb="5" eb="8">
      <t>クミアイベツ</t>
    </rPh>
    <rPh sb="9" eb="12">
      <t>カイキュウベツ</t>
    </rPh>
    <rPh sb="12" eb="14">
      <t>ジョウキン</t>
    </rPh>
    <rPh sb="14" eb="16">
      <t>ショウボウ</t>
    </rPh>
    <rPh sb="16" eb="19">
      <t>ショクインスウ</t>
    </rPh>
    <rPh sb="20" eb="22">
      <t>ヘイセイ</t>
    </rPh>
    <rPh sb="27" eb="28">
      <t>ネン</t>
    </rPh>
    <rPh sb="30" eb="31">
      <t>ツキ</t>
    </rPh>
    <rPh sb="32" eb="33">
      <t>ヒ</t>
    </rPh>
    <rPh sb="33" eb="35">
      <t>ゲンザイ</t>
    </rPh>
    <phoneticPr fontId="2"/>
  </si>
  <si>
    <r>
      <t>(3)市町村別非常勤消防団員数</t>
    </r>
    <r>
      <rPr>
        <sz val="12"/>
        <color indexed="8"/>
        <rFont val="ＤＦＰ平成明朝体W7"/>
        <family val="1"/>
        <charset val="128"/>
      </rPr>
      <t>（平成24～26年,4月1日現在）</t>
    </r>
    <rPh sb="7" eb="10">
      <t>ヒジョウキン</t>
    </rPh>
    <rPh sb="10" eb="13">
      <t>ショウボウダン</t>
    </rPh>
    <rPh sb="13" eb="15">
      <t>インズウ</t>
    </rPh>
    <rPh sb="16" eb="18">
      <t>ヘイセイ</t>
    </rPh>
    <rPh sb="23" eb="24">
      <t>ネン</t>
    </rPh>
    <rPh sb="26" eb="27">
      <t>ツキ</t>
    </rPh>
    <rPh sb="28" eb="29">
      <t>ヒ</t>
    </rPh>
    <rPh sb="29" eb="31">
      <t>ゲンザイ</t>
    </rPh>
    <phoneticPr fontId="2"/>
  </si>
  <si>
    <r>
      <t>240　消　　　　防</t>
    </r>
    <r>
      <rPr>
        <sz val="12"/>
        <color indexed="8"/>
        <rFont val="ＤＦＰ平成明朝体W7"/>
        <family val="1"/>
        <charset val="128"/>
      </rPr>
      <t>（続き）　　　</t>
    </r>
    <rPh sb="11" eb="12">
      <t>ツヅ</t>
    </rPh>
    <phoneticPr fontId="2"/>
  </si>
  <si>
    <r>
      <t>(4)市町村別消防用水利の現況</t>
    </r>
    <r>
      <rPr>
        <sz val="12"/>
        <color indexed="8"/>
        <rFont val="ＤＦＰ平成明朝体W7"/>
        <family val="1"/>
        <charset val="128"/>
      </rPr>
      <t>（平成24～26年,4月1日現在）</t>
    </r>
    <rPh sb="7" eb="10">
      <t>ショウボウヨウ</t>
    </rPh>
    <rPh sb="10" eb="12">
      <t>スイリ</t>
    </rPh>
    <rPh sb="13" eb="15">
      <t>ゲンキョウ</t>
    </rPh>
    <rPh sb="16" eb="18">
      <t>ヘイセイ</t>
    </rPh>
    <rPh sb="23" eb="24">
      <t>ネン</t>
    </rPh>
    <rPh sb="26" eb="27">
      <t>ツキ</t>
    </rPh>
    <rPh sb="28" eb="29">
      <t>ヒ</t>
    </rPh>
    <rPh sb="29" eb="31">
      <t>ゲンザイ</t>
    </rPh>
    <phoneticPr fontId="2"/>
  </si>
  <si>
    <t>241　労働災害</t>
    <phoneticPr fontId="3"/>
  </si>
  <si>
    <t>(1)業種別・規模別災害発生状況（平成24～26年）</t>
    <phoneticPr fontId="2"/>
  </si>
  <si>
    <t>(2)業種別・年齢別災害発生状況（平成24～26年）</t>
    <phoneticPr fontId="2"/>
  </si>
  <si>
    <r>
      <t>242　公共土木施設災害復旧事業査定決定額</t>
    </r>
    <r>
      <rPr>
        <sz val="12"/>
        <color indexed="8"/>
        <rFont val="ＤＦＰ平成明朝体W7"/>
        <family val="1"/>
        <charset val="128"/>
      </rPr>
      <t>（平成22～26年度）</t>
    </r>
    <phoneticPr fontId="3"/>
  </si>
  <si>
    <r>
      <t>244　農作物被害状況</t>
    </r>
    <r>
      <rPr>
        <sz val="12"/>
        <color indexed="8"/>
        <rFont val="ＤＦＰ平成明朝体W7"/>
        <family val="1"/>
        <charset val="128"/>
      </rPr>
      <t>（平成25年）</t>
    </r>
    <rPh sb="12" eb="14">
      <t>ヘイセイ</t>
    </rPh>
    <phoneticPr fontId="3"/>
  </si>
  <si>
    <r>
      <t>245　交通事故</t>
    </r>
    <r>
      <rPr>
        <sz val="12"/>
        <color indexed="8"/>
        <rFont val="ＤＦＰ平成明朝体W7"/>
        <family val="1"/>
        <charset val="128"/>
      </rPr>
      <t>（続き）</t>
    </r>
    <rPh sb="4" eb="5">
      <t>コウ</t>
    </rPh>
    <rPh sb="5" eb="6">
      <t>ツウ</t>
    </rPh>
    <rPh sb="6" eb="7">
      <t>コト</t>
    </rPh>
    <rPh sb="7" eb="8">
      <t>ユエ</t>
    </rPh>
    <rPh sb="9" eb="10">
      <t>ツヅ</t>
    </rPh>
    <phoneticPr fontId="3"/>
  </si>
  <si>
    <r>
      <t>(2)路線別人身事故発生状況</t>
    </r>
    <r>
      <rPr>
        <sz val="12"/>
        <color indexed="8"/>
        <rFont val="ＤＦＰ平成明朝体W7"/>
        <family val="1"/>
        <charset val="128"/>
      </rPr>
      <t>（平成24～26年）</t>
    </r>
    <phoneticPr fontId="2"/>
  </si>
  <si>
    <r>
      <t>245　交通事故</t>
    </r>
    <r>
      <rPr>
        <sz val="12"/>
        <color indexed="8"/>
        <rFont val="ＤＦＰ平成明朝体W7"/>
        <family val="1"/>
        <charset val="128"/>
      </rPr>
      <t>（続き）</t>
    </r>
    <rPh sb="6" eb="7">
      <t>コト</t>
    </rPh>
    <rPh sb="7" eb="8">
      <t>ユエ</t>
    </rPh>
    <rPh sb="9" eb="10">
      <t>ツヅ</t>
    </rPh>
    <phoneticPr fontId="3"/>
  </si>
  <si>
    <t>(3)年次別火災発生状況(平成21～25年）</t>
    <rPh sb="3" eb="6">
      <t>ネンジベツ</t>
    </rPh>
    <rPh sb="6" eb="8">
      <t>カサイ</t>
    </rPh>
    <rPh sb="8" eb="10">
      <t>ハッセイ</t>
    </rPh>
    <rPh sb="10" eb="12">
      <t>ジョウキョウ</t>
    </rPh>
    <rPh sb="13" eb="15">
      <t>ヘイセイ</t>
    </rPh>
    <rPh sb="20" eb="21">
      <t>ネン</t>
    </rPh>
    <phoneticPr fontId="2"/>
  </si>
  <si>
    <t>(5)月別・時間別出火件数(平成25年）</t>
    <rPh sb="3" eb="5">
      <t>ツキベツ</t>
    </rPh>
    <rPh sb="6" eb="9">
      <t>ジカンベツ</t>
    </rPh>
    <rPh sb="9" eb="11">
      <t>シュッカ</t>
    </rPh>
    <rPh sb="11" eb="13">
      <t>ケンスウ</t>
    </rPh>
    <rPh sb="14" eb="16">
      <t>ヘイセイ</t>
    </rPh>
    <rPh sb="18" eb="19">
      <t>ネン</t>
    </rPh>
    <phoneticPr fontId="2"/>
  </si>
  <si>
    <t>(2)市・組合別現有機械器具状況（平成24～26年,4月1日現在）</t>
    <rPh sb="3" eb="4">
      <t>シ</t>
    </rPh>
    <rPh sb="5" eb="8">
      <t>クミアイベツ</t>
    </rPh>
    <rPh sb="8" eb="10">
      <t>ゲンユウ</t>
    </rPh>
    <rPh sb="10" eb="12">
      <t>キカイ</t>
    </rPh>
    <rPh sb="12" eb="14">
      <t>キグ</t>
    </rPh>
    <rPh sb="14" eb="16">
      <t>ジョウキョウ</t>
    </rPh>
    <rPh sb="17" eb="19">
      <t>ヘイセイ</t>
    </rPh>
    <rPh sb="24" eb="25">
      <t>ネン</t>
    </rPh>
    <rPh sb="27" eb="28">
      <t>ツキ</t>
    </rPh>
    <rPh sb="29" eb="30">
      <t>ヒ</t>
    </rPh>
    <rPh sb="30" eb="32">
      <t>ゲンザイ</t>
    </rPh>
    <phoneticPr fontId="2"/>
  </si>
  <si>
    <r>
      <t xml:space="preserve">  243　被災建築物</t>
    </r>
    <r>
      <rPr>
        <sz val="12"/>
        <color indexed="8"/>
        <rFont val="ＤＦＰ平成明朝体W7"/>
        <family val="1"/>
        <charset val="128"/>
      </rPr>
      <t>（平成21～25年）</t>
    </r>
    <phoneticPr fontId="3"/>
  </si>
  <si>
    <r>
      <t>244　農 作 物 被 害 状 況　</t>
    </r>
    <r>
      <rPr>
        <sz val="11"/>
        <rFont val="ＤＦＰ平成明朝体W7"/>
        <family val="1"/>
        <charset val="128"/>
      </rPr>
      <t>（平成23年）</t>
    </r>
    <rPh sb="19" eb="21">
      <t>ヘイセイ</t>
    </rPh>
    <phoneticPr fontId="3"/>
  </si>
  <si>
    <t>245　交通事故</t>
    <phoneticPr fontId="3"/>
  </si>
  <si>
    <r>
      <t>(1)年次・月別交通事故発生状況</t>
    </r>
    <r>
      <rPr>
        <sz val="12"/>
        <color indexed="8"/>
        <rFont val="ＤＦＰ平成明朝体W7"/>
        <family val="1"/>
        <charset val="128"/>
      </rPr>
      <t>（平成22～26年）</t>
    </r>
    <phoneticPr fontId="2"/>
  </si>
  <si>
    <r>
      <t>245　交　通　事  故　</t>
    </r>
    <r>
      <rPr>
        <sz val="11"/>
        <rFont val="ＤＦＰ平成明朝体W7"/>
        <family val="1"/>
        <charset val="128"/>
      </rPr>
      <t>（続き）</t>
    </r>
    <rPh sb="4" eb="5">
      <t>コウ</t>
    </rPh>
    <rPh sb="6" eb="7">
      <t>ツウ</t>
    </rPh>
    <rPh sb="8" eb="9">
      <t>コト</t>
    </rPh>
    <rPh sb="11" eb="12">
      <t>ユエ</t>
    </rPh>
    <rPh sb="14" eb="15">
      <t>ツヅ</t>
    </rPh>
    <phoneticPr fontId="3"/>
  </si>
  <si>
    <t>(3)職業別死傷者数（平成24～26年）</t>
    <phoneticPr fontId="2"/>
  </si>
  <si>
    <t>-</t>
    <phoneticPr fontId="2"/>
  </si>
  <si>
    <t>　23</t>
    <phoneticPr fontId="2"/>
  </si>
  <si>
    <t>-</t>
    <phoneticPr fontId="2"/>
  </si>
  <si>
    <t>-</t>
    <phoneticPr fontId="2"/>
  </si>
  <si>
    <t>液化石油ガス用移動可能な道具</t>
    <rPh sb="0" eb="2">
      <t>エキカ</t>
    </rPh>
    <rPh sb="2" eb="4">
      <t>セキユ</t>
    </rPh>
    <rPh sb="6" eb="7">
      <t>ヨウ</t>
    </rPh>
    <rPh sb="7" eb="9">
      <t>イドウ</t>
    </rPh>
    <rPh sb="9" eb="11">
      <t>カノウ</t>
    </rPh>
    <rPh sb="12" eb="14">
      <t>ドウグ</t>
    </rPh>
    <phoneticPr fontId="2"/>
  </si>
  <si>
    <t>資料　中国四国農政局徳島支局</t>
    <rPh sb="0" eb="2">
      <t>シリョウ</t>
    </rPh>
    <rPh sb="3" eb="5">
      <t>チュウゴク</t>
    </rPh>
    <rPh sb="5" eb="7">
      <t>シコク</t>
    </rPh>
    <rPh sb="7" eb="10">
      <t>ノウセイキョク</t>
    </rPh>
    <rPh sb="12" eb="14">
      <t>シキョク</t>
    </rPh>
    <phoneticPr fontId="3"/>
  </si>
  <si>
    <t>-</t>
    <phoneticPr fontId="2"/>
  </si>
  <si>
    <t>-</t>
    <phoneticPr fontId="2"/>
  </si>
  <si>
    <t>24　災害・事故</t>
    <rPh sb="3" eb="5">
      <t>サイガイ</t>
    </rPh>
    <rPh sb="6" eb="8">
      <t>ジコ</t>
    </rPh>
    <phoneticPr fontId="2"/>
  </si>
  <si>
    <t>火災被害</t>
    <rPh sb="0" eb="2">
      <t>カサイ</t>
    </rPh>
    <rPh sb="2" eb="4">
      <t>ヒガイ</t>
    </rPh>
    <phoneticPr fontId="2"/>
  </si>
  <si>
    <t>(1)</t>
    <phoneticPr fontId="2"/>
  </si>
  <si>
    <t>市町村別火災発生状況</t>
    <rPh sb="0" eb="3">
      <t>シチョウソン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2"/>
  </si>
  <si>
    <t>(2)</t>
    <phoneticPr fontId="2"/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</si>
  <si>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2"/>
  </si>
  <si>
    <t>(3)</t>
    <phoneticPr fontId="2"/>
  </si>
  <si>
    <t>年次別火災発生状況</t>
    <rPh sb="0" eb="3">
      <t>ネンジベツ</t>
    </rPh>
    <rPh sb="3" eb="5">
      <t>カサイ</t>
    </rPh>
    <rPh sb="5" eb="7">
      <t>ハッセイ</t>
    </rPh>
    <rPh sb="7" eb="9">
      <t>ジョウキョウ</t>
    </rPh>
    <phoneticPr fontId="2"/>
  </si>
  <si>
    <t>(4)</t>
    <phoneticPr fontId="2"/>
  </si>
  <si>
    <t>出火原因・月別発生件数</t>
    <rPh sb="0" eb="2">
      <t>シュッカ</t>
    </rPh>
    <rPh sb="2" eb="4">
      <t>ゲンイン</t>
    </rPh>
    <rPh sb="5" eb="7">
      <t>ツキベツ</t>
    </rPh>
    <rPh sb="7" eb="9">
      <t>ハッセイ</t>
    </rPh>
    <rPh sb="9" eb="11">
      <t>ケンスウ</t>
    </rPh>
    <phoneticPr fontId="2"/>
  </si>
  <si>
    <t>(5)</t>
    <phoneticPr fontId="2"/>
  </si>
  <si>
    <t>月別・時間別出火件数</t>
    <rPh sb="0" eb="2">
      <t>ツキベツ</t>
    </rPh>
    <rPh sb="3" eb="5">
      <t>ジカン</t>
    </rPh>
    <rPh sb="5" eb="6">
      <t>ベツ</t>
    </rPh>
    <rPh sb="6" eb="8">
      <t>シュッカ</t>
    </rPh>
    <rPh sb="8" eb="10">
      <t>ケンスウ</t>
    </rPh>
    <phoneticPr fontId="2"/>
  </si>
  <si>
    <t>消　　防</t>
    <rPh sb="0" eb="1">
      <t>ショウ</t>
    </rPh>
    <rPh sb="3" eb="4">
      <t>ボウ</t>
    </rPh>
    <phoneticPr fontId="2"/>
  </si>
  <si>
    <t>市・組合別・階級別常勤消防職員数</t>
    <rPh sb="0" eb="1">
      <t>シ</t>
    </rPh>
    <rPh sb="2" eb="4">
      <t>クミアイ</t>
    </rPh>
    <rPh sb="4" eb="5">
      <t>ベツ</t>
    </rPh>
    <rPh sb="6" eb="8">
      <t>カイキュウ</t>
    </rPh>
    <rPh sb="8" eb="9">
      <t>ベツ</t>
    </rPh>
    <rPh sb="9" eb="11">
      <t>ジョウキン</t>
    </rPh>
    <rPh sb="11" eb="13">
      <t>ショウボウ</t>
    </rPh>
    <rPh sb="13" eb="16">
      <t>ショクインスウ</t>
    </rPh>
    <phoneticPr fontId="2"/>
  </si>
  <si>
    <t>市・組合別現有機械器具状況</t>
    <rPh sb="0" eb="1">
      <t>シ</t>
    </rPh>
    <rPh sb="2" eb="4">
      <t>クミアイ</t>
    </rPh>
    <rPh sb="4" eb="5">
      <t>ベツ</t>
    </rPh>
    <rPh sb="5" eb="7">
      <t>ゲンユウ</t>
    </rPh>
    <rPh sb="7" eb="9">
      <t>キカイ</t>
    </rPh>
    <rPh sb="9" eb="11">
      <t>キグ</t>
    </rPh>
    <rPh sb="11" eb="13">
      <t>ジョウキョウ</t>
    </rPh>
    <phoneticPr fontId="2"/>
  </si>
  <si>
    <t>市町村別非常勤消防団員数</t>
    <rPh sb="0" eb="3">
      <t>シチョウソン</t>
    </rPh>
    <rPh sb="3" eb="4">
      <t>ベツ</t>
    </rPh>
    <rPh sb="4" eb="7">
      <t>ヒジョウキン</t>
    </rPh>
    <rPh sb="7" eb="10">
      <t>ショウボウダン</t>
    </rPh>
    <rPh sb="10" eb="11">
      <t>イン</t>
    </rPh>
    <rPh sb="11" eb="12">
      <t>スウ</t>
    </rPh>
    <phoneticPr fontId="2"/>
  </si>
  <si>
    <t>市町村別消防用水利の現況</t>
    <rPh sb="0" eb="3">
      <t>シチョウソン</t>
    </rPh>
    <rPh sb="3" eb="4">
      <t>ベツ</t>
    </rPh>
    <rPh sb="4" eb="7">
      <t>ショウボウヨウ</t>
    </rPh>
    <rPh sb="7" eb="9">
      <t>スイリ</t>
    </rPh>
    <rPh sb="10" eb="12">
      <t>ゲンキョウ</t>
    </rPh>
    <phoneticPr fontId="2"/>
  </si>
  <si>
    <t>労働災害</t>
    <rPh sb="0" eb="2">
      <t>ロウドウ</t>
    </rPh>
    <rPh sb="2" eb="4">
      <t>サイガイ</t>
    </rPh>
    <phoneticPr fontId="2"/>
  </si>
  <si>
    <t>業種別・規模別災害発生状況</t>
    <rPh sb="0" eb="2">
      <t>ギョウシュ</t>
    </rPh>
    <rPh sb="2" eb="3">
      <t>ベツ</t>
    </rPh>
    <rPh sb="4" eb="7">
      <t>キボベツ</t>
    </rPh>
    <rPh sb="7" eb="9">
      <t>サイガイ</t>
    </rPh>
    <rPh sb="9" eb="11">
      <t>ハッセイ</t>
    </rPh>
    <rPh sb="11" eb="13">
      <t>ジョウキョウ</t>
    </rPh>
    <phoneticPr fontId="2"/>
  </si>
  <si>
    <t>業種別・年齢別災害発生状況</t>
    <rPh sb="0" eb="2">
      <t>ギョウシュ</t>
    </rPh>
    <rPh sb="2" eb="3">
      <t>ベツ</t>
    </rPh>
    <rPh sb="4" eb="6">
      <t>ネンレイ</t>
    </rPh>
    <rPh sb="6" eb="7">
      <t>ベツ</t>
    </rPh>
    <rPh sb="7" eb="9">
      <t>サイガイ</t>
    </rPh>
    <rPh sb="9" eb="11">
      <t>ハッセイ</t>
    </rPh>
    <rPh sb="11" eb="13">
      <t>ジョウキョウ</t>
    </rPh>
    <phoneticPr fontId="2"/>
  </si>
  <si>
    <t>公共土木施設災害復旧事業査定決定額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2">
      <t>ジギョウ</t>
    </rPh>
    <rPh sb="12" eb="14">
      <t>サテイ</t>
    </rPh>
    <rPh sb="14" eb="16">
      <t>ケッテイ</t>
    </rPh>
    <rPh sb="16" eb="17">
      <t>ガク</t>
    </rPh>
    <phoneticPr fontId="2"/>
  </si>
  <si>
    <t>被災建築物</t>
    <rPh sb="0" eb="2">
      <t>ヒサイ</t>
    </rPh>
    <rPh sb="2" eb="5">
      <t>ケンチクブツ</t>
    </rPh>
    <phoneticPr fontId="2"/>
  </si>
  <si>
    <t>農作物被害状況　その１</t>
    <rPh sb="0" eb="3">
      <t>ノウサクブツ</t>
    </rPh>
    <rPh sb="3" eb="5">
      <t>ヒガイ</t>
    </rPh>
    <rPh sb="5" eb="7">
      <t>ジョウキョウ</t>
    </rPh>
    <phoneticPr fontId="2"/>
  </si>
  <si>
    <t>農作物被害状況　その２</t>
    <rPh sb="0" eb="3">
      <t>ノウサクブツ</t>
    </rPh>
    <rPh sb="3" eb="5">
      <t>ヒガイ</t>
    </rPh>
    <rPh sb="5" eb="7">
      <t>ジョウキョウ</t>
    </rPh>
    <phoneticPr fontId="2"/>
  </si>
  <si>
    <t>農作物被害状況　その３</t>
    <rPh sb="0" eb="3">
      <t>ノウサクブツ</t>
    </rPh>
    <rPh sb="3" eb="5">
      <t>ヒガイ</t>
    </rPh>
    <rPh sb="5" eb="7">
      <t>ジョウキョウ</t>
    </rPh>
    <phoneticPr fontId="2"/>
  </si>
  <si>
    <t>交通事故</t>
    <rPh sb="0" eb="2">
      <t>コウツウ</t>
    </rPh>
    <rPh sb="2" eb="4">
      <t>ジコ</t>
    </rPh>
    <phoneticPr fontId="2"/>
  </si>
  <si>
    <t>年次・月別交通事故発生状況</t>
    <rPh sb="0" eb="2">
      <t>ネンジ</t>
    </rPh>
    <rPh sb="3" eb="5">
      <t>ツキベツ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</si>
  <si>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路線別人身事故発生状況</t>
    <rPh sb="0" eb="2">
      <t>ロセン</t>
    </rPh>
    <rPh sb="2" eb="3">
      <t>ベツ</t>
    </rPh>
    <rPh sb="3" eb="5">
      <t>ジンシン</t>
    </rPh>
    <rPh sb="5" eb="7">
      <t>ジコ</t>
    </rPh>
    <rPh sb="7" eb="9">
      <t>ハッセイ</t>
    </rPh>
    <rPh sb="9" eb="11">
      <t>ジョウキョウ</t>
    </rPh>
    <phoneticPr fontId="2"/>
  </si>
  <si>
    <t>職業別死傷者数</t>
    <rPh sb="0" eb="2">
      <t>ショクギョウ</t>
    </rPh>
    <rPh sb="2" eb="3">
      <t>ベツ</t>
    </rPh>
    <rPh sb="3" eb="5">
      <t>シショウ</t>
    </rPh>
    <rPh sb="5" eb="6">
      <t>モノ</t>
    </rPh>
    <rPh sb="6" eb="7">
      <t>スウ</t>
    </rPh>
    <phoneticPr fontId="2"/>
  </si>
  <si>
    <t>市町村別人身事故発生状況</t>
    <rPh sb="0" eb="3">
      <t>シチョウソン</t>
    </rPh>
    <rPh sb="3" eb="4">
      <t>ベツ</t>
    </rPh>
    <rPh sb="4" eb="6">
      <t>ジンシン</t>
    </rPh>
    <rPh sb="6" eb="8">
      <t>ジコ</t>
    </rPh>
    <rPh sb="8" eb="10">
      <t>ハッセイ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</si>
</sst>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\(0\)"/>
    <numFmt numFmtId="177" formatCode="#,##0_);\(#,##0\)"/>
    <numFmt numFmtId="178" formatCode="#,##0;[Red]#,##0"/>
    <numFmt numFmtId="179" formatCode="#,##0;&quot;▲ &quot;#,##0"/>
    <numFmt numFmtId="180" formatCode="#,##0;&quot;△ &quot;#,##0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ＤＦＰ平成明朝体W7"/>
      <family val="1"/>
      <charset val="128"/>
    </font>
    <font>
      <sz val="12"/>
      <color theme="1"/>
      <name val="ＤＦＰ平成明朝体W7"/>
      <family val="1"/>
      <charset val="128"/>
    </font>
    <font>
      <sz val="12"/>
      <color indexed="8"/>
      <name val="ＤＦＰ平成明朝体W7"/>
      <family val="1"/>
      <charset val="128"/>
    </font>
    <font>
      <sz val="18"/>
      <color theme="1"/>
      <name val="ＤＦＰ平成明朝体W7"/>
      <family val="1"/>
      <charset val="128"/>
    </font>
    <font>
      <sz val="16"/>
      <name val="ＤＦＰ平成明朝体W7"/>
      <family val="1"/>
      <charset val="128"/>
    </font>
    <font>
      <sz val="12"/>
      <name val="ＤＦＰ平成明朝体W7"/>
      <family val="1"/>
      <charset val="128"/>
    </font>
    <font>
      <sz val="18"/>
      <name val="ＤＦＰ平成明朝体W7"/>
      <family val="1"/>
      <charset val="128"/>
    </font>
    <font>
      <sz val="11"/>
      <name val="ＤＦＰ平成明朝体W7"/>
      <family val="1"/>
      <charset val="128"/>
    </font>
    <font>
      <b/>
      <sz val="16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</borders>
  <cellStyleXfs count="48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9" fillId="0" borderId="0"/>
    <xf numFmtId="0" fontId="28" fillId="4" borderId="0" applyNumberFormat="0" applyBorder="0" applyAlignment="0" applyProtection="0">
      <alignment vertical="center"/>
    </xf>
  </cellStyleXfs>
  <cellXfs count="5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8" fillId="0" borderId="0" xfId="28" applyFont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right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/>
    <xf numFmtId="0" fontId="10" fillId="0" borderId="0" xfId="0" applyFo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10" fillId="0" borderId="0" xfId="34" applyFont="1" applyBorder="1" applyAlignment="1">
      <alignment horizontal="right" vertical="center"/>
    </xf>
    <xf numFmtId="38" fontId="10" fillId="0" borderId="10" xfId="34" applyFont="1" applyBorder="1" applyAlignment="1">
      <alignment horizontal="right" vertical="center"/>
    </xf>
    <xf numFmtId="38" fontId="11" fillId="0" borderId="14" xfId="34" applyFont="1" applyBorder="1" applyAlignment="1">
      <alignment horizontal="right" vertical="center"/>
    </xf>
    <xf numFmtId="38" fontId="11" fillId="0" borderId="0" xfId="34" applyFont="1" applyBorder="1" applyAlignment="1">
      <alignment horizontal="right" vertical="center"/>
    </xf>
    <xf numFmtId="38" fontId="11" fillId="0" borderId="10" xfId="34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38" fontId="10" fillId="0" borderId="0" xfId="34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NumberFormat="1" applyFont="1" applyAlignment="1" applyProtection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38" fontId="10" fillId="0" borderId="0" xfId="34" applyFont="1" applyAlignment="1">
      <alignment vertical="center"/>
    </xf>
    <xf numFmtId="0" fontId="10" fillId="0" borderId="15" xfId="0" applyFont="1" applyBorder="1" applyAlignment="1">
      <alignment horizontal="center" vertical="center"/>
    </xf>
    <xf numFmtId="37" fontId="10" fillId="0" borderId="15" xfId="0" applyNumberFormat="1" applyFont="1" applyBorder="1" applyAlignment="1" applyProtection="1">
      <alignment horizontal="center" vertical="center"/>
    </xf>
    <xf numFmtId="38" fontId="10" fillId="0" borderId="0" xfId="34" applyFont="1" applyBorder="1" applyAlignment="1" applyProtection="1">
      <alignment horizontal="right" vertical="center"/>
    </xf>
    <xf numFmtId="38" fontId="10" fillId="0" borderId="0" xfId="34" applyFont="1" applyBorder="1" applyAlignment="1">
      <alignment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19" xfId="34" applyFont="1" applyBorder="1" applyAlignment="1">
      <alignment horizontal="right" vertical="center"/>
    </xf>
    <xf numFmtId="38" fontId="11" fillId="0" borderId="20" xfId="34" applyFont="1" applyBorder="1" applyAlignment="1">
      <alignment horizontal="right" vertical="center"/>
    </xf>
    <xf numFmtId="0" fontId="11" fillId="0" borderId="10" xfId="0" quotePrefix="1" applyFont="1" applyBorder="1" applyAlignment="1">
      <alignment horizontal="center" vertical="center"/>
    </xf>
    <xf numFmtId="38" fontId="11" fillId="0" borderId="21" xfId="34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22" xfId="0" quotePrefix="1" applyFont="1" applyBorder="1" applyAlignment="1">
      <alignment horizontal="left" vertical="center"/>
    </xf>
    <xf numFmtId="0" fontId="11" fillId="0" borderId="22" xfId="0" quotePrefix="1" applyFont="1" applyBorder="1" applyAlignment="1">
      <alignment horizontal="distributed" vertical="center"/>
    </xf>
    <xf numFmtId="0" fontId="11" fillId="0" borderId="23" xfId="0" quotePrefix="1" applyFont="1" applyBorder="1" applyAlignment="1">
      <alignment horizontal="distributed" vertical="center"/>
    </xf>
    <xf numFmtId="0" fontId="11" fillId="0" borderId="0" xfId="0" applyFont="1" applyBorder="1" applyAlignment="1">
      <alignment horizontal="right" vertical="top"/>
    </xf>
    <xf numFmtId="0" fontId="11" fillId="0" borderId="24" xfId="0" applyFont="1" applyBorder="1" applyAlignment="1"/>
    <xf numFmtId="0" fontId="11" fillId="0" borderId="18" xfId="0" applyFont="1" applyBorder="1" applyAlignment="1">
      <alignment horizontal="center" vertical="distributed" textRotation="255" shrinkToFit="1"/>
    </xf>
    <xf numFmtId="0" fontId="11" fillId="0" borderId="18" xfId="0" applyFont="1" applyBorder="1" applyAlignment="1">
      <alignment vertical="distributed" textRotation="255" shrinkToFit="1"/>
    </xf>
    <xf numFmtId="38" fontId="11" fillId="0" borderId="0" xfId="34" applyFont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22" xfId="0" applyFont="1" applyBorder="1" applyAlignment="1">
      <alignment horizontal="distributed" vertical="center" shrinkToFit="1"/>
    </xf>
    <xf numFmtId="3" fontId="29" fillId="0" borderId="0" xfId="0" applyNumberFormat="1" applyFont="1" applyBorder="1">
      <alignment vertical="center"/>
    </xf>
    <xf numFmtId="3" fontId="29" fillId="0" borderId="0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38" fontId="10" fillId="0" borderId="26" xfId="34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10" fillId="0" borderId="0" xfId="34" applyNumberFormat="1" applyFont="1" applyAlignment="1">
      <alignment horizontal="right" vertical="center"/>
    </xf>
    <xf numFmtId="0" fontId="10" fillId="0" borderId="10" xfId="0" applyNumberFormat="1" applyFont="1" applyBorder="1" applyAlignment="1" applyProtection="1">
      <alignment horizontal="right" vertical="center"/>
    </xf>
    <xf numFmtId="0" fontId="10" fillId="0" borderId="10" xfId="0" applyNumberFormat="1" applyFont="1" applyBorder="1" applyAlignment="1">
      <alignment horizontal="right" vertical="center"/>
    </xf>
    <xf numFmtId="0" fontId="10" fillId="0" borderId="19" xfId="0" applyNumberFormat="1" applyFont="1" applyFill="1" applyBorder="1" applyAlignment="1">
      <alignment horizontal="right" vertical="center"/>
    </xf>
    <xf numFmtId="0" fontId="10" fillId="0" borderId="14" xfId="0" applyNumberFormat="1" applyFont="1" applyFill="1" applyBorder="1" applyAlignment="1">
      <alignment horizontal="right" vertical="center"/>
    </xf>
    <xf numFmtId="0" fontId="10" fillId="0" borderId="20" xfId="0" applyNumberFormat="1" applyFont="1" applyFill="1" applyBorder="1" applyAlignment="1">
      <alignment horizontal="right" vertical="center"/>
    </xf>
    <xf numFmtId="0" fontId="10" fillId="0" borderId="21" xfId="0" applyNumberFormat="1" applyFont="1" applyFill="1" applyBorder="1" applyAlignment="1">
      <alignment horizontal="right" vertical="center"/>
    </xf>
    <xf numFmtId="38" fontId="10" fillId="0" borderId="0" xfId="34" applyFont="1" applyFill="1" applyBorder="1" applyAlignment="1">
      <alignment horizontal="right" vertical="center"/>
    </xf>
    <xf numFmtId="38" fontId="10" fillId="0" borderId="0" xfId="34" applyFont="1" applyFill="1" applyAlignment="1">
      <alignment horizontal="right" vertical="center"/>
    </xf>
    <xf numFmtId="38" fontId="10" fillId="0" borderId="0" xfId="34" applyFont="1" applyFill="1" applyBorder="1" applyAlignment="1" applyProtection="1">
      <alignment horizontal="right" vertical="center"/>
    </xf>
    <xf numFmtId="0" fontId="35" fillId="0" borderId="0" xfId="28" applyFont="1" applyAlignment="1" applyProtection="1">
      <alignment vertical="center"/>
    </xf>
    <xf numFmtId="0" fontId="36" fillId="0" borderId="0" xfId="0" applyFont="1">
      <alignment vertical="center"/>
    </xf>
    <xf numFmtId="0" fontId="36" fillId="0" borderId="0" xfId="0" applyFont="1" applyBorder="1">
      <alignment vertical="center"/>
    </xf>
    <xf numFmtId="0" fontId="36" fillId="0" borderId="10" xfId="0" applyFont="1" applyBorder="1" applyAlignment="1">
      <alignment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 shrinkToFit="1"/>
    </xf>
    <xf numFmtId="0" fontId="37" fillId="0" borderId="29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38" fontId="37" fillId="0" borderId="0" xfId="34" applyFont="1" applyAlignment="1">
      <alignment vertical="center"/>
    </xf>
    <xf numFmtId="0" fontId="38" fillId="0" borderId="0" xfId="0" quotePrefix="1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38" fontId="37" fillId="0" borderId="0" xfId="34" applyFont="1" applyBorder="1" applyAlignment="1">
      <alignment vertical="center"/>
    </xf>
    <xf numFmtId="0" fontId="38" fillId="0" borderId="10" xfId="0" quotePrefix="1" applyFont="1" applyBorder="1" applyAlignment="1">
      <alignment horizontal="center" vertical="center"/>
    </xf>
    <xf numFmtId="0" fontId="37" fillId="0" borderId="10" xfId="0" applyFont="1" applyBorder="1" applyAlignment="1">
      <alignment vertical="center"/>
    </xf>
    <xf numFmtId="0" fontId="37" fillId="0" borderId="10" xfId="0" applyFont="1" applyBorder="1" applyAlignment="1">
      <alignment horizontal="right" vertical="center"/>
    </xf>
    <xf numFmtId="38" fontId="37" fillId="0" borderId="10" xfId="34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37" fontId="37" fillId="0" borderId="20" xfId="0" applyNumberFormat="1" applyFont="1" applyBorder="1" applyAlignment="1" applyProtection="1">
      <alignment vertical="center"/>
    </xf>
    <xf numFmtId="37" fontId="37" fillId="0" borderId="0" xfId="0" applyNumberFormat="1" applyFont="1" applyBorder="1" applyAlignment="1" applyProtection="1">
      <alignment vertical="center"/>
    </xf>
    <xf numFmtId="37" fontId="37" fillId="0" borderId="0" xfId="0" applyNumberFormat="1" applyFont="1" applyBorder="1" applyAlignment="1" applyProtection="1">
      <alignment horizontal="right" vertical="center"/>
    </xf>
    <xf numFmtId="0" fontId="37" fillId="0" borderId="0" xfId="0" quotePrefix="1" applyFont="1" applyBorder="1" applyAlignment="1">
      <alignment horizontal="center" vertical="center"/>
    </xf>
    <xf numFmtId="37" fontId="37" fillId="0" borderId="20" xfId="34" applyNumberFormat="1" applyFont="1" applyBorder="1" applyAlignment="1">
      <alignment vertical="center"/>
    </xf>
    <xf numFmtId="37" fontId="37" fillId="0" borderId="0" xfId="34" applyNumberFormat="1" applyFont="1" applyAlignment="1">
      <alignment vertical="center"/>
    </xf>
    <xf numFmtId="37" fontId="37" fillId="0" borderId="0" xfId="34" applyNumberFormat="1" applyFont="1" applyAlignment="1">
      <alignment horizontal="right" vertical="center"/>
    </xf>
    <xf numFmtId="37" fontId="37" fillId="0" borderId="20" xfId="0" applyNumberFormat="1" applyFont="1" applyBorder="1">
      <alignment vertical="center"/>
    </xf>
    <xf numFmtId="37" fontId="37" fillId="0" borderId="0" xfId="0" applyNumberFormat="1" applyFont="1" applyBorder="1">
      <alignment vertical="center"/>
    </xf>
    <xf numFmtId="0" fontId="37" fillId="0" borderId="0" xfId="0" quotePrefix="1" applyFont="1" applyBorder="1" applyAlignment="1">
      <alignment vertical="center"/>
    </xf>
    <xf numFmtId="37" fontId="37" fillId="0" borderId="0" xfId="34" applyNumberFormat="1" applyFont="1" applyBorder="1" applyAlignment="1">
      <alignment vertical="center"/>
    </xf>
    <xf numFmtId="0" fontId="37" fillId="0" borderId="10" xfId="0" quotePrefix="1" applyFont="1" applyBorder="1" applyAlignment="1">
      <alignment vertical="center"/>
    </xf>
    <xf numFmtId="37" fontId="37" fillId="0" borderId="21" xfId="0" applyNumberFormat="1" applyFont="1" applyBorder="1" applyAlignment="1" applyProtection="1">
      <alignment vertical="center"/>
    </xf>
    <xf numFmtId="37" fontId="37" fillId="0" borderId="10" xfId="34" applyNumberFormat="1" applyFont="1" applyBorder="1" applyAlignment="1">
      <alignment vertical="center"/>
    </xf>
    <xf numFmtId="37" fontId="37" fillId="0" borderId="10" xfId="34" applyNumberFormat="1" applyFont="1" applyBorder="1" applyAlignment="1">
      <alignment horizontal="right" vertical="center"/>
    </xf>
    <xf numFmtId="37" fontId="37" fillId="0" borderId="10" xfId="0" applyNumberFormat="1" applyFont="1" applyBorder="1" applyAlignment="1">
      <alignment vertical="center"/>
    </xf>
    <xf numFmtId="37" fontId="36" fillId="0" borderId="0" xfId="0" applyNumberFormat="1" applyFont="1">
      <alignment vertical="center"/>
    </xf>
    <xf numFmtId="0" fontId="39" fillId="0" borderId="0" xfId="28" applyFont="1" applyAlignment="1" applyProtection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10" xfId="0" applyFont="1" applyBorder="1" applyAlignment="1">
      <alignment vertical="center"/>
    </xf>
    <xf numFmtId="0" fontId="37" fillId="0" borderId="11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37" fontId="37" fillId="0" borderId="0" xfId="0" applyNumberFormat="1" applyFont="1" applyAlignment="1">
      <alignment horizontal="right" vertical="center"/>
    </xf>
    <xf numFmtId="37" fontId="36" fillId="0" borderId="0" xfId="0" applyNumberFormat="1" applyFont="1" applyBorder="1" applyAlignment="1">
      <alignment horizontal="right" vertical="center"/>
    </xf>
    <xf numFmtId="37" fontId="37" fillId="0" borderId="0" xfId="0" applyNumberFormat="1" applyFont="1" applyBorder="1" applyAlignment="1">
      <alignment horizontal="right" vertical="center"/>
    </xf>
    <xf numFmtId="0" fontId="37" fillId="0" borderId="22" xfId="0" quotePrefix="1" applyFont="1" applyBorder="1" applyAlignment="1">
      <alignment horizontal="center" vertical="center"/>
    </xf>
    <xf numFmtId="0" fontId="37" fillId="0" borderId="22" xfId="0" applyFont="1" applyBorder="1" applyAlignment="1">
      <alignment horizontal="distributed" vertical="center"/>
    </xf>
    <xf numFmtId="37" fontId="37" fillId="0" borderId="0" xfId="0" applyNumberFormat="1" applyFont="1" applyAlignment="1" applyProtection="1">
      <alignment horizontal="right" vertical="center"/>
    </xf>
    <xf numFmtId="0" fontId="37" fillId="0" borderId="23" xfId="0" applyFont="1" applyBorder="1" applyAlignment="1">
      <alignment horizontal="distributed" vertical="center"/>
    </xf>
    <xf numFmtId="37" fontId="37" fillId="0" borderId="10" xfId="0" applyNumberFormat="1" applyFont="1" applyBorder="1" applyAlignment="1" applyProtection="1">
      <alignment horizontal="right" vertical="center"/>
    </xf>
    <xf numFmtId="37" fontId="37" fillId="0" borderId="10" xfId="0" applyNumberFormat="1" applyFont="1" applyBorder="1" applyAlignment="1">
      <alignment horizontal="right" vertical="center"/>
    </xf>
    <xf numFmtId="0" fontId="37" fillId="0" borderId="15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6" fillId="24" borderId="0" xfId="0" applyFont="1" applyFill="1">
      <alignment vertical="center"/>
    </xf>
    <xf numFmtId="37" fontId="37" fillId="0" borderId="0" xfId="0" applyNumberFormat="1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0" borderId="11" xfId="0" applyFont="1" applyBorder="1" applyAlignment="1">
      <alignment horizontal="center" vertical="center"/>
    </xf>
    <xf numFmtId="37" fontId="38" fillId="0" borderId="0" xfId="0" applyNumberFormat="1" applyFont="1" applyFill="1" applyBorder="1" applyAlignment="1">
      <alignment horizontal="right" vertical="center"/>
    </xf>
    <xf numFmtId="37" fontId="38" fillId="0" borderId="0" xfId="0" applyNumberFormat="1" applyFont="1" applyBorder="1" applyAlignment="1">
      <alignment horizontal="right" vertical="center"/>
    </xf>
    <xf numFmtId="37" fontId="37" fillId="0" borderId="0" xfId="0" applyNumberFormat="1" applyFont="1">
      <alignment vertical="center"/>
    </xf>
    <xf numFmtId="0" fontId="38" fillId="0" borderId="22" xfId="0" applyFont="1" applyBorder="1" applyAlignment="1">
      <alignment horizontal="distributed" vertical="center"/>
    </xf>
    <xf numFmtId="37" fontId="38" fillId="0" borderId="0" xfId="0" applyNumberFormat="1" applyFont="1" applyAlignment="1">
      <alignment horizontal="right" vertical="center"/>
    </xf>
    <xf numFmtId="0" fontId="38" fillId="0" borderId="0" xfId="0" applyFont="1" applyBorder="1" applyAlignment="1">
      <alignment horizontal="distributed" vertical="center"/>
    </xf>
    <xf numFmtId="37" fontId="38" fillId="0" borderId="0" xfId="0" applyNumberFormat="1" applyFont="1" applyAlignment="1" applyProtection="1">
      <alignment horizontal="right" vertical="center"/>
    </xf>
    <xf numFmtId="37" fontId="38" fillId="0" borderId="0" xfId="0" applyNumberFormat="1" applyFont="1" applyAlignment="1" applyProtection="1">
      <alignment horizontal="right" vertical="center" shrinkToFit="1"/>
    </xf>
    <xf numFmtId="37" fontId="38" fillId="0" borderId="0" xfId="34" applyNumberFormat="1" applyFont="1" applyAlignment="1" applyProtection="1">
      <alignment horizontal="right" vertical="center"/>
    </xf>
    <xf numFmtId="37" fontId="38" fillId="0" borderId="0" xfId="34" applyNumberFormat="1" applyFont="1" applyAlignment="1">
      <alignment horizontal="right" vertical="center"/>
    </xf>
    <xf numFmtId="37" fontId="38" fillId="0" borderId="0" xfId="0" applyNumberFormat="1" applyFont="1" applyAlignment="1">
      <alignment horizontal="right" vertical="center" shrinkToFit="1"/>
    </xf>
    <xf numFmtId="0" fontId="38" fillId="0" borderId="10" xfId="0" applyFont="1" applyBorder="1" applyAlignment="1">
      <alignment horizontal="distributed" vertical="center"/>
    </xf>
    <xf numFmtId="0" fontId="38" fillId="0" borderId="23" xfId="0" applyFont="1" applyBorder="1" applyAlignment="1">
      <alignment horizontal="distributed" vertical="center"/>
    </xf>
    <xf numFmtId="37" fontId="38" fillId="0" borderId="10" xfId="0" applyNumberFormat="1" applyFont="1" applyFill="1" applyBorder="1" applyAlignment="1">
      <alignment horizontal="right" vertical="center"/>
    </xf>
    <xf numFmtId="37" fontId="38" fillId="0" borderId="10" xfId="0" applyNumberFormat="1" applyFont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>
      <alignment vertical="center"/>
    </xf>
    <xf numFmtId="0" fontId="40" fillId="0" borderId="0" xfId="0" applyFont="1" applyAlignment="1"/>
    <xf numFmtId="0" fontId="40" fillId="0" borderId="0" xfId="0" applyFont="1" applyAlignment="1">
      <alignment horizontal="right" vertical="center"/>
    </xf>
    <xf numFmtId="0" fontId="41" fillId="0" borderId="1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Fill="1" applyAlignment="1">
      <alignment horizontal="right" vertical="center"/>
    </xf>
    <xf numFmtId="37" fontId="38" fillId="0" borderId="0" xfId="0" applyNumberFormat="1" applyFont="1" applyFill="1" applyAlignment="1" applyProtection="1">
      <alignment horizontal="right" vertical="center"/>
    </xf>
    <xf numFmtId="0" fontId="38" fillId="0" borderId="0" xfId="0" applyFont="1" applyBorder="1" applyAlignment="1">
      <alignment horizontal="distributed" vertical="center" wrapText="1"/>
    </xf>
    <xf numFmtId="0" fontId="38" fillId="0" borderId="32" xfId="0" applyFont="1" applyFill="1" applyBorder="1" applyAlignment="1">
      <alignment horizontal="right" vertical="center"/>
    </xf>
    <xf numFmtId="37" fontId="38" fillId="0" borderId="10" xfId="0" applyNumberFormat="1" applyFont="1" applyBorder="1" applyAlignment="1" applyProtection="1">
      <alignment horizontal="right" vertical="center"/>
    </xf>
    <xf numFmtId="0" fontId="38" fillId="0" borderId="10" xfId="0" applyFont="1" applyBorder="1" applyAlignment="1">
      <alignment horizontal="right" vertical="center"/>
    </xf>
    <xf numFmtId="37" fontId="38" fillId="0" borderId="10" xfId="0" applyNumberFormat="1" applyFont="1" applyFill="1" applyBorder="1" applyAlignment="1" applyProtection="1">
      <alignment horizontal="right" vertical="center"/>
    </xf>
    <xf numFmtId="0" fontId="36" fillId="0" borderId="0" xfId="0" applyFont="1" applyFill="1">
      <alignment vertical="center"/>
    </xf>
    <xf numFmtId="0" fontId="38" fillId="0" borderId="0" xfId="0" applyFont="1" applyBorder="1" applyAlignment="1">
      <alignment vertical="center"/>
    </xf>
    <xf numFmtId="0" fontId="38" fillId="0" borderId="24" xfId="0" applyFont="1" applyBorder="1" applyAlignment="1">
      <alignment vertical="center"/>
    </xf>
    <xf numFmtId="0" fontId="38" fillId="0" borderId="22" xfId="0" applyFont="1" applyFill="1" applyBorder="1" applyAlignment="1">
      <alignment horizontal="left" vertical="center"/>
    </xf>
    <xf numFmtId="37" fontId="38" fillId="0" borderId="0" xfId="0" applyNumberFormat="1" applyFont="1" applyFill="1" applyAlignment="1">
      <alignment horizontal="right" vertical="center"/>
    </xf>
    <xf numFmtId="0" fontId="37" fillId="0" borderId="0" xfId="0" applyFont="1" applyFill="1" applyBorder="1">
      <alignment vertical="center"/>
    </xf>
    <xf numFmtId="0" fontId="38" fillId="0" borderId="22" xfId="0" quotePrefix="1" applyFont="1" applyFill="1" applyBorder="1" applyAlignment="1">
      <alignment horizontal="left" vertical="center"/>
    </xf>
    <xf numFmtId="0" fontId="38" fillId="0" borderId="22" xfId="0" quotePrefix="1" applyFont="1" applyBorder="1" applyAlignment="1">
      <alignment horizontal="left" vertical="center"/>
    </xf>
    <xf numFmtId="0" fontId="37" fillId="0" borderId="0" xfId="0" applyFont="1" applyBorder="1">
      <alignment vertical="center"/>
    </xf>
    <xf numFmtId="0" fontId="38" fillId="0" borderId="22" xfId="0" quotePrefix="1" applyFont="1" applyBorder="1" applyAlignment="1">
      <alignment horizontal="distributed" vertical="center"/>
    </xf>
    <xf numFmtId="0" fontId="38" fillId="0" borderId="23" xfId="0" quotePrefix="1" applyFont="1" applyBorder="1" applyAlignment="1">
      <alignment horizontal="distributed" vertical="center"/>
    </xf>
    <xf numFmtId="37" fontId="38" fillId="0" borderId="10" xfId="34" applyNumberFormat="1" applyFont="1" applyBorder="1" applyAlignment="1">
      <alignment horizontal="right" vertical="center"/>
    </xf>
    <xf numFmtId="0" fontId="37" fillId="0" borderId="33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/>
    </xf>
    <xf numFmtId="180" fontId="42" fillId="0" borderId="0" xfId="45" applyNumberFormat="1" applyFont="1" applyFill="1" applyBorder="1" applyAlignment="1">
      <alignment vertical="center" shrinkToFit="1"/>
    </xf>
    <xf numFmtId="180" fontId="42" fillId="0" borderId="0" xfId="0" applyNumberFormat="1" applyFont="1" applyFill="1" applyBorder="1" applyAlignment="1">
      <alignment vertical="center" shrinkToFit="1"/>
    </xf>
    <xf numFmtId="180" fontId="42" fillId="0" borderId="0" xfId="0" applyNumberFormat="1" applyFont="1" applyFill="1" applyBorder="1" applyAlignment="1">
      <alignment horizontal="right" vertical="center" shrinkToFit="1"/>
    </xf>
    <xf numFmtId="0" fontId="37" fillId="0" borderId="0" xfId="0" applyFont="1" applyBorder="1" applyAlignment="1">
      <alignment horizontal="distributed" vertical="center"/>
    </xf>
    <xf numFmtId="0" fontId="37" fillId="0" borderId="36" xfId="0" applyFont="1" applyBorder="1" applyAlignment="1">
      <alignment horizontal="distributed" vertical="center"/>
    </xf>
    <xf numFmtId="0" fontId="37" fillId="0" borderId="36" xfId="0" applyFont="1" applyBorder="1" applyAlignment="1">
      <alignment horizontal="center" vertical="center"/>
    </xf>
    <xf numFmtId="37" fontId="42" fillId="0" borderId="0" xfId="45" applyNumberFormat="1" applyFont="1" applyFill="1" applyBorder="1" applyAlignment="1">
      <alignment horizontal="right" vertical="center" shrinkToFit="1"/>
    </xf>
    <xf numFmtId="37" fontId="42" fillId="0" borderId="0" xfId="0" applyNumberFormat="1" applyFont="1" applyFill="1" applyBorder="1" applyAlignment="1">
      <alignment horizontal="right" vertical="center" shrinkToFit="1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shrinkToFit="1"/>
    </xf>
    <xf numFmtId="37" fontId="42" fillId="0" borderId="10" xfId="45" applyNumberFormat="1" applyFont="1" applyFill="1" applyBorder="1" applyAlignment="1">
      <alignment horizontal="right" vertical="center" shrinkToFit="1"/>
    </xf>
    <xf numFmtId="37" fontId="42" fillId="0" borderId="10" xfId="0" applyNumberFormat="1" applyFont="1" applyFill="1" applyBorder="1" applyAlignment="1">
      <alignment horizontal="right" vertical="center" shrinkToFit="1"/>
    </xf>
    <xf numFmtId="0" fontId="36" fillId="0" borderId="15" xfId="0" applyFont="1" applyFill="1" applyBorder="1" applyAlignment="1">
      <alignment vertical="center"/>
    </xf>
    <xf numFmtId="0" fontId="40" fillId="0" borderId="0" xfId="0" applyFont="1" applyBorder="1" applyAlignment="1">
      <alignment horizontal="right"/>
    </xf>
    <xf numFmtId="0" fontId="36" fillId="0" borderId="10" xfId="0" applyFont="1" applyFill="1" applyBorder="1" applyAlignment="1">
      <alignment vertical="center"/>
    </xf>
    <xf numFmtId="0" fontId="36" fillId="0" borderId="10" xfId="0" applyFont="1" applyFill="1" applyBorder="1" applyAlignment="1">
      <alignment horizontal="right" vertical="center"/>
    </xf>
    <xf numFmtId="0" fontId="37" fillId="0" borderId="37" xfId="0" applyFont="1" applyBorder="1" applyAlignment="1">
      <alignment vertical="center"/>
    </xf>
    <xf numFmtId="0" fontId="37" fillId="0" borderId="18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179" fontId="38" fillId="0" borderId="0" xfId="45" applyNumberFormat="1" applyFont="1" applyFill="1" applyBorder="1" applyAlignment="1">
      <alignment horizontal="right" vertical="center" shrinkToFit="1"/>
    </xf>
    <xf numFmtId="179" fontId="38" fillId="0" borderId="0" xfId="0" applyNumberFormat="1" applyFont="1" applyFill="1" applyBorder="1" applyAlignment="1">
      <alignment horizontal="right" vertical="center" shrinkToFit="1"/>
    </xf>
    <xf numFmtId="0" fontId="37" fillId="0" borderId="0" xfId="0" applyFont="1" applyBorder="1" applyAlignment="1">
      <alignment horizontal="distributed" vertical="center" shrinkToFit="1"/>
    </xf>
    <xf numFmtId="179" fontId="42" fillId="0" borderId="0" xfId="45" applyNumberFormat="1" applyFont="1" applyFill="1" applyBorder="1" applyAlignment="1">
      <alignment horizontal="right" vertical="center" shrinkToFit="1"/>
    </xf>
    <xf numFmtId="0" fontId="36" fillId="0" borderId="0" xfId="0" applyFont="1" applyFill="1" applyBorder="1">
      <alignment vertical="center"/>
    </xf>
    <xf numFmtId="0" fontId="36" fillId="0" borderId="0" xfId="0" applyNumberFormat="1" applyFont="1">
      <alignment vertical="center"/>
    </xf>
    <xf numFmtId="178" fontId="36" fillId="0" borderId="0" xfId="0" applyNumberFormat="1" applyFont="1">
      <alignment vertical="center"/>
    </xf>
    <xf numFmtId="0" fontId="36" fillId="0" borderId="38" xfId="0" applyFont="1" applyBorder="1" applyAlignment="1">
      <alignment vertical="center"/>
    </xf>
    <xf numFmtId="0" fontId="37" fillId="0" borderId="38" xfId="0" applyFont="1" applyBorder="1" applyAlignment="1">
      <alignment vertical="center"/>
    </xf>
    <xf numFmtId="0" fontId="37" fillId="0" borderId="0" xfId="0" applyFont="1" applyAlignment="1">
      <alignment horizontal="distributed" vertical="center"/>
    </xf>
    <xf numFmtId="0" fontId="37" fillId="0" borderId="22" xfId="0" applyFont="1" applyBorder="1" applyAlignment="1">
      <alignment vertical="center"/>
    </xf>
    <xf numFmtId="0" fontId="37" fillId="0" borderId="22" xfId="0" applyFont="1" applyFill="1" applyBorder="1" applyAlignment="1">
      <alignment horizontal="distributed" vertical="center" shrinkToFit="1"/>
    </xf>
    <xf numFmtId="0" fontId="37" fillId="0" borderId="22" xfId="0" applyFont="1" applyFill="1" applyBorder="1" applyAlignment="1">
      <alignment horizontal="distributed" vertical="center"/>
    </xf>
    <xf numFmtId="0" fontId="37" fillId="0" borderId="0" xfId="0" applyFont="1" applyFill="1" applyAlignment="1">
      <alignment horizontal="centerContinuous" vertical="center"/>
    </xf>
    <xf numFmtId="0" fontId="37" fillId="0" borderId="23" xfId="0" applyFont="1" applyFill="1" applyBorder="1" applyAlignment="1">
      <alignment horizontal="distributed" vertical="center"/>
    </xf>
    <xf numFmtId="0" fontId="37" fillId="0" borderId="15" xfId="0" applyFont="1" applyBorder="1" applyAlignment="1">
      <alignment vertical="center"/>
    </xf>
    <xf numFmtId="37" fontId="37" fillId="0" borderId="0" xfId="0" applyNumberFormat="1" applyFont="1" applyBorder="1" applyAlignment="1">
      <alignment vertical="center"/>
    </xf>
    <xf numFmtId="0" fontId="37" fillId="0" borderId="39" xfId="0" applyFont="1" applyBorder="1" applyAlignment="1">
      <alignment vertical="center"/>
    </xf>
    <xf numFmtId="0" fontId="37" fillId="0" borderId="40" xfId="0" applyFont="1" applyBorder="1" applyAlignment="1">
      <alignment horizontal="center" vertical="center"/>
    </xf>
    <xf numFmtId="37" fontId="37" fillId="0" borderId="41" xfId="0" applyNumberFormat="1" applyFont="1" applyBorder="1" applyAlignment="1" applyProtection="1">
      <alignment vertical="center"/>
    </xf>
    <xf numFmtId="37" fontId="37" fillId="0" borderId="40" xfId="0" applyNumberFormat="1" applyFont="1" applyBorder="1" applyAlignment="1" applyProtection="1">
      <alignment vertical="center"/>
    </xf>
    <xf numFmtId="37" fontId="37" fillId="0" borderId="40" xfId="0" applyNumberFormat="1" applyFont="1" applyBorder="1" applyAlignment="1" applyProtection="1">
      <alignment horizontal="right" vertical="center"/>
    </xf>
    <xf numFmtId="37" fontId="37" fillId="0" borderId="0" xfId="0" applyNumberFormat="1" applyFont="1" applyAlignment="1" applyProtection="1">
      <alignment vertical="center"/>
    </xf>
    <xf numFmtId="37" fontId="37" fillId="0" borderId="20" xfId="0" applyNumberFormat="1" applyFont="1" applyBorder="1" applyAlignment="1" applyProtection="1">
      <alignment horizontal="right" vertical="center"/>
    </xf>
    <xf numFmtId="37" fontId="37" fillId="0" borderId="10" xfId="0" applyNumberFormat="1" applyFont="1" applyBorder="1" applyAlignment="1" applyProtection="1">
      <alignment vertical="center"/>
    </xf>
    <xf numFmtId="0" fontId="37" fillId="0" borderId="42" xfId="0" applyFont="1" applyBorder="1" applyAlignment="1">
      <alignment horizontal="distributed" vertical="center"/>
    </xf>
    <xf numFmtId="0" fontId="37" fillId="0" borderId="43" xfId="0" applyFont="1" applyBorder="1" applyAlignment="1">
      <alignment horizontal="distributed" vertical="center"/>
    </xf>
    <xf numFmtId="37" fontId="37" fillId="0" borderId="4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right" vertical="center"/>
    </xf>
    <xf numFmtId="0" fontId="37" fillId="0" borderId="18" xfId="0" applyFont="1" applyBorder="1" applyAlignment="1">
      <alignment horizontal="center" vertical="center"/>
    </xf>
    <xf numFmtId="0" fontId="4" fillId="0" borderId="0" xfId="43" applyFont="1" applyAlignment="1">
      <alignment vertical="center"/>
    </xf>
    <xf numFmtId="0" fontId="37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31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7" fontId="11" fillId="0" borderId="0" xfId="0" applyNumberFormat="1" applyFont="1" applyAlignment="1">
      <alignment vertical="center"/>
    </xf>
    <xf numFmtId="0" fontId="11" fillId="0" borderId="36" xfId="0" quotePrefix="1" applyFont="1" applyBorder="1" applyAlignment="1">
      <alignment horizontal="center" vertical="center"/>
    </xf>
    <xf numFmtId="176" fontId="11" fillId="0" borderId="0" xfId="0" quotePrefix="1" applyNumberFormat="1" applyFont="1" applyAlignment="1">
      <alignment horizontal="right" vertical="center"/>
    </xf>
    <xf numFmtId="0" fontId="11" fillId="0" borderId="36" xfId="0" applyFont="1" applyBorder="1" applyAlignment="1">
      <alignment horizontal="distributed" vertical="center"/>
    </xf>
    <xf numFmtId="0" fontId="11" fillId="0" borderId="0" xfId="0" applyNumberFormat="1" applyFont="1" applyAlignment="1" applyProtection="1">
      <alignment vertical="center"/>
    </xf>
    <xf numFmtId="37" fontId="11" fillId="0" borderId="0" xfId="0" applyNumberFormat="1" applyFont="1" applyAlignment="1" applyProtection="1">
      <alignment vertical="center"/>
    </xf>
    <xf numFmtId="37" fontId="11" fillId="0" borderId="0" xfId="0" applyNumberFormat="1" applyFont="1" applyAlignment="1" applyProtection="1">
      <alignment horizontal="right" vertical="center"/>
    </xf>
    <xf numFmtId="0" fontId="11" fillId="0" borderId="0" xfId="0" applyNumberFormat="1" applyFont="1" applyAlignment="1" applyProtection="1">
      <alignment horizontal="right" vertical="center"/>
    </xf>
    <xf numFmtId="176" fontId="34" fillId="0" borderId="0" xfId="0" applyNumberFormat="1" applyFont="1" applyAlignment="1">
      <alignment horizontal="right" vertical="center"/>
    </xf>
    <xf numFmtId="176" fontId="34" fillId="0" borderId="0" xfId="0" quotePrefix="1" applyNumberFormat="1" applyFont="1" applyAlignment="1">
      <alignment horizontal="right" vertical="center"/>
    </xf>
    <xf numFmtId="0" fontId="11" fillId="0" borderId="0" xfId="0" applyNumberFormat="1" applyFont="1" applyBorder="1" applyAlignment="1" applyProtection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46" xfId="0" applyFont="1" applyBorder="1" applyAlignment="1">
      <alignment horizontal="distributed" vertical="center"/>
    </xf>
    <xf numFmtId="0" fontId="11" fillId="0" borderId="10" xfId="0" applyNumberFormat="1" applyFont="1" applyBorder="1" applyAlignment="1" applyProtection="1">
      <alignment vertical="center"/>
    </xf>
    <xf numFmtId="176" fontId="11" fillId="0" borderId="10" xfId="0" applyNumberFormat="1" applyFont="1" applyBorder="1" applyAlignment="1">
      <alignment horizontal="right" vertical="center"/>
    </xf>
    <xf numFmtId="37" fontId="11" fillId="0" borderId="10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centerContinuous" vertical="center"/>
    </xf>
    <xf numFmtId="177" fontId="11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77" fontId="11" fillId="0" borderId="0" xfId="0" applyNumberFormat="1" applyFont="1" applyAlignment="1" applyProtection="1">
      <alignment horizontal="right" vertical="center"/>
    </xf>
    <xf numFmtId="37" fontId="11" fillId="0" borderId="0" xfId="0" applyNumberFormat="1" applyFont="1" applyAlignment="1">
      <alignment horizontal="right" vertical="center"/>
    </xf>
    <xf numFmtId="0" fontId="4" fillId="0" borderId="36" xfId="0" applyFont="1" applyBorder="1">
      <alignment vertical="center"/>
    </xf>
    <xf numFmtId="0" fontId="11" fillId="0" borderId="0" xfId="0" applyNumberFormat="1" applyFont="1" applyAlignment="1">
      <alignment horizontal="right" vertical="center"/>
    </xf>
    <xf numFmtId="0" fontId="11" fillId="0" borderId="21" xfId="0" applyNumberFormat="1" applyFont="1" applyBorder="1" applyAlignment="1">
      <alignment vertical="center"/>
    </xf>
    <xf numFmtId="177" fontId="11" fillId="0" borderId="10" xfId="0" applyNumberFormat="1" applyFont="1" applyBorder="1" applyAlignment="1">
      <alignment horizontal="right" vertical="center"/>
    </xf>
    <xf numFmtId="37" fontId="11" fillId="0" borderId="10" xfId="0" applyNumberFormat="1" applyFont="1" applyBorder="1" applyAlignment="1" applyProtection="1">
      <alignment horizontal="right" vertical="center"/>
    </xf>
    <xf numFmtId="177" fontId="11" fillId="0" borderId="10" xfId="0" applyNumberFormat="1" applyFont="1" applyBorder="1" applyAlignment="1" applyProtection="1">
      <alignment horizontal="right" vertical="center"/>
    </xf>
    <xf numFmtId="176" fontId="11" fillId="0" borderId="10" xfId="0" applyNumberFormat="1" applyFont="1" applyBorder="1" applyAlignment="1">
      <alignment vertical="center"/>
    </xf>
    <xf numFmtId="177" fontId="11" fillId="0" borderId="10" xfId="0" applyNumberFormat="1" applyFont="1" applyBorder="1" applyAlignment="1">
      <alignment vertical="center"/>
    </xf>
    <xf numFmtId="0" fontId="37" fillId="0" borderId="1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6" fillId="0" borderId="0" xfId="44" applyFont="1">
      <alignment vertical="center"/>
    </xf>
    <xf numFmtId="37" fontId="37" fillId="0" borderId="20" xfId="34" applyNumberFormat="1" applyFont="1" applyFill="1" applyBorder="1" applyAlignment="1">
      <alignment horizontal="right" vertical="center"/>
    </xf>
    <xf numFmtId="37" fontId="37" fillId="0" borderId="0" xfId="34" applyNumberFormat="1" applyFont="1" applyFill="1" applyAlignment="1">
      <alignment horizontal="right" vertical="center"/>
    </xf>
    <xf numFmtId="37" fontId="37" fillId="0" borderId="0" xfId="34" applyNumberFormat="1" applyFont="1" applyFill="1" applyAlignment="1" applyProtection="1">
      <alignment horizontal="right" vertical="center"/>
    </xf>
    <xf numFmtId="37" fontId="37" fillId="0" borderId="0" xfId="34" applyNumberFormat="1" applyFont="1" applyFill="1" applyAlignment="1">
      <alignment vertical="center"/>
    </xf>
    <xf numFmtId="0" fontId="10" fillId="0" borderId="42" xfId="0" applyFont="1" applyBorder="1" applyAlignment="1">
      <alignment horizontal="distributed" vertical="center"/>
    </xf>
    <xf numFmtId="0" fontId="10" fillId="0" borderId="22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37" fillId="0" borderId="36" xfId="0" applyFont="1" applyFill="1" applyBorder="1" applyAlignment="1">
      <alignment horizontal="distributed" vertical="center"/>
    </xf>
    <xf numFmtId="37" fontId="38" fillId="0" borderId="0" xfId="0" applyNumberFormat="1" applyFont="1" applyAlignment="1" applyProtection="1">
      <alignment horizontal="right" vertical="center"/>
    </xf>
    <xf numFmtId="37" fontId="38" fillId="0" borderId="0" xfId="0" applyNumberFormat="1" applyFont="1" applyFill="1" applyAlignment="1">
      <alignment horizontal="right" vertical="center"/>
    </xf>
    <xf numFmtId="37" fontId="38" fillId="0" borderId="0" xfId="0" applyNumberFormat="1" applyFont="1" applyAlignment="1">
      <alignment horizontal="right" vertical="center"/>
    </xf>
    <xf numFmtId="0" fontId="37" fillId="0" borderId="18" xfId="0" applyFont="1" applyFill="1" applyBorder="1" applyAlignment="1">
      <alignment horizontal="center" vertical="center"/>
    </xf>
    <xf numFmtId="37" fontId="37" fillId="0" borderId="0" xfId="0" applyNumberFormat="1" applyFont="1" applyFill="1" applyAlignment="1">
      <alignment horizontal="right" vertical="center"/>
    </xf>
    <xf numFmtId="176" fontId="11" fillId="0" borderId="10" xfId="0" applyNumberFormat="1" applyFont="1" applyFill="1" applyBorder="1" applyAlignment="1">
      <alignment horizontal="right" vertical="center"/>
    </xf>
    <xf numFmtId="176" fontId="11" fillId="0" borderId="10" xfId="0" quotePrefix="1" applyNumberFormat="1" applyFont="1" applyFill="1" applyBorder="1" applyAlignment="1">
      <alignment horizontal="right" vertical="center"/>
    </xf>
    <xf numFmtId="37" fontId="11" fillId="0" borderId="10" xfId="0" applyNumberFormat="1" applyFont="1" applyFill="1" applyBorder="1" applyAlignment="1" applyProtection="1">
      <alignment vertical="center"/>
    </xf>
    <xf numFmtId="0" fontId="38" fillId="0" borderId="22" xfId="0" applyFont="1" applyFill="1" applyBorder="1" applyAlignment="1">
      <alignment horizontal="distributed" vertical="center"/>
    </xf>
    <xf numFmtId="37" fontId="38" fillId="0" borderId="0" xfId="0" applyNumberFormat="1" applyFont="1" applyFill="1" applyAlignment="1" applyProtection="1">
      <alignment horizontal="right" vertical="center" shrinkToFit="1"/>
    </xf>
    <xf numFmtId="37" fontId="37" fillId="0" borderId="0" xfId="0" applyNumberFormat="1" applyFont="1" applyFill="1" applyAlignment="1" applyProtection="1">
      <alignment horizontal="right" vertical="center"/>
    </xf>
    <xf numFmtId="37" fontId="36" fillId="0" borderId="0" xfId="0" applyNumberFormat="1" applyFont="1" applyFill="1" applyBorder="1" applyAlignment="1">
      <alignment horizontal="right" vertical="center"/>
    </xf>
    <xf numFmtId="37" fontId="37" fillId="0" borderId="0" xfId="34" applyNumberFormat="1" applyFont="1" applyFill="1" applyAlignment="1">
      <alignment vertical="top" shrinkToFit="1"/>
    </xf>
    <xf numFmtId="37" fontId="37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horizontal="right" vertical="center"/>
    </xf>
    <xf numFmtId="176" fontId="11" fillId="0" borderId="0" xfId="0" quotePrefix="1" applyNumberFormat="1" applyFont="1" applyFill="1" applyAlignment="1">
      <alignment horizontal="right" vertical="center"/>
    </xf>
    <xf numFmtId="37" fontId="11" fillId="0" borderId="0" xfId="0" applyNumberFormat="1" applyFont="1" applyFill="1" applyAlignment="1" applyProtection="1">
      <alignment vertical="center"/>
    </xf>
    <xf numFmtId="37" fontId="37" fillId="0" borderId="20" xfId="0" applyNumberFormat="1" applyFont="1" applyFill="1" applyBorder="1" applyAlignment="1" applyProtection="1">
      <alignment vertical="center"/>
    </xf>
    <xf numFmtId="37" fontId="37" fillId="0" borderId="0" xfId="0" applyNumberFormat="1" applyFont="1" applyFill="1" applyAlignment="1" applyProtection="1">
      <alignment vertical="center"/>
    </xf>
    <xf numFmtId="37" fontId="37" fillId="0" borderId="47" xfId="34" applyNumberFormat="1" applyFont="1" applyFill="1" applyBorder="1" applyAlignment="1">
      <alignment horizontal="right" vertical="center"/>
    </xf>
    <xf numFmtId="0" fontId="37" fillId="0" borderId="44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8" fillId="0" borderId="18" xfId="0" applyFont="1" applyFill="1" applyBorder="1" applyAlignment="1">
      <alignment horizontal="center" vertical="center" wrapText="1" shrinkToFit="1"/>
    </xf>
    <xf numFmtId="38" fontId="38" fillId="0" borderId="30" xfId="34" applyFont="1" applyFill="1" applyBorder="1" applyAlignment="1">
      <alignment vertical="center" shrinkToFit="1"/>
    </xf>
    <xf numFmtId="0" fontId="4" fillId="0" borderId="74" xfId="0" applyFont="1" applyBorder="1" applyAlignment="1">
      <alignment vertical="center"/>
    </xf>
    <xf numFmtId="0" fontId="47" fillId="0" borderId="10" xfId="0" applyFont="1" applyBorder="1" applyAlignment="1">
      <alignment vertical="center"/>
    </xf>
    <xf numFmtId="0" fontId="49" fillId="0" borderId="0" xfId="0" applyFont="1" applyAlignment="1"/>
    <xf numFmtId="0" fontId="51" fillId="0" borderId="1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2" fillId="0" borderId="0" xfId="0" applyFont="1" applyAlignment="1"/>
    <xf numFmtId="0" fontId="51" fillId="0" borderId="10" xfId="0" applyFont="1" applyBorder="1">
      <alignment vertical="center"/>
    </xf>
    <xf numFmtId="37" fontId="38" fillId="0" borderId="0" xfId="0" applyNumberFormat="1" applyFont="1" applyFill="1" applyAlignment="1">
      <alignment horizontal="right" vertical="center"/>
    </xf>
    <xf numFmtId="37" fontId="38" fillId="0" borderId="0" xfId="0" applyNumberFormat="1" applyFont="1" applyAlignment="1" applyProtection="1">
      <alignment horizontal="right" vertical="center"/>
    </xf>
    <xf numFmtId="0" fontId="4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7" fillId="0" borderId="48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0" xfId="0" applyFont="1" applyBorder="1" applyAlignment="1">
      <alignment horizontal="distributed" vertical="center"/>
    </xf>
    <xf numFmtId="0" fontId="38" fillId="0" borderId="22" xfId="0" applyFont="1" applyBorder="1" applyAlignment="1">
      <alignment horizontal="distributed" vertical="center"/>
    </xf>
    <xf numFmtId="0" fontId="38" fillId="0" borderId="52" xfId="0" applyFont="1" applyBorder="1" applyAlignment="1">
      <alignment horizontal="distributed" vertical="center"/>
    </xf>
    <xf numFmtId="0" fontId="38" fillId="0" borderId="42" xfId="0" applyFont="1" applyBorder="1" applyAlignment="1">
      <alignment horizontal="distributed" vertical="center"/>
    </xf>
    <xf numFmtId="0" fontId="44" fillId="0" borderId="0" xfId="0" applyFont="1" applyBorder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44" fillId="0" borderId="0" xfId="0" applyFont="1" applyBorder="1" applyAlignment="1">
      <alignment horizontal="distributed" vertical="center"/>
    </xf>
    <xf numFmtId="0" fontId="44" fillId="0" borderId="22" xfId="0" applyFont="1" applyBorder="1" applyAlignment="1">
      <alignment horizontal="distributed" vertical="center"/>
    </xf>
    <xf numFmtId="0" fontId="11" fillId="0" borderId="3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0" xfId="0" applyFont="1" applyBorder="1" applyAlignment="1">
      <alignment vertical="center" shrinkToFit="1"/>
    </xf>
    <xf numFmtId="0" fontId="38" fillId="0" borderId="34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42" xfId="0" applyFont="1" applyFill="1" applyBorder="1" applyAlignment="1">
      <alignment horizontal="center" vertical="center"/>
    </xf>
    <xf numFmtId="0" fontId="38" fillId="0" borderId="31" xfId="0" applyFont="1" applyBorder="1" applyAlignment="1">
      <alignment horizontal="left" vertical="center"/>
    </xf>
    <xf numFmtId="0" fontId="38" fillId="0" borderId="54" xfId="0" applyFont="1" applyBorder="1" applyAlignment="1">
      <alignment horizontal="left" vertical="center"/>
    </xf>
    <xf numFmtId="0" fontId="38" fillId="0" borderId="15" xfId="0" applyFont="1" applyBorder="1" applyAlignment="1">
      <alignment horizontal="right" vertical="center"/>
    </xf>
    <xf numFmtId="0" fontId="38" fillId="0" borderId="53" xfId="0" applyFont="1" applyBorder="1" applyAlignment="1">
      <alignment horizontal="right" vertical="center"/>
    </xf>
    <xf numFmtId="0" fontId="38" fillId="0" borderId="0" xfId="0" applyFont="1" applyBorder="1" applyAlignment="1">
      <alignment horizontal="distributed" vertical="center" wrapText="1"/>
    </xf>
    <xf numFmtId="0" fontId="38" fillId="0" borderId="34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7" fillId="0" borderId="10" xfId="0" applyFont="1" applyBorder="1" applyAlignment="1">
      <alignment horizontal="right" vertical="center"/>
    </xf>
    <xf numFmtId="0" fontId="38" fillId="0" borderId="35" xfId="0" applyFont="1" applyBorder="1" applyAlignment="1">
      <alignment horizontal="center" vertical="center" shrinkToFit="1"/>
    </xf>
    <xf numFmtId="0" fontId="38" fillId="0" borderId="19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left" vertical="center"/>
    </xf>
    <xf numFmtId="0" fontId="38" fillId="0" borderId="34" xfId="0" applyFont="1" applyBorder="1" applyAlignment="1">
      <alignment horizontal="center" vertical="center" shrinkToFit="1"/>
    </xf>
    <xf numFmtId="0" fontId="38" fillId="0" borderId="18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distributed" textRotation="255" shrinkToFit="1"/>
    </xf>
    <xf numFmtId="0" fontId="11" fillId="0" borderId="34" xfId="0" applyFont="1" applyBorder="1" applyAlignment="1">
      <alignment horizontal="center" vertical="distributed" textRotation="255" shrinkToFit="1"/>
    </xf>
    <xf numFmtId="0" fontId="10" fillId="0" borderId="0" xfId="0" applyFont="1" applyBorder="1" applyAlignment="1">
      <alignment horizontal="left" vertical="center"/>
    </xf>
    <xf numFmtId="0" fontId="5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56" xfId="0" applyFont="1" applyBorder="1" applyAlignment="1">
      <alignment vertical="distributed" textRotation="255" shrinkToFit="1"/>
    </xf>
    <xf numFmtId="0" fontId="11" fillId="0" borderId="34" xfId="0" applyFont="1" applyBorder="1" applyAlignment="1">
      <alignment vertical="distributed" textRotation="255" shrinkToFit="1"/>
    </xf>
    <xf numFmtId="0" fontId="11" fillId="0" borderId="59" xfId="0" applyFont="1" applyBorder="1" applyAlignment="1">
      <alignment horizontal="center" vertical="distributed" textRotation="255" shrinkToFit="1"/>
    </xf>
    <xf numFmtId="0" fontId="11" fillId="0" borderId="30" xfId="0" applyFont="1" applyBorder="1" applyAlignment="1">
      <alignment horizontal="center" vertical="distributed" textRotation="255" shrinkToFit="1"/>
    </xf>
    <xf numFmtId="0" fontId="11" fillId="0" borderId="35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37" xfId="0" applyFont="1" applyBorder="1" applyAlignment="1">
      <alignment horizontal="center" vertical="center" wrapText="1" shrinkToFit="1"/>
    </xf>
    <xf numFmtId="0" fontId="37" fillId="0" borderId="0" xfId="0" quotePrefix="1" applyFont="1" applyBorder="1" applyAlignment="1">
      <alignment horizontal="left" vertical="center"/>
    </xf>
    <xf numFmtId="0" fontId="37" fillId="0" borderId="36" xfId="0" quotePrefix="1" applyFont="1" applyBorder="1" applyAlignment="1">
      <alignment horizontal="left" vertical="center"/>
    </xf>
    <xf numFmtId="0" fontId="37" fillId="0" borderId="36" xfId="0" quotePrefix="1" applyFont="1" applyFill="1" applyBorder="1" applyAlignment="1">
      <alignment horizontal="left" vertical="center"/>
    </xf>
    <xf numFmtId="0" fontId="37" fillId="0" borderId="0" xfId="0" applyFont="1" applyBorder="1" applyAlignment="1">
      <alignment horizontal="distributed" vertical="center"/>
    </xf>
    <xf numFmtId="0" fontId="37" fillId="0" borderId="36" xfId="0" applyFont="1" applyBorder="1" applyAlignment="1">
      <alignment horizontal="distributed" vertical="center"/>
    </xf>
    <xf numFmtId="0" fontId="40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distributed" vertical="center"/>
    </xf>
    <xf numFmtId="0" fontId="37" fillId="0" borderId="46" xfId="0" applyFont="1" applyBorder="1" applyAlignment="1">
      <alignment horizontal="distributed" vertical="center"/>
    </xf>
    <xf numFmtId="37" fontId="37" fillId="0" borderId="0" xfId="0" applyNumberFormat="1" applyFont="1" applyBorder="1" applyAlignment="1" applyProtection="1">
      <alignment horizontal="right" vertical="center"/>
    </xf>
    <xf numFmtId="0" fontId="45" fillId="0" borderId="0" xfId="0" applyFont="1" applyAlignment="1">
      <alignment horizontal="right" vertical="center"/>
    </xf>
    <xf numFmtId="0" fontId="37" fillId="0" borderId="24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14" xfId="0" applyFont="1" applyBorder="1" applyAlignment="1">
      <alignment horizontal="left" vertical="center"/>
    </xf>
    <xf numFmtId="0" fontId="37" fillId="0" borderId="55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distributed" vertical="center"/>
    </xf>
    <xf numFmtId="0" fontId="37" fillId="0" borderId="36" xfId="0" applyFont="1" applyFill="1" applyBorder="1" applyAlignment="1">
      <alignment horizontal="distributed" vertical="center"/>
    </xf>
    <xf numFmtId="37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Border="1" applyAlignment="1">
      <alignment horizontal="distributed" vertical="center" wrapText="1"/>
    </xf>
    <xf numFmtId="0" fontId="37" fillId="0" borderId="36" xfId="0" applyFont="1" applyBorder="1" applyAlignment="1">
      <alignment horizontal="distributed" vertical="center" wrapText="1"/>
    </xf>
    <xf numFmtId="37" fontId="37" fillId="0" borderId="20" xfId="0" applyNumberFormat="1" applyFont="1" applyFill="1" applyBorder="1" applyAlignment="1">
      <alignment horizontal="right" vertical="center"/>
    </xf>
    <xf numFmtId="0" fontId="45" fillId="0" borderId="20" xfId="0" applyFont="1" applyBorder="1" applyAlignment="1">
      <alignment horizontal="right" vertical="center"/>
    </xf>
    <xf numFmtId="37" fontId="37" fillId="0" borderId="0" xfId="0" applyNumberFormat="1" applyFont="1" applyFill="1" applyBorder="1" applyAlignment="1" applyProtection="1">
      <alignment horizontal="right" vertical="center"/>
    </xf>
    <xf numFmtId="37" fontId="37" fillId="0" borderId="20" xfId="0" applyNumberFormat="1" applyFont="1" applyBorder="1" applyAlignment="1">
      <alignment horizontal="right" vertical="center"/>
    </xf>
    <xf numFmtId="37" fontId="37" fillId="0" borderId="0" xfId="0" applyNumberFormat="1" applyFont="1" applyBorder="1" applyAlignment="1">
      <alignment horizontal="right" vertical="center"/>
    </xf>
    <xf numFmtId="0" fontId="37" fillId="0" borderId="44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0" fontId="45" fillId="0" borderId="36" xfId="0" applyFont="1" applyBorder="1" applyAlignment="1">
      <alignment vertical="center"/>
    </xf>
    <xf numFmtId="0" fontId="37" fillId="0" borderId="56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24" xfId="0" applyFont="1" applyBorder="1" applyAlignment="1">
      <alignment horizontal="left" vertical="center"/>
    </xf>
    <xf numFmtId="0" fontId="37" fillId="0" borderId="33" xfId="0" applyFont="1" applyFill="1" applyBorder="1" applyAlignment="1">
      <alignment horizontal="left" vertical="center"/>
    </xf>
    <xf numFmtId="0" fontId="37" fillId="0" borderId="35" xfId="0" applyFont="1" applyBorder="1" applyAlignment="1">
      <alignment horizontal="right" vertical="center"/>
    </xf>
    <xf numFmtId="0" fontId="37" fillId="0" borderId="17" xfId="0" applyFont="1" applyBorder="1" applyAlignment="1">
      <alignment horizontal="right" vertical="center"/>
    </xf>
    <xf numFmtId="37" fontId="38" fillId="0" borderId="20" xfId="0" applyNumberFormat="1" applyFont="1" applyBorder="1" applyAlignment="1">
      <alignment horizontal="right" vertical="center"/>
    </xf>
    <xf numFmtId="0" fontId="37" fillId="0" borderId="58" xfId="0" applyFont="1" applyBorder="1" applyAlignment="1">
      <alignment horizontal="center" vertical="center"/>
    </xf>
    <xf numFmtId="37" fontId="38" fillId="0" borderId="0" xfId="0" applyNumberFormat="1" applyFont="1" applyAlignment="1">
      <alignment horizontal="right" vertical="center"/>
    </xf>
    <xf numFmtId="37" fontId="38" fillId="0" borderId="0" xfId="0" applyNumberFormat="1" applyFont="1" applyBorder="1" applyAlignment="1">
      <alignment horizontal="right" vertical="center"/>
    </xf>
    <xf numFmtId="37" fontId="38" fillId="0" borderId="0" xfId="0" applyNumberFormat="1" applyFont="1" applyFill="1" applyAlignment="1">
      <alignment horizontal="right" vertical="center"/>
    </xf>
    <xf numFmtId="0" fontId="37" fillId="0" borderId="15" xfId="0" applyFont="1" applyBorder="1" applyAlignment="1">
      <alignment horizontal="left" vertic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vertical="center"/>
    </xf>
    <xf numFmtId="0" fontId="37" fillId="0" borderId="0" xfId="0" applyFont="1" applyBorder="1" applyAlignment="1">
      <alignment vertical="center" shrinkToFit="1"/>
    </xf>
    <xf numFmtId="0" fontId="37" fillId="0" borderId="36" xfId="0" applyFont="1" applyBorder="1" applyAlignment="1">
      <alignment vertical="center" shrinkToFit="1"/>
    </xf>
    <xf numFmtId="0" fontId="37" fillId="0" borderId="15" xfId="0" applyFont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37" fillId="0" borderId="36" xfId="0" applyFont="1" applyBorder="1" applyAlignment="1">
      <alignment horizontal="right" vertical="center"/>
    </xf>
    <xf numFmtId="0" fontId="44" fillId="0" borderId="0" xfId="0" applyFont="1" applyBorder="1" applyAlignment="1">
      <alignment horizontal="distributed" vertical="center" wrapText="1"/>
    </xf>
    <xf numFmtId="0" fontId="44" fillId="0" borderId="36" xfId="0" applyFont="1" applyBorder="1" applyAlignment="1">
      <alignment horizontal="distributed" vertical="center" wrapText="1"/>
    </xf>
    <xf numFmtId="37" fontId="38" fillId="0" borderId="0" xfId="0" applyNumberFormat="1" applyFont="1" applyAlignment="1" applyProtection="1">
      <alignment horizontal="right" vertical="center"/>
    </xf>
    <xf numFmtId="0" fontId="11" fillId="0" borderId="5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7" fillId="0" borderId="0" xfId="0" applyFont="1" applyAlignment="1">
      <alignment horizontal="distributed" vertical="center"/>
    </xf>
    <xf numFmtId="0" fontId="37" fillId="0" borderId="22" xfId="0" applyFont="1" applyBorder="1" applyAlignment="1">
      <alignment horizontal="distributed" vertical="center"/>
    </xf>
    <xf numFmtId="0" fontId="37" fillId="0" borderId="0" xfId="0" applyFont="1" applyFill="1" applyAlignment="1">
      <alignment horizontal="distributed" vertical="center"/>
    </xf>
    <xf numFmtId="0" fontId="37" fillId="0" borderId="22" xfId="0" applyFont="1" applyFill="1" applyBorder="1" applyAlignment="1">
      <alignment horizontal="distributed" vertical="center"/>
    </xf>
    <xf numFmtId="0" fontId="37" fillId="0" borderId="63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52" xfId="0" applyFont="1" applyBorder="1" applyAlignment="1">
      <alignment horizontal="distributed" vertical="center"/>
    </xf>
    <xf numFmtId="0" fontId="37" fillId="0" borderId="42" xfId="0" applyFont="1" applyBorder="1" applyAlignment="1">
      <alignment horizontal="distributed" vertical="center"/>
    </xf>
    <xf numFmtId="0" fontId="37" fillId="0" borderId="60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7" fillId="0" borderId="38" xfId="0" applyFont="1" applyBorder="1" applyAlignment="1">
      <alignment horizontal="right" vertical="center"/>
    </xf>
    <xf numFmtId="0" fontId="37" fillId="0" borderId="62" xfId="0" applyFont="1" applyBorder="1" applyAlignment="1">
      <alignment horizontal="center" vertical="center"/>
    </xf>
    <xf numFmtId="0" fontId="37" fillId="0" borderId="68" xfId="0" applyFont="1" applyBorder="1" applyAlignment="1">
      <alignment horizontal="center" vertical="center"/>
    </xf>
    <xf numFmtId="0" fontId="37" fillId="0" borderId="70" xfId="0" applyFont="1" applyBorder="1" applyAlignment="1">
      <alignment horizontal="center" vertical="center" shrinkToFit="1"/>
    </xf>
    <xf numFmtId="0" fontId="37" fillId="0" borderId="71" xfId="0" applyFont="1" applyBorder="1" applyAlignment="1">
      <alignment horizontal="center" vertical="center" shrinkToFit="1"/>
    </xf>
    <xf numFmtId="0" fontId="37" fillId="0" borderId="50" xfId="0" applyFont="1" applyBorder="1" applyAlignment="1">
      <alignment horizontal="center" vertical="center" shrinkToFit="1"/>
    </xf>
    <xf numFmtId="0" fontId="37" fillId="0" borderId="39" xfId="0" applyFont="1" applyBorder="1" applyAlignment="1">
      <alignment horizontal="center" vertical="center" shrinkToFit="1"/>
    </xf>
    <xf numFmtId="0" fontId="37" fillId="0" borderId="51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37" fillId="0" borderId="15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65" xfId="0" applyFont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/>
    </xf>
    <xf numFmtId="0" fontId="37" fillId="0" borderId="69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7" fillId="0" borderId="45" xfId="0" applyFont="1" applyBorder="1" applyAlignment="1">
      <alignment horizontal="distributed" vertical="center"/>
    </xf>
    <xf numFmtId="0" fontId="10" fillId="0" borderId="5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54" fillId="0" borderId="0" xfId="43" applyFont="1" applyAlignment="1">
      <alignment vertical="center"/>
    </xf>
    <xf numFmtId="0" fontId="55" fillId="0" borderId="0" xfId="43" applyFont="1" applyAlignment="1">
      <alignment vertical="center"/>
    </xf>
    <xf numFmtId="0" fontId="1" fillId="0" borderId="0" xfId="43">
      <alignment vertical="center"/>
    </xf>
    <xf numFmtId="0" fontId="56" fillId="0" borderId="0" xfId="43" applyFont="1">
      <alignment vertical="center"/>
    </xf>
    <xf numFmtId="0" fontId="57" fillId="0" borderId="0" xfId="43" applyFont="1">
      <alignment vertical="center"/>
    </xf>
    <xf numFmtId="0" fontId="57" fillId="0" borderId="0" xfId="43" applyFont="1" applyAlignment="1">
      <alignment horizontal="right" vertical="center"/>
    </xf>
    <xf numFmtId="0" fontId="57" fillId="0" borderId="0" xfId="43" applyFont="1" applyAlignment="1">
      <alignment vertical="center"/>
    </xf>
    <xf numFmtId="49" fontId="57" fillId="0" borderId="0" xfId="43" applyNumberFormat="1" applyFont="1" applyAlignment="1">
      <alignment horizontal="center" vertical="center"/>
    </xf>
    <xf numFmtId="0" fontId="58" fillId="0" borderId="0" xfId="28" applyFont="1" applyAlignment="1" applyProtection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_H18年中火災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40073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40074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4</xdr:col>
      <xdr:colOff>9525</xdr:colOff>
      <xdr:row>5</xdr:row>
      <xdr:rowOff>0</xdr:rowOff>
    </xdr:to>
    <xdr:sp macro="" textlink="">
      <xdr:nvSpPr>
        <xdr:cNvPr id="40075" name="Line 5"/>
        <xdr:cNvSpPr>
          <a:spLocks noChangeShapeType="1"/>
        </xdr:cNvSpPr>
      </xdr:nvSpPr>
      <xdr:spPr bwMode="auto">
        <a:xfrm>
          <a:off x="1190625" y="752475"/>
          <a:ext cx="3171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40076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6</xdr:row>
      <xdr:rowOff>38100</xdr:rowOff>
    </xdr:from>
    <xdr:to>
      <xdr:col>2</xdr:col>
      <xdr:colOff>161925</xdr:colOff>
      <xdr:row>12</xdr:row>
      <xdr:rowOff>133350</xdr:rowOff>
    </xdr:to>
    <xdr:sp macro="" textlink="">
      <xdr:nvSpPr>
        <xdr:cNvPr id="40077" name="AutoShape 1"/>
        <xdr:cNvSpPr>
          <a:spLocks/>
        </xdr:cNvSpPr>
      </xdr:nvSpPr>
      <xdr:spPr bwMode="auto">
        <a:xfrm>
          <a:off x="2428875" y="1266825"/>
          <a:ext cx="76200" cy="100965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40078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40079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9525</xdr:rowOff>
    </xdr:from>
    <xdr:to>
      <xdr:col>2</xdr:col>
      <xdr:colOff>152400</xdr:colOff>
      <xdr:row>32</xdr:row>
      <xdr:rowOff>9525</xdr:rowOff>
    </xdr:to>
    <xdr:sp macro="" textlink="">
      <xdr:nvSpPr>
        <xdr:cNvPr id="40080" name="AutoShape 4"/>
        <xdr:cNvSpPr>
          <a:spLocks/>
        </xdr:cNvSpPr>
      </xdr:nvSpPr>
      <xdr:spPr bwMode="auto">
        <a:xfrm>
          <a:off x="2409825" y="4781550"/>
          <a:ext cx="85725" cy="45720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9525</xdr:rowOff>
    </xdr:from>
    <xdr:to>
      <xdr:col>2</xdr:col>
      <xdr:colOff>142875</xdr:colOff>
      <xdr:row>28</xdr:row>
      <xdr:rowOff>123825</xdr:rowOff>
    </xdr:to>
    <xdr:sp macro="" textlink="">
      <xdr:nvSpPr>
        <xdr:cNvPr id="40081" name="AutoShape 7"/>
        <xdr:cNvSpPr>
          <a:spLocks/>
        </xdr:cNvSpPr>
      </xdr:nvSpPr>
      <xdr:spPr bwMode="auto">
        <a:xfrm>
          <a:off x="2400300" y="4324350"/>
          <a:ext cx="85725" cy="419100"/>
        </a:xfrm>
        <a:prstGeom prst="leftBrace">
          <a:avLst>
            <a:gd name="adj1" fmla="val 373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40082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6</xdr:row>
      <xdr:rowOff>38100</xdr:rowOff>
    </xdr:from>
    <xdr:to>
      <xdr:col>2</xdr:col>
      <xdr:colOff>161925</xdr:colOff>
      <xdr:row>12</xdr:row>
      <xdr:rowOff>133350</xdr:rowOff>
    </xdr:to>
    <xdr:sp macro="" textlink="">
      <xdr:nvSpPr>
        <xdr:cNvPr id="40083" name="AutoShape 1"/>
        <xdr:cNvSpPr>
          <a:spLocks/>
        </xdr:cNvSpPr>
      </xdr:nvSpPr>
      <xdr:spPr bwMode="auto">
        <a:xfrm>
          <a:off x="2428875" y="1266825"/>
          <a:ext cx="76200" cy="100965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40084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40085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40086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40087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40088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9525</xdr:rowOff>
    </xdr:from>
    <xdr:to>
      <xdr:col>2</xdr:col>
      <xdr:colOff>152400</xdr:colOff>
      <xdr:row>32</xdr:row>
      <xdr:rowOff>9525</xdr:rowOff>
    </xdr:to>
    <xdr:sp macro="" textlink="">
      <xdr:nvSpPr>
        <xdr:cNvPr id="40089" name="AutoShape 4"/>
        <xdr:cNvSpPr>
          <a:spLocks/>
        </xdr:cNvSpPr>
      </xdr:nvSpPr>
      <xdr:spPr bwMode="auto">
        <a:xfrm>
          <a:off x="2409825" y="4781550"/>
          <a:ext cx="85725" cy="45720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9525</xdr:rowOff>
    </xdr:from>
    <xdr:to>
      <xdr:col>2</xdr:col>
      <xdr:colOff>142875</xdr:colOff>
      <xdr:row>28</xdr:row>
      <xdr:rowOff>123825</xdr:rowOff>
    </xdr:to>
    <xdr:sp macro="" textlink="">
      <xdr:nvSpPr>
        <xdr:cNvPr id="40090" name="AutoShape 7"/>
        <xdr:cNvSpPr>
          <a:spLocks/>
        </xdr:cNvSpPr>
      </xdr:nvSpPr>
      <xdr:spPr bwMode="auto">
        <a:xfrm>
          <a:off x="2400300" y="4324350"/>
          <a:ext cx="85725" cy="419100"/>
        </a:xfrm>
        <a:prstGeom prst="leftBrace">
          <a:avLst>
            <a:gd name="adj1" fmla="val 373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40091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1619250</xdr:colOff>
      <xdr:row>6</xdr:row>
      <xdr:rowOff>0</xdr:rowOff>
    </xdr:to>
    <xdr:sp macro="" textlink="">
      <xdr:nvSpPr>
        <xdr:cNvPr id="32881" name="Line 1"/>
        <xdr:cNvSpPr>
          <a:spLocks noChangeShapeType="1"/>
        </xdr:cNvSpPr>
      </xdr:nvSpPr>
      <xdr:spPr bwMode="auto">
        <a:xfrm>
          <a:off x="1076325" y="781050"/>
          <a:ext cx="16192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9525</xdr:colOff>
      <xdr:row>4</xdr:row>
      <xdr:rowOff>9525</xdr:rowOff>
    </xdr:to>
    <xdr:sp macro="" textlink="">
      <xdr:nvSpPr>
        <xdr:cNvPr id="33849" name="Line 1"/>
        <xdr:cNvSpPr>
          <a:spLocks noChangeShapeType="1"/>
        </xdr:cNvSpPr>
      </xdr:nvSpPr>
      <xdr:spPr bwMode="auto">
        <a:xfrm>
          <a:off x="1095375" y="542925"/>
          <a:ext cx="1619250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25</xdr:row>
      <xdr:rowOff>19050</xdr:rowOff>
    </xdr:from>
    <xdr:to>
      <xdr:col>3</xdr:col>
      <xdr:colOff>9525</xdr:colOff>
      <xdr:row>27</xdr:row>
      <xdr:rowOff>276225</xdr:rowOff>
    </xdr:to>
    <xdr:sp macro="" textlink="">
      <xdr:nvSpPr>
        <xdr:cNvPr id="35041" name="AutoShape 8"/>
        <xdr:cNvSpPr>
          <a:spLocks/>
        </xdr:cNvSpPr>
      </xdr:nvSpPr>
      <xdr:spPr bwMode="auto">
        <a:xfrm>
          <a:off x="2114550" y="6991350"/>
          <a:ext cx="76200" cy="828675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266700</xdr:rowOff>
    </xdr:to>
    <xdr:sp macro="" textlink="">
      <xdr:nvSpPr>
        <xdr:cNvPr id="35042" name="AutoShape 11"/>
        <xdr:cNvSpPr>
          <a:spLocks/>
        </xdr:cNvSpPr>
      </xdr:nvSpPr>
      <xdr:spPr bwMode="auto">
        <a:xfrm>
          <a:off x="2124075" y="8686800"/>
          <a:ext cx="76200" cy="55245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25</xdr:row>
      <xdr:rowOff>19050</xdr:rowOff>
    </xdr:from>
    <xdr:to>
      <xdr:col>2</xdr:col>
      <xdr:colOff>85725</xdr:colOff>
      <xdr:row>27</xdr:row>
      <xdr:rowOff>276225</xdr:rowOff>
    </xdr:to>
    <xdr:sp macro="" textlink="">
      <xdr:nvSpPr>
        <xdr:cNvPr id="35043" name="AutoShape 8"/>
        <xdr:cNvSpPr>
          <a:spLocks/>
        </xdr:cNvSpPr>
      </xdr:nvSpPr>
      <xdr:spPr bwMode="auto">
        <a:xfrm flipH="1">
          <a:off x="1285875" y="6991350"/>
          <a:ext cx="104775" cy="828675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31</xdr:row>
      <xdr:rowOff>9525</xdr:rowOff>
    </xdr:from>
    <xdr:to>
      <xdr:col>2</xdr:col>
      <xdr:colOff>57150</xdr:colOff>
      <xdr:row>32</xdr:row>
      <xdr:rowOff>276225</xdr:rowOff>
    </xdr:to>
    <xdr:sp macro="" textlink="">
      <xdr:nvSpPr>
        <xdr:cNvPr id="35044" name="AutoShape 11"/>
        <xdr:cNvSpPr>
          <a:spLocks/>
        </xdr:cNvSpPr>
      </xdr:nvSpPr>
      <xdr:spPr bwMode="auto">
        <a:xfrm flipH="1">
          <a:off x="1285875" y="8696325"/>
          <a:ext cx="76200" cy="55245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4</xdr:col>
      <xdr:colOff>0</xdr:colOff>
      <xdr:row>6</xdr:row>
      <xdr:rowOff>0</xdr:rowOff>
    </xdr:to>
    <xdr:sp macro="" textlink="">
      <xdr:nvSpPr>
        <xdr:cNvPr id="36345" name="Line 5"/>
        <xdr:cNvSpPr>
          <a:spLocks noChangeShapeType="1"/>
        </xdr:cNvSpPr>
      </xdr:nvSpPr>
      <xdr:spPr bwMode="auto">
        <a:xfrm>
          <a:off x="1200150" y="704850"/>
          <a:ext cx="847725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6346" name="AutoShape 11"/>
        <xdr:cNvSpPr>
          <a:spLocks/>
        </xdr:cNvSpPr>
      </xdr:nvSpPr>
      <xdr:spPr bwMode="auto">
        <a:xfrm>
          <a:off x="1238250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36347" name="AutoShape 15"/>
        <xdr:cNvSpPr>
          <a:spLocks/>
        </xdr:cNvSpPr>
      </xdr:nvSpPr>
      <xdr:spPr bwMode="auto">
        <a:xfrm>
          <a:off x="2047875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714375</xdr:colOff>
      <xdr:row>27</xdr:row>
      <xdr:rowOff>9525</xdr:rowOff>
    </xdr:from>
    <xdr:to>
      <xdr:col>3</xdr:col>
      <xdr:colOff>38100</xdr:colOff>
      <xdr:row>29</xdr:row>
      <xdr:rowOff>266700</xdr:rowOff>
    </xdr:to>
    <xdr:sp macro="" textlink="">
      <xdr:nvSpPr>
        <xdr:cNvPr id="36348" name="AutoShape 22"/>
        <xdr:cNvSpPr>
          <a:spLocks/>
        </xdr:cNvSpPr>
      </xdr:nvSpPr>
      <xdr:spPr bwMode="auto">
        <a:xfrm>
          <a:off x="1952625" y="7553325"/>
          <a:ext cx="76200" cy="809625"/>
        </a:xfrm>
        <a:prstGeom prst="rightBracket">
          <a:avLst>
            <a:gd name="adj" fmla="val 447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695325</xdr:colOff>
      <xdr:row>33</xdr:row>
      <xdr:rowOff>9525</xdr:rowOff>
    </xdr:from>
    <xdr:to>
      <xdr:col>3</xdr:col>
      <xdr:colOff>19050</xdr:colOff>
      <xdr:row>34</xdr:row>
      <xdr:rowOff>266700</xdr:rowOff>
    </xdr:to>
    <xdr:sp macro="" textlink="">
      <xdr:nvSpPr>
        <xdr:cNvPr id="36349" name="AutoShape 9"/>
        <xdr:cNvSpPr>
          <a:spLocks/>
        </xdr:cNvSpPr>
      </xdr:nvSpPr>
      <xdr:spPr bwMode="auto">
        <a:xfrm>
          <a:off x="1933575" y="9210675"/>
          <a:ext cx="76200" cy="533400"/>
        </a:xfrm>
        <a:prstGeom prst="rightBracket">
          <a:avLst>
            <a:gd name="adj" fmla="val 2417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6350" name="AutoShape 11"/>
        <xdr:cNvSpPr>
          <a:spLocks/>
        </xdr:cNvSpPr>
      </xdr:nvSpPr>
      <xdr:spPr bwMode="auto">
        <a:xfrm>
          <a:off x="1238250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36351" name="AutoShape 15"/>
        <xdr:cNvSpPr>
          <a:spLocks/>
        </xdr:cNvSpPr>
      </xdr:nvSpPr>
      <xdr:spPr bwMode="auto">
        <a:xfrm>
          <a:off x="2047875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27</xdr:row>
      <xdr:rowOff>9525</xdr:rowOff>
    </xdr:from>
    <xdr:to>
      <xdr:col>2</xdr:col>
      <xdr:colOff>66675</xdr:colOff>
      <xdr:row>29</xdr:row>
      <xdr:rowOff>266700</xdr:rowOff>
    </xdr:to>
    <xdr:sp macro="" textlink="">
      <xdr:nvSpPr>
        <xdr:cNvPr id="36352" name="AutoShape 22"/>
        <xdr:cNvSpPr>
          <a:spLocks/>
        </xdr:cNvSpPr>
      </xdr:nvSpPr>
      <xdr:spPr bwMode="auto">
        <a:xfrm flipH="1">
          <a:off x="1209675" y="7553325"/>
          <a:ext cx="95250" cy="809625"/>
        </a:xfrm>
        <a:prstGeom prst="rightBracket">
          <a:avLst>
            <a:gd name="adj" fmla="val 447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33</xdr:row>
      <xdr:rowOff>9525</xdr:rowOff>
    </xdr:from>
    <xdr:to>
      <xdr:col>2</xdr:col>
      <xdr:colOff>85725</xdr:colOff>
      <xdr:row>34</xdr:row>
      <xdr:rowOff>266700</xdr:rowOff>
    </xdr:to>
    <xdr:sp macro="" textlink="">
      <xdr:nvSpPr>
        <xdr:cNvPr id="36353" name="AutoShape 9"/>
        <xdr:cNvSpPr>
          <a:spLocks/>
        </xdr:cNvSpPr>
      </xdr:nvSpPr>
      <xdr:spPr bwMode="auto">
        <a:xfrm flipH="1">
          <a:off x="1238250" y="9210675"/>
          <a:ext cx="85725" cy="533400"/>
        </a:xfrm>
        <a:prstGeom prst="rightBracket">
          <a:avLst>
            <a:gd name="adj" fmla="val 241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2</xdr:col>
      <xdr:colOff>9525</xdr:colOff>
      <xdr:row>32</xdr:row>
      <xdr:rowOff>161925</xdr:rowOff>
    </xdr:to>
    <xdr:sp macro="" textlink="">
      <xdr:nvSpPr>
        <xdr:cNvPr id="27823" name="Line 1"/>
        <xdr:cNvSpPr>
          <a:spLocks noChangeShapeType="1"/>
        </xdr:cNvSpPr>
      </xdr:nvSpPr>
      <xdr:spPr bwMode="auto">
        <a:xfrm>
          <a:off x="685800" y="5791200"/>
          <a:ext cx="1057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27824" name="Line 2"/>
        <xdr:cNvSpPr>
          <a:spLocks noChangeShapeType="1"/>
        </xdr:cNvSpPr>
      </xdr:nvSpPr>
      <xdr:spPr bwMode="auto">
        <a:xfrm>
          <a:off x="685800" y="790575"/>
          <a:ext cx="1057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31</xdr:row>
      <xdr:rowOff>9525</xdr:rowOff>
    </xdr:from>
    <xdr:to>
      <xdr:col>2</xdr:col>
      <xdr:colOff>9525</xdr:colOff>
      <xdr:row>32</xdr:row>
      <xdr:rowOff>161925</xdr:rowOff>
    </xdr:to>
    <xdr:sp macro="" textlink="">
      <xdr:nvSpPr>
        <xdr:cNvPr id="27825" name="Line 1"/>
        <xdr:cNvSpPr>
          <a:spLocks noChangeShapeType="1"/>
        </xdr:cNvSpPr>
      </xdr:nvSpPr>
      <xdr:spPr bwMode="auto">
        <a:xfrm>
          <a:off x="685800" y="5791200"/>
          <a:ext cx="1057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27826" name="Line 2"/>
        <xdr:cNvSpPr>
          <a:spLocks noChangeShapeType="1"/>
        </xdr:cNvSpPr>
      </xdr:nvSpPr>
      <xdr:spPr bwMode="auto">
        <a:xfrm>
          <a:off x="685800" y="790575"/>
          <a:ext cx="1057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10" workbookViewId="0">
      <selection activeCell="C26" sqref="C26"/>
    </sheetView>
  </sheetViews>
  <sheetFormatPr defaultRowHeight="13.5"/>
  <cols>
    <col min="1" max="1" width="3.75" style="507" customWidth="1"/>
    <col min="2" max="2" width="2.75" style="507" customWidth="1"/>
    <col min="3" max="3" width="29.875" style="507" customWidth="1"/>
    <col min="4" max="256" width="9" style="507"/>
    <col min="257" max="257" width="3.75" style="507" customWidth="1"/>
    <col min="258" max="258" width="2.75" style="507" customWidth="1"/>
    <col min="259" max="259" width="29.875" style="507" customWidth="1"/>
    <col min="260" max="512" width="9" style="507"/>
    <col min="513" max="513" width="3.75" style="507" customWidth="1"/>
    <col min="514" max="514" width="2.75" style="507" customWidth="1"/>
    <col min="515" max="515" width="29.875" style="507" customWidth="1"/>
    <col min="516" max="768" width="9" style="507"/>
    <col min="769" max="769" width="3.75" style="507" customWidth="1"/>
    <col min="770" max="770" width="2.75" style="507" customWidth="1"/>
    <col min="771" max="771" width="29.875" style="507" customWidth="1"/>
    <col min="772" max="1024" width="9" style="507"/>
    <col min="1025" max="1025" width="3.75" style="507" customWidth="1"/>
    <col min="1026" max="1026" width="2.75" style="507" customWidth="1"/>
    <col min="1027" max="1027" width="29.875" style="507" customWidth="1"/>
    <col min="1028" max="1280" width="9" style="507"/>
    <col min="1281" max="1281" width="3.75" style="507" customWidth="1"/>
    <col min="1282" max="1282" width="2.75" style="507" customWidth="1"/>
    <col min="1283" max="1283" width="29.875" style="507" customWidth="1"/>
    <col min="1284" max="1536" width="9" style="507"/>
    <col min="1537" max="1537" width="3.75" style="507" customWidth="1"/>
    <col min="1538" max="1538" width="2.75" style="507" customWidth="1"/>
    <col min="1539" max="1539" width="29.875" style="507" customWidth="1"/>
    <col min="1540" max="1792" width="9" style="507"/>
    <col min="1793" max="1793" width="3.75" style="507" customWidth="1"/>
    <col min="1794" max="1794" width="2.75" style="507" customWidth="1"/>
    <col min="1795" max="1795" width="29.875" style="507" customWidth="1"/>
    <col min="1796" max="2048" width="9" style="507"/>
    <col min="2049" max="2049" width="3.75" style="507" customWidth="1"/>
    <col min="2050" max="2050" width="2.75" style="507" customWidth="1"/>
    <col min="2051" max="2051" width="29.875" style="507" customWidth="1"/>
    <col min="2052" max="2304" width="9" style="507"/>
    <col min="2305" max="2305" width="3.75" style="507" customWidth="1"/>
    <col min="2306" max="2306" width="2.75" style="507" customWidth="1"/>
    <col min="2307" max="2307" width="29.875" style="507" customWidth="1"/>
    <col min="2308" max="2560" width="9" style="507"/>
    <col min="2561" max="2561" width="3.75" style="507" customWidth="1"/>
    <col min="2562" max="2562" width="2.75" style="507" customWidth="1"/>
    <col min="2563" max="2563" width="29.875" style="507" customWidth="1"/>
    <col min="2564" max="2816" width="9" style="507"/>
    <col min="2817" max="2817" width="3.75" style="507" customWidth="1"/>
    <col min="2818" max="2818" width="2.75" style="507" customWidth="1"/>
    <col min="2819" max="2819" width="29.875" style="507" customWidth="1"/>
    <col min="2820" max="3072" width="9" style="507"/>
    <col min="3073" max="3073" width="3.75" style="507" customWidth="1"/>
    <col min="3074" max="3074" width="2.75" style="507" customWidth="1"/>
    <col min="3075" max="3075" width="29.875" style="507" customWidth="1"/>
    <col min="3076" max="3328" width="9" style="507"/>
    <col min="3329" max="3329" width="3.75" style="507" customWidth="1"/>
    <col min="3330" max="3330" width="2.75" style="507" customWidth="1"/>
    <col min="3331" max="3331" width="29.875" style="507" customWidth="1"/>
    <col min="3332" max="3584" width="9" style="507"/>
    <col min="3585" max="3585" width="3.75" style="507" customWidth="1"/>
    <col min="3586" max="3586" width="2.75" style="507" customWidth="1"/>
    <col min="3587" max="3587" width="29.875" style="507" customWidth="1"/>
    <col min="3588" max="3840" width="9" style="507"/>
    <col min="3841" max="3841" width="3.75" style="507" customWidth="1"/>
    <col min="3842" max="3842" width="2.75" style="507" customWidth="1"/>
    <col min="3843" max="3843" width="29.875" style="507" customWidth="1"/>
    <col min="3844" max="4096" width="9" style="507"/>
    <col min="4097" max="4097" width="3.75" style="507" customWidth="1"/>
    <col min="4098" max="4098" width="2.75" style="507" customWidth="1"/>
    <col min="4099" max="4099" width="29.875" style="507" customWidth="1"/>
    <col min="4100" max="4352" width="9" style="507"/>
    <col min="4353" max="4353" width="3.75" style="507" customWidth="1"/>
    <col min="4354" max="4354" width="2.75" style="507" customWidth="1"/>
    <col min="4355" max="4355" width="29.875" style="507" customWidth="1"/>
    <col min="4356" max="4608" width="9" style="507"/>
    <col min="4609" max="4609" width="3.75" style="507" customWidth="1"/>
    <col min="4610" max="4610" width="2.75" style="507" customWidth="1"/>
    <col min="4611" max="4611" width="29.875" style="507" customWidth="1"/>
    <col min="4612" max="4864" width="9" style="507"/>
    <col min="4865" max="4865" width="3.75" style="507" customWidth="1"/>
    <col min="4866" max="4866" width="2.75" style="507" customWidth="1"/>
    <col min="4867" max="4867" width="29.875" style="507" customWidth="1"/>
    <col min="4868" max="5120" width="9" style="507"/>
    <col min="5121" max="5121" width="3.75" style="507" customWidth="1"/>
    <col min="5122" max="5122" width="2.75" style="507" customWidth="1"/>
    <col min="5123" max="5123" width="29.875" style="507" customWidth="1"/>
    <col min="5124" max="5376" width="9" style="507"/>
    <col min="5377" max="5377" width="3.75" style="507" customWidth="1"/>
    <col min="5378" max="5378" width="2.75" style="507" customWidth="1"/>
    <col min="5379" max="5379" width="29.875" style="507" customWidth="1"/>
    <col min="5380" max="5632" width="9" style="507"/>
    <col min="5633" max="5633" width="3.75" style="507" customWidth="1"/>
    <col min="5634" max="5634" width="2.75" style="507" customWidth="1"/>
    <col min="5635" max="5635" width="29.875" style="507" customWidth="1"/>
    <col min="5636" max="5888" width="9" style="507"/>
    <col min="5889" max="5889" width="3.75" style="507" customWidth="1"/>
    <col min="5890" max="5890" width="2.75" style="507" customWidth="1"/>
    <col min="5891" max="5891" width="29.875" style="507" customWidth="1"/>
    <col min="5892" max="6144" width="9" style="507"/>
    <col min="6145" max="6145" width="3.75" style="507" customWidth="1"/>
    <col min="6146" max="6146" width="2.75" style="507" customWidth="1"/>
    <col min="6147" max="6147" width="29.875" style="507" customWidth="1"/>
    <col min="6148" max="6400" width="9" style="507"/>
    <col min="6401" max="6401" width="3.75" style="507" customWidth="1"/>
    <col min="6402" max="6402" width="2.75" style="507" customWidth="1"/>
    <col min="6403" max="6403" width="29.875" style="507" customWidth="1"/>
    <col min="6404" max="6656" width="9" style="507"/>
    <col min="6657" max="6657" width="3.75" style="507" customWidth="1"/>
    <col min="6658" max="6658" width="2.75" style="507" customWidth="1"/>
    <col min="6659" max="6659" width="29.875" style="507" customWidth="1"/>
    <col min="6660" max="6912" width="9" style="507"/>
    <col min="6913" max="6913" width="3.75" style="507" customWidth="1"/>
    <col min="6914" max="6914" width="2.75" style="507" customWidth="1"/>
    <col min="6915" max="6915" width="29.875" style="507" customWidth="1"/>
    <col min="6916" max="7168" width="9" style="507"/>
    <col min="7169" max="7169" width="3.75" style="507" customWidth="1"/>
    <col min="7170" max="7170" width="2.75" style="507" customWidth="1"/>
    <col min="7171" max="7171" width="29.875" style="507" customWidth="1"/>
    <col min="7172" max="7424" width="9" style="507"/>
    <col min="7425" max="7425" width="3.75" style="507" customWidth="1"/>
    <col min="7426" max="7426" width="2.75" style="507" customWidth="1"/>
    <col min="7427" max="7427" width="29.875" style="507" customWidth="1"/>
    <col min="7428" max="7680" width="9" style="507"/>
    <col min="7681" max="7681" width="3.75" style="507" customWidth="1"/>
    <col min="7682" max="7682" width="2.75" style="507" customWidth="1"/>
    <col min="7683" max="7683" width="29.875" style="507" customWidth="1"/>
    <col min="7684" max="7936" width="9" style="507"/>
    <col min="7937" max="7937" width="3.75" style="507" customWidth="1"/>
    <col min="7938" max="7938" width="2.75" style="507" customWidth="1"/>
    <col min="7939" max="7939" width="29.875" style="507" customWidth="1"/>
    <col min="7940" max="8192" width="9" style="507"/>
    <col min="8193" max="8193" width="3.75" style="507" customWidth="1"/>
    <col min="8194" max="8194" width="2.75" style="507" customWidth="1"/>
    <col min="8195" max="8195" width="29.875" style="507" customWidth="1"/>
    <col min="8196" max="8448" width="9" style="507"/>
    <col min="8449" max="8449" width="3.75" style="507" customWidth="1"/>
    <col min="8450" max="8450" width="2.75" style="507" customWidth="1"/>
    <col min="8451" max="8451" width="29.875" style="507" customWidth="1"/>
    <col min="8452" max="8704" width="9" style="507"/>
    <col min="8705" max="8705" width="3.75" style="507" customWidth="1"/>
    <col min="8706" max="8706" width="2.75" style="507" customWidth="1"/>
    <col min="8707" max="8707" width="29.875" style="507" customWidth="1"/>
    <col min="8708" max="8960" width="9" style="507"/>
    <col min="8961" max="8961" width="3.75" style="507" customWidth="1"/>
    <col min="8962" max="8962" width="2.75" style="507" customWidth="1"/>
    <col min="8963" max="8963" width="29.875" style="507" customWidth="1"/>
    <col min="8964" max="9216" width="9" style="507"/>
    <col min="9217" max="9217" width="3.75" style="507" customWidth="1"/>
    <col min="9218" max="9218" width="2.75" style="507" customWidth="1"/>
    <col min="9219" max="9219" width="29.875" style="507" customWidth="1"/>
    <col min="9220" max="9472" width="9" style="507"/>
    <col min="9473" max="9473" width="3.75" style="507" customWidth="1"/>
    <col min="9474" max="9474" width="2.75" style="507" customWidth="1"/>
    <col min="9475" max="9475" width="29.875" style="507" customWidth="1"/>
    <col min="9476" max="9728" width="9" style="507"/>
    <col min="9729" max="9729" width="3.75" style="507" customWidth="1"/>
    <col min="9730" max="9730" width="2.75" style="507" customWidth="1"/>
    <col min="9731" max="9731" width="29.875" style="507" customWidth="1"/>
    <col min="9732" max="9984" width="9" style="507"/>
    <col min="9985" max="9985" width="3.75" style="507" customWidth="1"/>
    <col min="9986" max="9986" width="2.75" style="507" customWidth="1"/>
    <col min="9987" max="9987" width="29.875" style="507" customWidth="1"/>
    <col min="9988" max="10240" width="9" style="507"/>
    <col min="10241" max="10241" width="3.75" style="507" customWidth="1"/>
    <col min="10242" max="10242" width="2.75" style="507" customWidth="1"/>
    <col min="10243" max="10243" width="29.875" style="507" customWidth="1"/>
    <col min="10244" max="10496" width="9" style="507"/>
    <col min="10497" max="10497" width="3.75" style="507" customWidth="1"/>
    <col min="10498" max="10498" width="2.75" style="507" customWidth="1"/>
    <col min="10499" max="10499" width="29.875" style="507" customWidth="1"/>
    <col min="10500" max="10752" width="9" style="507"/>
    <col min="10753" max="10753" width="3.75" style="507" customWidth="1"/>
    <col min="10754" max="10754" width="2.75" style="507" customWidth="1"/>
    <col min="10755" max="10755" width="29.875" style="507" customWidth="1"/>
    <col min="10756" max="11008" width="9" style="507"/>
    <col min="11009" max="11009" width="3.75" style="507" customWidth="1"/>
    <col min="11010" max="11010" width="2.75" style="507" customWidth="1"/>
    <col min="11011" max="11011" width="29.875" style="507" customWidth="1"/>
    <col min="11012" max="11264" width="9" style="507"/>
    <col min="11265" max="11265" width="3.75" style="507" customWidth="1"/>
    <col min="11266" max="11266" width="2.75" style="507" customWidth="1"/>
    <col min="11267" max="11267" width="29.875" style="507" customWidth="1"/>
    <col min="11268" max="11520" width="9" style="507"/>
    <col min="11521" max="11521" width="3.75" style="507" customWidth="1"/>
    <col min="11522" max="11522" width="2.75" style="507" customWidth="1"/>
    <col min="11523" max="11523" width="29.875" style="507" customWidth="1"/>
    <col min="11524" max="11776" width="9" style="507"/>
    <col min="11777" max="11777" width="3.75" style="507" customWidth="1"/>
    <col min="11778" max="11778" width="2.75" style="507" customWidth="1"/>
    <col min="11779" max="11779" width="29.875" style="507" customWidth="1"/>
    <col min="11780" max="12032" width="9" style="507"/>
    <col min="12033" max="12033" width="3.75" style="507" customWidth="1"/>
    <col min="12034" max="12034" width="2.75" style="507" customWidth="1"/>
    <col min="12035" max="12035" width="29.875" style="507" customWidth="1"/>
    <col min="12036" max="12288" width="9" style="507"/>
    <col min="12289" max="12289" width="3.75" style="507" customWidth="1"/>
    <col min="12290" max="12290" width="2.75" style="507" customWidth="1"/>
    <col min="12291" max="12291" width="29.875" style="507" customWidth="1"/>
    <col min="12292" max="12544" width="9" style="507"/>
    <col min="12545" max="12545" width="3.75" style="507" customWidth="1"/>
    <col min="12546" max="12546" width="2.75" style="507" customWidth="1"/>
    <col min="12547" max="12547" width="29.875" style="507" customWidth="1"/>
    <col min="12548" max="12800" width="9" style="507"/>
    <col min="12801" max="12801" width="3.75" style="507" customWidth="1"/>
    <col min="12802" max="12802" width="2.75" style="507" customWidth="1"/>
    <col min="12803" max="12803" width="29.875" style="507" customWidth="1"/>
    <col min="12804" max="13056" width="9" style="507"/>
    <col min="13057" max="13057" width="3.75" style="507" customWidth="1"/>
    <col min="13058" max="13058" width="2.75" style="507" customWidth="1"/>
    <col min="13059" max="13059" width="29.875" style="507" customWidth="1"/>
    <col min="13060" max="13312" width="9" style="507"/>
    <col min="13313" max="13313" width="3.75" style="507" customWidth="1"/>
    <col min="13314" max="13314" width="2.75" style="507" customWidth="1"/>
    <col min="13315" max="13315" width="29.875" style="507" customWidth="1"/>
    <col min="13316" max="13568" width="9" style="507"/>
    <col min="13569" max="13569" width="3.75" style="507" customWidth="1"/>
    <col min="13570" max="13570" width="2.75" style="507" customWidth="1"/>
    <col min="13571" max="13571" width="29.875" style="507" customWidth="1"/>
    <col min="13572" max="13824" width="9" style="507"/>
    <col min="13825" max="13825" width="3.75" style="507" customWidth="1"/>
    <col min="13826" max="13826" width="2.75" style="507" customWidth="1"/>
    <col min="13827" max="13827" width="29.875" style="507" customWidth="1"/>
    <col min="13828" max="14080" width="9" style="507"/>
    <col min="14081" max="14081" width="3.75" style="507" customWidth="1"/>
    <col min="14082" max="14082" width="2.75" style="507" customWidth="1"/>
    <col min="14083" max="14083" width="29.875" style="507" customWidth="1"/>
    <col min="14084" max="14336" width="9" style="507"/>
    <col min="14337" max="14337" width="3.75" style="507" customWidth="1"/>
    <col min="14338" max="14338" width="2.75" style="507" customWidth="1"/>
    <col min="14339" max="14339" width="29.875" style="507" customWidth="1"/>
    <col min="14340" max="14592" width="9" style="507"/>
    <col min="14593" max="14593" width="3.75" style="507" customWidth="1"/>
    <col min="14594" max="14594" width="2.75" style="507" customWidth="1"/>
    <col min="14595" max="14595" width="29.875" style="507" customWidth="1"/>
    <col min="14596" max="14848" width="9" style="507"/>
    <col min="14849" max="14849" width="3.75" style="507" customWidth="1"/>
    <col min="14850" max="14850" width="2.75" style="507" customWidth="1"/>
    <col min="14851" max="14851" width="29.875" style="507" customWidth="1"/>
    <col min="14852" max="15104" width="9" style="507"/>
    <col min="15105" max="15105" width="3.75" style="507" customWidth="1"/>
    <col min="15106" max="15106" width="2.75" style="507" customWidth="1"/>
    <col min="15107" max="15107" width="29.875" style="507" customWidth="1"/>
    <col min="15108" max="15360" width="9" style="507"/>
    <col min="15361" max="15361" width="3.75" style="507" customWidth="1"/>
    <col min="15362" max="15362" width="2.75" style="507" customWidth="1"/>
    <col min="15363" max="15363" width="29.875" style="507" customWidth="1"/>
    <col min="15364" max="15616" width="9" style="507"/>
    <col min="15617" max="15617" width="3.75" style="507" customWidth="1"/>
    <col min="15618" max="15618" width="2.75" style="507" customWidth="1"/>
    <col min="15619" max="15619" width="29.875" style="507" customWidth="1"/>
    <col min="15620" max="15872" width="9" style="507"/>
    <col min="15873" max="15873" width="3.75" style="507" customWidth="1"/>
    <col min="15874" max="15874" width="2.75" style="507" customWidth="1"/>
    <col min="15875" max="15875" width="29.875" style="507" customWidth="1"/>
    <col min="15876" max="16128" width="9" style="507"/>
    <col min="16129" max="16129" width="3.75" style="507" customWidth="1"/>
    <col min="16130" max="16130" width="2.75" style="507" customWidth="1"/>
    <col min="16131" max="16131" width="29.875" style="507" customWidth="1"/>
    <col min="16132" max="16384" width="9" style="507"/>
  </cols>
  <sheetData>
    <row r="1" spans="1:3" ht="19.5" customHeight="1">
      <c r="A1" s="505" t="s">
        <v>500</v>
      </c>
      <c r="B1" s="506"/>
      <c r="C1" s="506"/>
    </row>
    <row r="2" spans="1:3" ht="14.25">
      <c r="A2" s="508"/>
      <c r="B2" s="509"/>
      <c r="C2" s="509"/>
    </row>
    <row r="3" spans="1:3" ht="14.25">
      <c r="A3" s="510">
        <v>239</v>
      </c>
      <c r="B3" s="509"/>
      <c r="C3" s="511" t="s">
        <v>501</v>
      </c>
    </row>
    <row r="4" spans="1:3" ht="14.25">
      <c r="A4" s="510"/>
      <c r="B4" s="512" t="s">
        <v>502</v>
      </c>
      <c r="C4" s="513" t="s">
        <v>503</v>
      </c>
    </row>
    <row r="5" spans="1:3" ht="14.25">
      <c r="A5" s="510"/>
      <c r="B5" s="512" t="s">
        <v>504</v>
      </c>
      <c r="C5" s="513" t="s">
        <v>505</v>
      </c>
    </row>
    <row r="6" spans="1:3" ht="14.25">
      <c r="A6" s="510"/>
      <c r="B6" s="512" t="s">
        <v>506</v>
      </c>
      <c r="C6" s="513" t="s">
        <v>507</v>
      </c>
    </row>
    <row r="7" spans="1:3" ht="14.25">
      <c r="A7" s="510"/>
      <c r="B7" s="512" t="s">
        <v>508</v>
      </c>
      <c r="C7" s="513" t="s">
        <v>509</v>
      </c>
    </row>
    <row r="8" spans="1:3" ht="14.25">
      <c r="A8" s="510"/>
      <c r="B8" s="512" t="s">
        <v>510</v>
      </c>
      <c r="C8" s="513" t="s">
        <v>511</v>
      </c>
    </row>
    <row r="9" spans="1:3" ht="14.25">
      <c r="A9" s="510">
        <v>240</v>
      </c>
      <c r="B9" s="509"/>
      <c r="C9" s="511" t="s">
        <v>512</v>
      </c>
    </row>
    <row r="10" spans="1:3" ht="14.25">
      <c r="A10" s="510"/>
      <c r="B10" s="512" t="s">
        <v>502</v>
      </c>
      <c r="C10" s="513" t="s">
        <v>513</v>
      </c>
    </row>
    <row r="11" spans="1:3" ht="14.25">
      <c r="A11" s="510"/>
      <c r="B11" s="512" t="s">
        <v>504</v>
      </c>
      <c r="C11" s="513" t="s">
        <v>514</v>
      </c>
    </row>
    <row r="12" spans="1:3" ht="14.25">
      <c r="A12" s="510"/>
      <c r="B12" s="512" t="s">
        <v>506</v>
      </c>
      <c r="C12" s="513" t="s">
        <v>515</v>
      </c>
    </row>
    <row r="13" spans="1:3" ht="14.25">
      <c r="A13" s="510"/>
      <c r="B13" s="512" t="s">
        <v>508</v>
      </c>
      <c r="C13" s="513" t="s">
        <v>516</v>
      </c>
    </row>
    <row r="14" spans="1:3" ht="14.25">
      <c r="A14" s="510">
        <v>241</v>
      </c>
      <c r="B14" s="509"/>
      <c r="C14" s="513" t="s">
        <v>517</v>
      </c>
    </row>
    <row r="15" spans="1:3" ht="14.25">
      <c r="A15" s="510"/>
      <c r="B15" s="512" t="s">
        <v>502</v>
      </c>
      <c r="C15" s="511" t="s">
        <v>518</v>
      </c>
    </row>
    <row r="16" spans="1:3" ht="14.25">
      <c r="A16" s="510"/>
      <c r="B16" s="512" t="s">
        <v>504</v>
      </c>
      <c r="C16" s="511" t="s">
        <v>519</v>
      </c>
    </row>
    <row r="17" spans="1:3" ht="14.25">
      <c r="A17" s="510">
        <v>242</v>
      </c>
      <c r="B17" s="509"/>
      <c r="C17" s="513" t="s">
        <v>520</v>
      </c>
    </row>
    <row r="18" spans="1:3" ht="14.25">
      <c r="A18" s="510">
        <v>243</v>
      </c>
      <c r="B18" s="509"/>
      <c r="C18" s="513" t="s">
        <v>521</v>
      </c>
    </row>
    <row r="19" spans="1:3" ht="14.25">
      <c r="A19" s="510">
        <v>244</v>
      </c>
      <c r="B19" s="509"/>
      <c r="C19" s="513" t="s">
        <v>522</v>
      </c>
    </row>
    <row r="20" spans="1:3" ht="14.25">
      <c r="A20" s="510"/>
      <c r="B20" s="509"/>
      <c r="C20" s="513" t="s">
        <v>523</v>
      </c>
    </row>
    <row r="21" spans="1:3" ht="14.25">
      <c r="A21" s="510"/>
      <c r="B21" s="509"/>
      <c r="C21" s="513" t="s">
        <v>524</v>
      </c>
    </row>
    <row r="22" spans="1:3" ht="14.25">
      <c r="A22" s="510">
        <v>245</v>
      </c>
      <c r="B22" s="509"/>
      <c r="C22" s="511" t="s">
        <v>525</v>
      </c>
    </row>
    <row r="23" spans="1:3" ht="14.25">
      <c r="A23" s="510"/>
      <c r="B23" s="512" t="s">
        <v>502</v>
      </c>
      <c r="C23" s="513" t="s">
        <v>526</v>
      </c>
    </row>
    <row r="24" spans="1:3" ht="14.25">
      <c r="A24" s="510"/>
      <c r="B24" s="512" t="s">
        <v>504</v>
      </c>
      <c r="C24" s="513" t="s">
        <v>527</v>
      </c>
    </row>
    <row r="25" spans="1:3" ht="14.25">
      <c r="A25" s="510"/>
      <c r="B25" s="512" t="s">
        <v>506</v>
      </c>
      <c r="C25" s="513" t="s">
        <v>528</v>
      </c>
    </row>
    <row r="26" spans="1:3" ht="14.25">
      <c r="A26" s="510"/>
      <c r="B26" s="512" t="s">
        <v>508</v>
      </c>
      <c r="C26" s="513" t="s">
        <v>529</v>
      </c>
    </row>
  </sheetData>
  <mergeCells count="1">
    <mergeCell ref="A1:C1"/>
  </mergeCells>
  <phoneticPr fontId="2"/>
  <hyperlinks>
    <hyperlink ref="C4" location="'239(1)'!A1" display="市町村別火災発生状況"/>
    <hyperlink ref="C5" location="'239(2)'!A1" display="月別火災発生状況"/>
    <hyperlink ref="C6" location="'239(3)'!A1" display="年次別火災発生状況"/>
    <hyperlink ref="C7" location="'239(4)'!A1" display="出火原因・月別発生件数"/>
    <hyperlink ref="C8" location="'239(5)'!A1" display="月別・時間別出火件数"/>
    <hyperlink ref="C10" location="'240(1)'!A1" display="市・組合別・階級別常勤消防職員数"/>
    <hyperlink ref="C11" location="'240(2)'!A1" display="市・組合別現有機械器具状況"/>
    <hyperlink ref="C12" location="'240(3)'!A1" display="市町村別非常勤消防団員数"/>
    <hyperlink ref="C13" location="'240(4)'!A1" display="市町村別消防用水利の現況"/>
    <hyperlink ref="C17" location="'242'!A1" display="公共土木施設災害復旧事業査定決定額"/>
    <hyperlink ref="C18" location="'243'!A1" display="被災建築物"/>
    <hyperlink ref="C19" location="'244-1'!A1" display="農作物被害状況　その１"/>
    <hyperlink ref="C23" location="'245(1)'!A1" display="年次・月別交通事故発生状況"/>
    <hyperlink ref="C24" location="'245(2)'!A1" display="路線別人身事故発生状況"/>
    <hyperlink ref="C25" location="'245(3)'!A1" display="職業別死傷者数"/>
    <hyperlink ref="C26" location="'245(4)'!A1" display="市町村別人身事故発生状況"/>
    <hyperlink ref="C20:C21" location="'244'!A1" display="農作物被害状況"/>
    <hyperlink ref="C20" location="'244-2'!A1" display="農作物被害状況　その２"/>
    <hyperlink ref="C21" location="'244-3'!A1" display="農作物被害状況　その３"/>
    <hyperlink ref="C14" location="'241(1)(2)'!A1" display="労働災害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9"/>
  <sheetViews>
    <sheetView zoomScaleNormal="100" zoomScaleSheetLayoutView="100" workbookViewId="0"/>
  </sheetViews>
  <sheetFormatPr defaultRowHeight="13.5"/>
  <cols>
    <col min="1" max="1" width="15.5" style="81" bestFit="1" customWidth="1"/>
    <col min="2" max="2" width="0.75" style="81" customWidth="1"/>
    <col min="3" max="3" width="9.875" style="81" customWidth="1"/>
    <col min="4" max="4" width="0.75" style="81" customWidth="1"/>
    <col min="5" max="8" width="5.875" style="81" customWidth="1"/>
    <col min="9" max="12" width="6.625" style="81" customWidth="1"/>
    <col min="13" max="13" width="5.875" style="81" customWidth="1"/>
    <col min="14" max="17" width="6.625" style="81" customWidth="1"/>
    <col min="18" max="18" width="0.375" style="82" customWidth="1"/>
    <col min="19" max="31" width="7.125" style="81" customWidth="1"/>
    <col min="32" max="16384" width="9" style="81"/>
  </cols>
  <sheetData>
    <row r="2" spans="1:31" ht="21">
      <c r="A2" s="123"/>
      <c r="B2" s="441" t="s">
        <v>473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208"/>
      <c r="S2" s="166"/>
      <c r="T2" s="166"/>
      <c r="U2" s="166"/>
      <c r="V2" s="166"/>
      <c r="W2" s="166"/>
      <c r="X2" s="166"/>
    </row>
    <row r="3" spans="1:31" s="101" customFormat="1" ht="19.5" customHeight="1" thickBot="1">
      <c r="B3" s="326" t="s">
        <v>474</v>
      </c>
      <c r="C3" s="126"/>
      <c r="D3" s="126"/>
      <c r="E3" s="126"/>
      <c r="F3" s="126"/>
      <c r="G3" s="126"/>
      <c r="H3" s="126"/>
      <c r="I3" s="209"/>
      <c r="J3" s="209"/>
      <c r="K3" s="209"/>
      <c r="L3" s="210"/>
      <c r="M3" s="209"/>
      <c r="N3" s="83"/>
      <c r="O3" s="83"/>
      <c r="P3" s="83"/>
      <c r="Q3" s="83"/>
      <c r="R3" s="100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1" s="147" customFormat="1" ht="23.1" customHeight="1">
      <c r="B4" s="446" t="s">
        <v>169</v>
      </c>
      <c r="C4" s="447"/>
      <c r="D4" s="448"/>
      <c r="E4" s="426" t="s">
        <v>184</v>
      </c>
      <c r="F4" s="430" t="s">
        <v>291</v>
      </c>
      <c r="G4" s="430"/>
      <c r="H4" s="430"/>
      <c r="I4" s="424" t="s">
        <v>153</v>
      </c>
      <c r="J4" s="424"/>
      <c r="K4" s="424"/>
      <c r="L4" s="424"/>
      <c r="M4" s="424"/>
      <c r="N4" s="433" t="s">
        <v>292</v>
      </c>
      <c r="O4" s="434"/>
      <c r="P4" s="434"/>
      <c r="Q4" s="434"/>
      <c r="R4" s="92"/>
      <c r="S4" s="211"/>
      <c r="T4" s="430" t="s">
        <v>293</v>
      </c>
      <c r="U4" s="430"/>
      <c r="V4" s="430"/>
      <c r="W4" s="430"/>
      <c r="X4" s="430"/>
      <c r="Y4" s="422" t="s">
        <v>298</v>
      </c>
      <c r="Z4" s="407"/>
      <c r="AA4" s="407"/>
      <c r="AB4" s="407"/>
      <c r="AC4" s="407"/>
      <c r="AD4" s="407"/>
      <c r="AE4" s="407"/>
    </row>
    <row r="5" spans="1:31" s="147" customFormat="1" ht="23.1" customHeight="1">
      <c r="B5" s="203"/>
      <c r="C5" s="203"/>
      <c r="D5" s="200"/>
      <c r="E5" s="427"/>
      <c r="F5" s="423" t="s">
        <v>153</v>
      </c>
      <c r="G5" s="423" t="s">
        <v>283</v>
      </c>
      <c r="H5" s="423" t="s">
        <v>284</v>
      </c>
      <c r="I5" s="429" t="s">
        <v>290</v>
      </c>
      <c r="J5" s="429"/>
      <c r="K5" s="429"/>
      <c r="L5" s="429"/>
      <c r="M5" s="429" t="s">
        <v>289</v>
      </c>
      <c r="N5" s="423" t="s">
        <v>290</v>
      </c>
      <c r="O5" s="423"/>
      <c r="P5" s="423"/>
      <c r="Q5" s="421"/>
      <c r="R5" s="244"/>
      <c r="S5" s="436" t="s">
        <v>289</v>
      </c>
      <c r="T5" s="423" t="s">
        <v>290</v>
      </c>
      <c r="U5" s="423"/>
      <c r="V5" s="423"/>
      <c r="W5" s="423"/>
      <c r="X5" s="423" t="s">
        <v>289</v>
      </c>
      <c r="Y5" s="423" t="s">
        <v>153</v>
      </c>
      <c r="Z5" s="423" t="s">
        <v>294</v>
      </c>
      <c r="AA5" s="423" t="s">
        <v>295</v>
      </c>
      <c r="AB5" s="423" t="s">
        <v>449</v>
      </c>
      <c r="AC5" s="423" t="s">
        <v>296</v>
      </c>
      <c r="AD5" s="423" t="s">
        <v>297</v>
      </c>
      <c r="AE5" s="421" t="s">
        <v>157</v>
      </c>
    </row>
    <row r="6" spans="1:31" s="147" customFormat="1" ht="38.25" customHeight="1">
      <c r="B6" s="431" t="s">
        <v>95</v>
      </c>
      <c r="C6" s="431"/>
      <c r="D6" s="432"/>
      <c r="E6" s="428"/>
      <c r="F6" s="429"/>
      <c r="G6" s="429"/>
      <c r="H6" s="429"/>
      <c r="I6" s="212" t="s">
        <v>285</v>
      </c>
      <c r="J6" s="213" t="s">
        <v>286</v>
      </c>
      <c r="K6" s="212" t="s">
        <v>287</v>
      </c>
      <c r="L6" s="212" t="s">
        <v>288</v>
      </c>
      <c r="M6" s="429"/>
      <c r="N6" s="214" t="s">
        <v>285</v>
      </c>
      <c r="O6" s="215" t="s">
        <v>286</v>
      </c>
      <c r="P6" s="214" t="s">
        <v>287</v>
      </c>
      <c r="Q6" s="247" t="s">
        <v>288</v>
      </c>
      <c r="R6" s="246"/>
      <c r="S6" s="436"/>
      <c r="T6" s="214" t="s">
        <v>327</v>
      </c>
      <c r="U6" s="215" t="s">
        <v>286</v>
      </c>
      <c r="V6" s="214" t="s">
        <v>287</v>
      </c>
      <c r="W6" s="214" t="s">
        <v>288</v>
      </c>
      <c r="X6" s="423"/>
      <c r="Y6" s="423"/>
      <c r="Z6" s="423"/>
      <c r="AA6" s="423"/>
      <c r="AB6" s="423"/>
      <c r="AC6" s="423"/>
      <c r="AD6" s="423"/>
      <c r="AE6" s="421"/>
    </row>
    <row r="7" spans="1:31" s="147" customFormat="1" ht="21.95" customHeight="1">
      <c r="B7" s="409" t="s">
        <v>448</v>
      </c>
      <c r="C7" s="409"/>
      <c r="D7" s="410"/>
      <c r="E7" s="153">
        <v>18430</v>
      </c>
      <c r="F7" s="153">
        <v>12462</v>
      </c>
      <c r="G7" s="153">
        <v>12319</v>
      </c>
      <c r="H7" s="153">
        <v>143</v>
      </c>
      <c r="I7" s="183">
        <v>26</v>
      </c>
      <c r="J7" s="183">
        <v>85</v>
      </c>
      <c r="K7" s="183">
        <v>3493</v>
      </c>
      <c r="L7" s="183">
        <v>1110</v>
      </c>
      <c r="M7" s="183">
        <v>1446</v>
      </c>
      <c r="N7" s="153">
        <v>14</v>
      </c>
      <c r="O7" s="153">
        <v>68</v>
      </c>
      <c r="P7" s="153">
        <v>3344</v>
      </c>
      <c r="Q7" s="153">
        <v>1093</v>
      </c>
      <c r="R7" s="180"/>
      <c r="S7" s="153">
        <v>1248</v>
      </c>
      <c r="T7" s="153">
        <v>12</v>
      </c>
      <c r="U7" s="153">
        <v>17</v>
      </c>
      <c r="V7" s="153">
        <v>149</v>
      </c>
      <c r="W7" s="153">
        <v>17</v>
      </c>
      <c r="X7" s="153">
        <v>198</v>
      </c>
      <c r="Y7" s="153">
        <v>988</v>
      </c>
      <c r="Z7" s="153">
        <v>497</v>
      </c>
      <c r="AA7" s="153">
        <v>57</v>
      </c>
      <c r="AB7" s="153">
        <v>234</v>
      </c>
      <c r="AC7" s="153">
        <v>170</v>
      </c>
      <c r="AD7" s="153" t="s">
        <v>74</v>
      </c>
      <c r="AE7" s="150">
        <v>30</v>
      </c>
    </row>
    <row r="8" spans="1:31" s="147" customFormat="1" ht="21.95" customHeight="1">
      <c r="B8" s="397" t="s">
        <v>447</v>
      </c>
      <c r="C8" s="397"/>
      <c r="D8" s="398"/>
      <c r="E8" s="153">
        <v>18839</v>
      </c>
      <c r="F8" s="153">
        <v>12552</v>
      </c>
      <c r="G8" s="153">
        <v>12411</v>
      </c>
      <c r="H8" s="153">
        <v>141</v>
      </c>
      <c r="I8" s="183">
        <v>28</v>
      </c>
      <c r="J8" s="183">
        <v>82</v>
      </c>
      <c r="K8" s="183">
        <v>3517</v>
      </c>
      <c r="L8" s="183">
        <v>1096</v>
      </c>
      <c r="M8" s="183">
        <v>1559</v>
      </c>
      <c r="N8" s="153">
        <v>15</v>
      </c>
      <c r="O8" s="153">
        <v>67</v>
      </c>
      <c r="P8" s="153">
        <v>3363</v>
      </c>
      <c r="Q8" s="153">
        <v>1072</v>
      </c>
      <c r="R8" s="180"/>
      <c r="S8" s="153">
        <v>1345</v>
      </c>
      <c r="T8" s="153">
        <v>13</v>
      </c>
      <c r="U8" s="153">
        <v>15</v>
      </c>
      <c r="V8" s="153">
        <v>154</v>
      </c>
      <c r="W8" s="153">
        <v>24</v>
      </c>
      <c r="X8" s="153">
        <v>214</v>
      </c>
      <c r="Y8" s="153">
        <v>1041</v>
      </c>
      <c r="Z8" s="153">
        <v>612</v>
      </c>
      <c r="AA8" s="153">
        <v>57</v>
      </c>
      <c r="AB8" s="153">
        <v>239</v>
      </c>
      <c r="AC8" s="153">
        <v>128</v>
      </c>
      <c r="AD8" s="153" t="s">
        <v>74</v>
      </c>
      <c r="AE8" s="150">
        <v>5</v>
      </c>
    </row>
    <row r="9" spans="1:31" s="147" customFormat="1" ht="21.95" customHeight="1">
      <c r="B9" s="397" t="s">
        <v>446</v>
      </c>
      <c r="C9" s="397"/>
      <c r="D9" s="398"/>
      <c r="E9" s="153">
        <f>SUM(E10:E36)</f>
        <v>18811</v>
      </c>
      <c r="F9" s="153">
        <f t="shared" ref="F9:Q9" si="0">SUM(F10:F36)</f>
        <v>12517</v>
      </c>
      <c r="G9" s="153">
        <f t="shared" si="0"/>
        <v>12370</v>
      </c>
      <c r="H9" s="153">
        <f t="shared" si="0"/>
        <v>147</v>
      </c>
      <c r="I9" s="153">
        <f t="shared" si="0"/>
        <v>26</v>
      </c>
      <c r="J9" s="153">
        <f t="shared" si="0"/>
        <v>87</v>
      </c>
      <c r="K9" s="153">
        <f t="shared" si="0"/>
        <v>3527</v>
      </c>
      <c r="L9" s="153">
        <v>1102</v>
      </c>
      <c r="M9" s="153">
        <v>1552</v>
      </c>
      <c r="N9" s="153">
        <f t="shared" si="0"/>
        <v>15</v>
      </c>
      <c r="O9" s="153">
        <f t="shared" si="0"/>
        <v>73</v>
      </c>
      <c r="P9" s="153">
        <f>SUM(P10:P36)</f>
        <v>3366</v>
      </c>
      <c r="Q9" s="153">
        <f t="shared" si="0"/>
        <v>1076</v>
      </c>
      <c r="R9" s="180"/>
      <c r="S9" s="153">
        <f t="shared" ref="S9:AC9" si="1">SUM(S10:S36)</f>
        <v>1337</v>
      </c>
      <c r="T9" s="153">
        <f t="shared" si="1"/>
        <v>11</v>
      </c>
      <c r="U9" s="153">
        <f t="shared" si="1"/>
        <v>14</v>
      </c>
      <c r="V9" s="153">
        <f t="shared" si="1"/>
        <v>161</v>
      </c>
      <c r="W9" s="153">
        <f t="shared" si="1"/>
        <v>26</v>
      </c>
      <c r="X9" s="153">
        <f t="shared" si="1"/>
        <v>215</v>
      </c>
      <c r="Y9" s="153">
        <f t="shared" si="1"/>
        <v>1030</v>
      </c>
      <c r="Z9" s="153">
        <f t="shared" si="1"/>
        <v>605</v>
      </c>
      <c r="AA9" s="153">
        <f t="shared" si="1"/>
        <v>57</v>
      </c>
      <c r="AB9" s="153">
        <f t="shared" si="1"/>
        <v>237</v>
      </c>
      <c r="AC9" s="153">
        <f t="shared" si="1"/>
        <v>126</v>
      </c>
      <c r="AD9" s="153" t="s">
        <v>440</v>
      </c>
      <c r="AE9" s="150">
        <f>SUM(AE10:AE36)</f>
        <v>5</v>
      </c>
    </row>
    <row r="10" spans="1:31" s="147" customFormat="1" ht="21.95" customHeight="1">
      <c r="B10" s="400" t="s">
        <v>96</v>
      </c>
      <c r="C10" s="400"/>
      <c r="D10" s="401"/>
      <c r="E10" s="153">
        <v>4424</v>
      </c>
      <c r="F10" s="153">
        <f>SUM(G10:H10)</f>
        <v>3661</v>
      </c>
      <c r="G10" s="216">
        <v>3631</v>
      </c>
      <c r="H10" s="216">
        <v>30</v>
      </c>
      <c r="I10" s="216">
        <v>6</v>
      </c>
      <c r="J10" s="216">
        <v>13</v>
      </c>
      <c r="K10" s="216">
        <v>287</v>
      </c>
      <c r="L10" s="216" t="s">
        <v>440</v>
      </c>
      <c r="M10" s="216">
        <v>457</v>
      </c>
      <c r="N10" s="216">
        <v>3</v>
      </c>
      <c r="O10" s="216">
        <v>6</v>
      </c>
      <c r="P10" s="216">
        <v>198</v>
      </c>
      <c r="Q10" s="216" t="s">
        <v>440</v>
      </c>
      <c r="R10" s="180"/>
      <c r="S10" s="216">
        <v>276</v>
      </c>
      <c r="T10" s="216">
        <v>3</v>
      </c>
      <c r="U10" s="216">
        <v>7</v>
      </c>
      <c r="V10" s="216">
        <v>89</v>
      </c>
      <c r="W10" s="216" t="s">
        <v>440</v>
      </c>
      <c r="X10" s="216">
        <v>181</v>
      </c>
      <c r="Y10" s="216">
        <v>382</v>
      </c>
      <c r="Z10" s="217">
        <v>273</v>
      </c>
      <c r="AA10" s="217" t="s">
        <v>440</v>
      </c>
      <c r="AB10" s="217">
        <v>51</v>
      </c>
      <c r="AC10" s="217">
        <v>58</v>
      </c>
      <c r="AD10" s="217" t="s">
        <v>440</v>
      </c>
      <c r="AE10" s="217" t="s">
        <v>440</v>
      </c>
    </row>
    <row r="11" spans="1:31" s="147" customFormat="1" ht="21.95" customHeight="1">
      <c r="B11" s="400" t="s">
        <v>97</v>
      </c>
      <c r="C11" s="400"/>
      <c r="D11" s="401"/>
      <c r="E11" s="153">
        <v>1246</v>
      </c>
      <c r="F11" s="153">
        <f>SUM(G11:H11)</f>
        <v>1144</v>
      </c>
      <c r="G11" s="216">
        <v>1129</v>
      </c>
      <c r="H11" s="216">
        <v>15</v>
      </c>
      <c r="I11" s="216">
        <v>4</v>
      </c>
      <c r="J11" s="216" t="s">
        <v>440</v>
      </c>
      <c r="K11" s="216">
        <v>68</v>
      </c>
      <c r="L11" s="216">
        <v>25</v>
      </c>
      <c r="M11" s="216">
        <v>5</v>
      </c>
      <c r="N11" s="216">
        <v>4</v>
      </c>
      <c r="O11" s="216" t="s">
        <v>440</v>
      </c>
      <c r="P11" s="216">
        <v>61</v>
      </c>
      <c r="Q11" s="216">
        <v>25</v>
      </c>
      <c r="R11" s="180"/>
      <c r="S11" s="216">
        <v>4</v>
      </c>
      <c r="T11" s="216" t="s">
        <v>440</v>
      </c>
      <c r="U11" s="216" t="s">
        <v>440</v>
      </c>
      <c r="V11" s="216">
        <v>7</v>
      </c>
      <c r="W11" s="216" t="s">
        <v>440</v>
      </c>
      <c r="X11" s="216">
        <v>1</v>
      </c>
      <c r="Y11" s="216" t="s">
        <v>440</v>
      </c>
      <c r="Z11" s="217" t="s">
        <v>440</v>
      </c>
      <c r="AA11" s="217" t="s">
        <v>440</v>
      </c>
      <c r="AB11" s="217" t="s">
        <v>440</v>
      </c>
      <c r="AC11" s="217" t="s">
        <v>440</v>
      </c>
      <c r="AD11" s="217" t="s">
        <v>440</v>
      </c>
      <c r="AE11" s="217" t="s">
        <v>440</v>
      </c>
    </row>
    <row r="12" spans="1:31" s="147" customFormat="1" ht="21.95" customHeight="1">
      <c r="B12" s="400" t="s">
        <v>98</v>
      </c>
      <c r="C12" s="400"/>
      <c r="D12" s="401"/>
      <c r="E12" s="153">
        <v>694</v>
      </c>
      <c r="F12" s="153">
        <f t="shared" ref="F12:F21" si="2">SUM(G12:H12)</f>
        <v>504</v>
      </c>
      <c r="G12" s="216">
        <v>500</v>
      </c>
      <c r="H12" s="216">
        <v>4</v>
      </c>
      <c r="I12" s="216">
        <v>1</v>
      </c>
      <c r="J12" s="216">
        <v>1</v>
      </c>
      <c r="K12" s="216">
        <v>43</v>
      </c>
      <c r="L12" s="216" t="s">
        <v>440</v>
      </c>
      <c r="M12" s="216">
        <v>145</v>
      </c>
      <c r="N12" s="216" t="s">
        <v>440</v>
      </c>
      <c r="O12" s="216">
        <v>1</v>
      </c>
      <c r="P12" s="216">
        <v>35</v>
      </c>
      <c r="Q12" s="216" t="s">
        <v>440</v>
      </c>
      <c r="R12" s="180"/>
      <c r="S12" s="216">
        <v>130</v>
      </c>
      <c r="T12" s="216">
        <v>1</v>
      </c>
      <c r="U12" s="216" t="s">
        <v>440</v>
      </c>
      <c r="V12" s="216">
        <v>8</v>
      </c>
      <c r="W12" s="216" t="s">
        <v>440</v>
      </c>
      <c r="X12" s="216">
        <v>15</v>
      </c>
      <c r="Y12" s="216">
        <v>85</v>
      </c>
      <c r="Z12" s="217">
        <v>34</v>
      </c>
      <c r="AA12" s="217">
        <v>49</v>
      </c>
      <c r="AB12" s="217">
        <v>1</v>
      </c>
      <c r="AC12" s="217">
        <v>1</v>
      </c>
      <c r="AD12" s="217" t="s">
        <v>440</v>
      </c>
      <c r="AE12" s="217" t="s">
        <v>440</v>
      </c>
    </row>
    <row r="13" spans="1:31" s="147" customFormat="1" ht="21.95" customHeight="1">
      <c r="B13" s="400" t="s">
        <v>99</v>
      </c>
      <c r="C13" s="400"/>
      <c r="D13" s="401"/>
      <c r="E13" s="153">
        <v>1688</v>
      </c>
      <c r="F13" s="153">
        <f t="shared" si="2"/>
        <v>1160</v>
      </c>
      <c r="G13" s="216">
        <v>1124</v>
      </c>
      <c r="H13" s="216">
        <v>36</v>
      </c>
      <c r="I13" s="216">
        <v>2</v>
      </c>
      <c r="J13" s="216">
        <v>5</v>
      </c>
      <c r="K13" s="216">
        <v>171</v>
      </c>
      <c r="L13" s="216">
        <v>235</v>
      </c>
      <c r="M13" s="216">
        <v>115</v>
      </c>
      <c r="N13" s="216">
        <v>2</v>
      </c>
      <c r="O13" s="216">
        <v>1</v>
      </c>
      <c r="P13" s="216">
        <v>150</v>
      </c>
      <c r="Q13" s="216">
        <v>223</v>
      </c>
      <c r="R13" s="180"/>
      <c r="S13" s="216">
        <v>113</v>
      </c>
      <c r="T13" s="216" t="s">
        <v>440</v>
      </c>
      <c r="U13" s="216">
        <v>4</v>
      </c>
      <c r="V13" s="216">
        <v>21</v>
      </c>
      <c r="W13" s="216">
        <v>12</v>
      </c>
      <c r="X13" s="216">
        <v>2</v>
      </c>
      <c r="Y13" s="216">
        <v>28</v>
      </c>
      <c r="Z13" s="217" t="s">
        <v>440</v>
      </c>
      <c r="AA13" s="217" t="s">
        <v>440</v>
      </c>
      <c r="AB13" s="217">
        <v>25</v>
      </c>
      <c r="AC13" s="217">
        <v>3</v>
      </c>
      <c r="AD13" s="217" t="s">
        <v>440</v>
      </c>
      <c r="AE13" s="217" t="s">
        <v>440</v>
      </c>
    </row>
    <row r="14" spans="1:31" s="147" customFormat="1" ht="21.95" customHeight="1">
      <c r="B14" s="400" t="s">
        <v>100</v>
      </c>
      <c r="C14" s="400"/>
      <c r="D14" s="401"/>
      <c r="E14" s="153">
        <v>1385</v>
      </c>
      <c r="F14" s="153">
        <f t="shared" si="2"/>
        <v>865</v>
      </c>
      <c r="G14" s="216">
        <v>865</v>
      </c>
      <c r="H14" s="216" t="s">
        <v>440</v>
      </c>
      <c r="I14" s="216" t="s">
        <v>440</v>
      </c>
      <c r="J14" s="216">
        <v>1</v>
      </c>
      <c r="K14" s="216">
        <v>328</v>
      </c>
      <c r="L14" s="216">
        <v>27</v>
      </c>
      <c r="M14" s="216">
        <v>164</v>
      </c>
      <c r="N14" s="216" t="s">
        <v>440</v>
      </c>
      <c r="O14" s="216">
        <v>1</v>
      </c>
      <c r="P14" s="216">
        <v>320</v>
      </c>
      <c r="Q14" s="216">
        <v>21</v>
      </c>
      <c r="R14" s="180"/>
      <c r="S14" s="216">
        <v>164</v>
      </c>
      <c r="T14" s="216" t="s">
        <v>440</v>
      </c>
      <c r="U14" s="216" t="s">
        <v>440</v>
      </c>
      <c r="V14" s="216">
        <v>8</v>
      </c>
      <c r="W14" s="216">
        <v>6</v>
      </c>
      <c r="X14" s="216" t="s">
        <v>440</v>
      </c>
      <c r="Y14" s="216">
        <v>69</v>
      </c>
      <c r="Z14" s="217">
        <v>37</v>
      </c>
      <c r="AA14" s="217" t="s">
        <v>440</v>
      </c>
      <c r="AB14" s="217">
        <v>19</v>
      </c>
      <c r="AC14" s="217">
        <v>13</v>
      </c>
      <c r="AD14" s="217" t="s">
        <v>440</v>
      </c>
      <c r="AE14" s="217" t="s">
        <v>440</v>
      </c>
    </row>
    <row r="15" spans="1:31" s="147" customFormat="1" ht="21.95" customHeight="1">
      <c r="B15" s="400" t="s">
        <v>101</v>
      </c>
      <c r="C15" s="400"/>
      <c r="D15" s="412"/>
      <c r="E15" s="302">
        <v>602</v>
      </c>
      <c r="F15" s="302">
        <f t="shared" si="2"/>
        <v>200</v>
      </c>
      <c r="G15" s="216">
        <v>200</v>
      </c>
      <c r="H15" s="216" t="s">
        <v>444</v>
      </c>
      <c r="I15" s="216">
        <v>3</v>
      </c>
      <c r="J15" s="216">
        <v>12</v>
      </c>
      <c r="K15" s="216">
        <v>319</v>
      </c>
      <c r="L15" s="216">
        <v>68</v>
      </c>
      <c r="M15" s="216" t="s">
        <v>494</v>
      </c>
      <c r="N15" s="216">
        <v>2</v>
      </c>
      <c r="O15" s="216">
        <v>12</v>
      </c>
      <c r="P15" s="216">
        <v>316</v>
      </c>
      <c r="Q15" s="216">
        <v>67</v>
      </c>
      <c r="R15" s="180"/>
      <c r="S15" s="216" t="s">
        <v>444</v>
      </c>
      <c r="T15" s="216">
        <v>1</v>
      </c>
      <c r="U15" s="216" t="s">
        <v>444</v>
      </c>
      <c r="V15" s="216">
        <v>3</v>
      </c>
      <c r="W15" s="216">
        <v>1</v>
      </c>
      <c r="X15" s="216" t="s">
        <v>444</v>
      </c>
      <c r="Y15" s="216">
        <v>36</v>
      </c>
      <c r="Z15" s="217">
        <v>6</v>
      </c>
      <c r="AA15" s="217" t="s">
        <v>444</v>
      </c>
      <c r="AB15" s="217">
        <v>19</v>
      </c>
      <c r="AC15" s="217">
        <v>11</v>
      </c>
      <c r="AD15" s="217" t="s">
        <v>444</v>
      </c>
      <c r="AE15" s="217" t="s">
        <v>444</v>
      </c>
    </row>
    <row r="16" spans="1:31" s="147" customFormat="1" ht="21.95" customHeight="1">
      <c r="B16" s="374" t="s">
        <v>451</v>
      </c>
      <c r="C16" s="449"/>
      <c r="D16" s="450"/>
      <c r="E16" s="153">
        <v>1043</v>
      </c>
      <c r="F16" s="153">
        <f t="shared" si="2"/>
        <v>749</v>
      </c>
      <c r="G16" s="216">
        <v>749</v>
      </c>
      <c r="H16" s="216" t="s">
        <v>444</v>
      </c>
      <c r="I16" s="216">
        <v>1</v>
      </c>
      <c r="J16" s="216">
        <v>3</v>
      </c>
      <c r="K16" s="216">
        <v>261</v>
      </c>
      <c r="L16" s="216">
        <v>29</v>
      </c>
      <c r="M16" s="216" t="s">
        <v>444</v>
      </c>
      <c r="N16" s="216">
        <v>1</v>
      </c>
      <c r="O16" s="216">
        <v>3</v>
      </c>
      <c r="P16" s="216">
        <v>261</v>
      </c>
      <c r="Q16" s="216">
        <v>29</v>
      </c>
      <c r="R16" s="180"/>
      <c r="S16" s="216" t="s">
        <v>444</v>
      </c>
      <c r="T16" s="216" t="s">
        <v>444</v>
      </c>
      <c r="U16" s="216" t="s">
        <v>444</v>
      </c>
      <c r="V16" s="216" t="s">
        <v>444</v>
      </c>
      <c r="W16" s="216" t="s">
        <v>444</v>
      </c>
      <c r="X16" s="216" t="s">
        <v>444</v>
      </c>
      <c r="Y16" s="216">
        <v>35</v>
      </c>
      <c r="Z16" s="217">
        <v>16</v>
      </c>
      <c r="AA16" s="217" t="s">
        <v>444</v>
      </c>
      <c r="AB16" s="217">
        <v>18</v>
      </c>
      <c r="AC16" s="217">
        <v>1</v>
      </c>
      <c r="AD16" s="217" t="s">
        <v>444</v>
      </c>
      <c r="AE16" s="217" t="s">
        <v>444</v>
      </c>
    </row>
    <row r="17" spans="2:31" s="147" customFormat="1" ht="21.95" customHeight="1">
      <c r="B17" s="400" t="s">
        <v>103</v>
      </c>
      <c r="C17" s="400"/>
      <c r="D17" s="401"/>
      <c r="E17" s="153">
        <v>1091</v>
      </c>
      <c r="F17" s="153">
        <f t="shared" si="2"/>
        <v>96</v>
      </c>
      <c r="G17" s="216">
        <v>96</v>
      </c>
      <c r="H17" s="216" t="s">
        <v>444</v>
      </c>
      <c r="I17" s="216">
        <v>4</v>
      </c>
      <c r="J17" s="216">
        <v>1</v>
      </c>
      <c r="K17" s="216">
        <v>740</v>
      </c>
      <c r="L17" s="216">
        <v>250</v>
      </c>
      <c r="M17" s="216" t="s">
        <v>444</v>
      </c>
      <c r="N17" s="216">
        <v>2</v>
      </c>
      <c r="O17" s="216" t="s">
        <v>444</v>
      </c>
      <c r="P17" s="216">
        <v>736</v>
      </c>
      <c r="Q17" s="216">
        <v>249</v>
      </c>
      <c r="R17" s="180"/>
      <c r="S17" s="216" t="s">
        <v>444</v>
      </c>
      <c r="T17" s="216">
        <v>2</v>
      </c>
      <c r="U17" s="216">
        <v>1</v>
      </c>
      <c r="V17" s="216">
        <v>4</v>
      </c>
      <c r="W17" s="216">
        <v>1</v>
      </c>
      <c r="X17" s="216" t="s">
        <v>444</v>
      </c>
      <c r="Y17" s="216">
        <v>42</v>
      </c>
      <c r="Z17" s="217" t="s">
        <v>444</v>
      </c>
      <c r="AA17" s="217" t="s">
        <v>444</v>
      </c>
      <c r="AB17" s="217">
        <v>24</v>
      </c>
      <c r="AC17" s="217">
        <v>18</v>
      </c>
      <c r="AD17" s="217" t="s">
        <v>444</v>
      </c>
      <c r="AE17" s="217" t="s">
        <v>444</v>
      </c>
    </row>
    <row r="18" spans="2:31" s="147" customFormat="1" ht="21.95" customHeight="1">
      <c r="B18" s="400" t="s">
        <v>104</v>
      </c>
      <c r="C18" s="400"/>
      <c r="D18" s="401"/>
      <c r="E18" s="153">
        <v>211</v>
      </c>
      <c r="F18" s="153">
        <f t="shared" si="2"/>
        <v>122</v>
      </c>
      <c r="G18" s="216">
        <v>122</v>
      </c>
      <c r="H18" s="216" t="s">
        <v>444</v>
      </c>
      <c r="I18" s="216" t="s">
        <v>444</v>
      </c>
      <c r="J18" s="216" t="s">
        <v>444</v>
      </c>
      <c r="K18" s="216">
        <v>74</v>
      </c>
      <c r="L18" s="216" t="s">
        <v>444</v>
      </c>
      <c r="M18" s="216">
        <v>15</v>
      </c>
      <c r="N18" s="216" t="s">
        <v>444</v>
      </c>
      <c r="O18" s="216" t="s">
        <v>444</v>
      </c>
      <c r="P18" s="216">
        <v>74</v>
      </c>
      <c r="Q18" s="216" t="s">
        <v>444</v>
      </c>
      <c r="R18" s="180"/>
      <c r="S18" s="216">
        <v>15</v>
      </c>
      <c r="T18" s="216" t="s">
        <v>444</v>
      </c>
      <c r="U18" s="216" t="s">
        <v>444</v>
      </c>
      <c r="V18" s="216" t="s">
        <v>444</v>
      </c>
      <c r="W18" s="216" t="s">
        <v>444</v>
      </c>
      <c r="X18" s="216" t="s">
        <v>444</v>
      </c>
      <c r="Y18" s="216">
        <v>73</v>
      </c>
      <c r="Z18" s="217">
        <v>68</v>
      </c>
      <c r="AA18" s="217" t="s">
        <v>444</v>
      </c>
      <c r="AB18" s="217">
        <v>5</v>
      </c>
      <c r="AC18" s="217" t="s">
        <v>444</v>
      </c>
      <c r="AD18" s="217" t="s">
        <v>444</v>
      </c>
      <c r="AE18" s="217" t="s">
        <v>444</v>
      </c>
    </row>
    <row r="19" spans="2:31" s="147" customFormat="1" ht="21.95" customHeight="1">
      <c r="B19" s="400" t="s">
        <v>105</v>
      </c>
      <c r="C19" s="400"/>
      <c r="D19" s="401"/>
      <c r="E19" s="153">
        <v>77</v>
      </c>
      <c r="F19" s="153">
        <f t="shared" si="2"/>
        <v>2</v>
      </c>
      <c r="G19" s="216">
        <v>2</v>
      </c>
      <c r="H19" s="216" t="s">
        <v>444</v>
      </c>
      <c r="I19" s="216" t="s">
        <v>444</v>
      </c>
      <c r="J19" s="216" t="s">
        <v>444</v>
      </c>
      <c r="K19" s="216">
        <v>74</v>
      </c>
      <c r="L19" s="216">
        <v>1</v>
      </c>
      <c r="M19" s="216" t="s">
        <v>444</v>
      </c>
      <c r="N19" s="216" t="s">
        <v>444</v>
      </c>
      <c r="O19" s="216" t="s">
        <v>444</v>
      </c>
      <c r="P19" s="216">
        <v>74</v>
      </c>
      <c r="Q19" s="216">
        <v>1</v>
      </c>
      <c r="R19" s="180"/>
      <c r="S19" s="216" t="s">
        <v>444</v>
      </c>
      <c r="T19" s="216" t="s">
        <v>444</v>
      </c>
      <c r="U19" s="216" t="s">
        <v>444</v>
      </c>
      <c r="V19" s="216" t="s">
        <v>444</v>
      </c>
      <c r="W19" s="216" t="s">
        <v>444</v>
      </c>
      <c r="X19" s="216" t="s">
        <v>444</v>
      </c>
      <c r="Y19" s="216">
        <v>24</v>
      </c>
      <c r="Z19" s="217">
        <v>21</v>
      </c>
      <c r="AA19" s="217" t="s">
        <v>444</v>
      </c>
      <c r="AB19" s="217">
        <v>3</v>
      </c>
      <c r="AC19" s="217" t="s">
        <v>444</v>
      </c>
      <c r="AD19" s="217" t="s">
        <v>444</v>
      </c>
      <c r="AE19" s="217" t="s">
        <v>444</v>
      </c>
    </row>
    <row r="20" spans="2:31" s="147" customFormat="1" ht="21.95" customHeight="1">
      <c r="B20" s="400" t="s">
        <v>106</v>
      </c>
      <c r="C20" s="400"/>
      <c r="D20" s="401"/>
      <c r="E20" s="153">
        <v>210</v>
      </c>
      <c r="F20" s="153">
        <f t="shared" si="2"/>
        <v>143</v>
      </c>
      <c r="G20" s="216">
        <v>143</v>
      </c>
      <c r="H20" s="216" t="s">
        <v>444</v>
      </c>
      <c r="I20" s="216" t="s">
        <v>444</v>
      </c>
      <c r="J20" s="216" t="s">
        <v>444</v>
      </c>
      <c r="K20" s="216">
        <v>67</v>
      </c>
      <c r="L20" s="216" t="s">
        <v>444</v>
      </c>
      <c r="M20" s="216" t="s">
        <v>444</v>
      </c>
      <c r="N20" s="216" t="s">
        <v>444</v>
      </c>
      <c r="O20" s="216" t="s">
        <v>444</v>
      </c>
      <c r="P20" s="216">
        <v>67</v>
      </c>
      <c r="Q20" s="216" t="s">
        <v>444</v>
      </c>
      <c r="R20" s="180"/>
      <c r="S20" s="216" t="s">
        <v>444</v>
      </c>
      <c r="T20" s="216" t="s">
        <v>444</v>
      </c>
      <c r="U20" s="216" t="s">
        <v>444</v>
      </c>
      <c r="V20" s="216" t="s">
        <v>444</v>
      </c>
      <c r="W20" s="216" t="s">
        <v>444</v>
      </c>
      <c r="X20" s="216" t="s">
        <v>444</v>
      </c>
      <c r="Y20" s="216">
        <v>1</v>
      </c>
      <c r="Z20" s="217" t="s">
        <v>444</v>
      </c>
      <c r="AA20" s="217" t="s">
        <v>444</v>
      </c>
      <c r="AB20" s="217">
        <v>1</v>
      </c>
      <c r="AC20" s="217" t="s">
        <v>444</v>
      </c>
      <c r="AD20" s="217" t="s">
        <v>444</v>
      </c>
      <c r="AE20" s="217" t="s">
        <v>444</v>
      </c>
    </row>
    <row r="21" spans="2:31" s="147" customFormat="1" ht="21.95" customHeight="1">
      <c r="B21" s="400" t="s">
        <v>107</v>
      </c>
      <c r="C21" s="400"/>
      <c r="D21" s="401"/>
      <c r="E21" s="153">
        <v>1038</v>
      </c>
      <c r="F21" s="153">
        <f t="shared" si="2"/>
        <v>463</v>
      </c>
      <c r="G21" s="216">
        <v>463</v>
      </c>
      <c r="H21" s="216" t="s">
        <v>444</v>
      </c>
      <c r="I21" s="216">
        <v>1</v>
      </c>
      <c r="J21" s="216">
        <v>2</v>
      </c>
      <c r="K21" s="216">
        <v>13</v>
      </c>
      <c r="L21" s="216">
        <v>1</v>
      </c>
      <c r="M21" s="216">
        <v>558</v>
      </c>
      <c r="N21" s="216" t="s">
        <v>444</v>
      </c>
      <c r="O21" s="216" t="s">
        <v>444</v>
      </c>
      <c r="P21" s="216">
        <v>13</v>
      </c>
      <c r="Q21" s="216">
        <v>1</v>
      </c>
      <c r="R21" s="180"/>
      <c r="S21" s="216">
        <v>546</v>
      </c>
      <c r="T21" s="216">
        <v>1</v>
      </c>
      <c r="U21" s="216">
        <v>2</v>
      </c>
      <c r="V21" s="216" t="s">
        <v>444</v>
      </c>
      <c r="W21" s="216" t="s">
        <v>444</v>
      </c>
      <c r="X21" s="216">
        <v>12</v>
      </c>
      <c r="Y21" s="216">
        <v>7</v>
      </c>
      <c r="Z21" s="217" t="s">
        <v>444</v>
      </c>
      <c r="AA21" s="217" t="s">
        <v>444</v>
      </c>
      <c r="AB21" s="217">
        <v>7</v>
      </c>
      <c r="AC21" s="217" t="s">
        <v>444</v>
      </c>
      <c r="AD21" s="217" t="s">
        <v>444</v>
      </c>
      <c r="AE21" s="217" t="s">
        <v>444</v>
      </c>
    </row>
    <row r="22" spans="2:31" s="147" customFormat="1" ht="21.95" customHeight="1">
      <c r="B22" s="400" t="s">
        <v>108</v>
      </c>
      <c r="C22" s="400"/>
      <c r="D22" s="401"/>
      <c r="E22" s="153">
        <v>188</v>
      </c>
      <c r="F22" s="153" t="s">
        <v>445</v>
      </c>
      <c r="G22" s="216" t="s">
        <v>445</v>
      </c>
      <c r="H22" s="216" t="s">
        <v>444</v>
      </c>
      <c r="I22" s="216" t="s">
        <v>444</v>
      </c>
      <c r="J22" s="216" t="s">
        <v>444</v>
      </c>
      <c r="K22" s="216">
        <v>132</v>
      </c>
      <c r="L22" s="216">
        <v>56</v>
      </c>
      <c r="M22" s="216" t="s">
        <v>444</v>
      </c>
      <c r="N22" s="216" t="s">
        <v>444</v>
      </c>
      <c r="O22" s="216" t="s">
        <v>444</v>
      </c>
      <c r="P22" s="216">
        <v>128</v>
      </c>
      <c r="Q22" s="216">
        <v>51</v>
      </c>
      <c r="R22" s="180"/>
      <c r="S22" s="216" t="s">
        <v>444</v>
      </c>
      <c r="T22" s="216" t="s">
        <v>444</v>
      </c>
      <c r="U22" s="216" t="s">
        <v>444</v>
      </c>
      <c r="V22" s="216">
        <v>4</v>
      </c>
      <c r="W22" s="216">
        <v>5</v>
      </c>
      <c r="X22" s="216" t="s">
        <v>444</v>
      </c>
      <c r="Y22" s="216">
        <v>63</v>
      </c>
      <c r="Z22" s="217">
        <v>63</v>
      </c>
      <c r="AA22" s="217" t="s">
        <v>444</v>
      </c>
      <c r="AB22" s="217" t="s">
        <v>444</v>
      </c>
      <c r="AC22" s="217" t="s">
        <v>444</v>
      </c>
      <c r="AD22" s="217" t="s">
        <v>444</v>
      </c>
      <c r="AE22" s="217" t="s">
        <v>444</v>
      </c>
    </row>
    <row r="23" spans="2:31" s="147" customFormat="1" ht="21.95" customHeight="1">
      <c r="B23" s="400" t="s">
        <v>109</v>
      </c>
      <c r="C23" s="400"/>
      <c r="D23" s="401"/>
      <c r="E23" s="153">
        <v>453</v>
      </c>
      <c r="F23" s="153">
        <f>SUM(G23:H23)</f>
        <v>175</v>
      </c>
      <c r="G23" s="216">
        <v>175</v>
      </c>
      <c r="H23" s="216" t="s">
        <v>444</v>
      </c>
      <c r="I23" s="216" t="s">
        <v>444</v>
      </c>
      <c r="J23" s="216">
        <v>1</v>
      </c>
      <c r="K23" s="216">
        <v>242</v>
      </c>
      <c r="L23" s="216">
        <v>35</v>
      </c>
      <c r="M23" s="216" t="s">
        <v>445</v>
      </c>
      <c r="N23" s="216" t="s">
        <v>444</v>
      </c>
      <c r="O23" s="216">
        <v>1</v>
      </c>
      <c r="P23" s="216">
        <v>242</v>
      </c>
      <c r="Q23" s="216">
        <v>35</v>
      </c>
      <c r="R23" s="180"/>
      <c r="S23" s="216" t="s">
        <v>444</v>
      </c>
      <c r="T23" s="216" t="s">
        <v>444</v>
      </c>
      <c r="U23" s="216" t="s">
        <v>444</v>
      </c>
      <c r="V23" s="216" t="s">
        <v>444</v>
      </c>
      <c r="W23" s="216" t="s">
        <v>444</v>
      </c>
      <c r="X23" s="216" t="s">
        <v>445</v>
      </c>
      <c r="Y23" s="216">
        <v>75</v>
      </c>
      <c r="Z23" s="217">
        <v>58</v>
      </c>
      <c r="AA23" s="217" t="s">
        <v>444</v>
      </c>
      <c r="AB23" s="217">
        <v>8</v>
      </c>
      <c r="AC23" s="217">
        <v>9</v>
      </c>
      <c r="AD23" s="217" t="s">
        <v>444</v>
      </c>
      <c r="AE23" s="217" t="s">
        <v>444</v>
      </c>
    </row>
    <row r="24" spans="2:31" s="147" customFormat="1" ht="21.95" customHeight="1">
      <c r="B24" s="400" t="s">
        <v>110</v>
      </c>
      <c r="C24" s="400"/>
      <c r="D24" s="412"/>
      <c r="E24" s="302">
        <v>216</v>
      </c>
      <c r="F24" s="302">
        <f>SUM(G24:H24)</f>
        <v>193</v>
      </c>
      <c r="G24" s="216">
        <v>193</v>
      </c>
      <c r="H24" s="216" t="s">
        <v>444</v>
      </c>
      <c r="I24" s="216" t="s">
        <v>444</v>
      </c>
      <c r="J24" s="216">
        <v>1</v>
      </c>
      <c r="K24" s="216">
        <v>21</v>
      </c>
      <c r="L24" s="216" t="s">
        <v>494</v>
      </c>
      <c r="M24" s="216">
        <v>1</v>
      </c>
      <c r="N24" s="216" t="s">
        <v>299</v>
      </c>
      <c r="O24" s="216">
        <v>1</v>
      </c>
      <c r="P24" s="216">
        <v>21</v>
      </c>
      <c r="Q24" s="216" t="s">
        <v>444</v>
      </c>
      <c r="R24" s="180"/>
      <c r="S24" s="216" t="s">
        <v>444</v>
      </c>
      <c r="T24" s="216" t="s">
        <v>444</v>
      </c>
      <c r="U24" s="216" t="s">
        <v>444</v>
      </c>
      <c r="V24" s="216" t="s">
        <v>444</v>
      </c>
      <c r="W24" s="216" t="s">
        <v>444</v>
      </c>
      <c r="X24" s="216">
        <v>1</v>
      </c>
      <c r="Y24" s="216">
        <v>9</v>
      </c>
      <c r="Z24" s="217">
        <v>3</v>
      </c>
      <c r="AA24" s="217">
        <v>3</v>
      </c>
      <c r="AB24" s="217">
        <v>2</v>
      </c>
      <c r="AC24" s="217">
        <v>1</v>
      </c>
      <c r="AD24" s="217" t="s">
        <v>444</v>
      </c>
      <c r="AE24" s="217" t="s">
        <v>444</v>
      </c>
    </row>
    <row r="25" spans="2:31" s="147" customFormat="1" ht="21.95" customHeight="1">
      <c r="B25" s="400" t="s">
        <v>111</v>
      </c>
      <c r="C25" s="400"/>
      <c r="D25" s="401"/>
      <c r="E25" s="153">
        <v>213</v>
      </c>
      <c r="F25" s="153">
        <f>SUM(G25:H25)</f>
        <v>127</v>
      </c>
      <c r="G25" s="216">
        <v>68</v>
      </c>
      <c r="H25" s="216">
        <v>59</v>
      </c>
      <c r="I25" s="216">
        <v>1</v>
      </c>
      <c r="J25" s="216">
        <v>7</v>
      </c>
      <c r="K25" s="216">
        <v>72</v>
      </c>
      <c r="L25" s="216">
        <v>3</v>
      </c>
      <c r="M25" s="216">
        <v>3</v>
      </c>
      <c r="N25" s="216">
        <v>1</v>
      </c>
      <c r="O25" s="216">
        <v>7</v>
      </c>
      <c r="P25" s="216">
        <v>72</v>
      </c>
      <c r="Q25" s="216">
        <v>3</v>
      </c>
      <c r="R25" s="180"/>
      <c r="S25" s="216" t="s">
        <v>444</v>
      </c>
      <c r="T25" s="216" t="s">
        <v>444</v>
      </c>
      <c r="U25" s="216" t="s">
        <v>444</v>
      </c>
      <c r="V25" s="216" t="s">
        <v>444</v>
      </c>
      <c r="W25" s="216" t="s">
        <v>444</v>
      </c>
      <c r="X25" s="216">
        <v>3</v>
      </c>
      <c r="Y25" s="216">
        <v>5</v>
      </c>
      <c r="Z25" s="217" t="s">
        <v>444</v>
      </c>
      <c r="AA25" s="217" t="s">
        <v>444</v>
      </c>
      <c r="AB25" s="217">
        <v>5</v>
      </c>
      <c r="AC25" s="217" t="s">
        <v>444</v>
      </c>
      <c r="AD25" s="217" t="s">
        <v>444</v>
      </c>
      <c r="AE25" s="217" t="s">
        <v>444</v>
      </c>
    </row>
    <row r="26" spans="2:31" s="147" customFormat="1" ht="21.95" customHeight="1">
      <c r="B26" s="400" t="s">
        <v>112</v>
      </c>
      <c r="C26" s="400"/>
      <c r="D26" s="412"/>
      <c r="E26" s="302">
        <v>424</v>
      </c>
      <c r="F26" s="302">
        <f>SUM(G26:H26)</f>
        <v>325</v>
      </c>
      <c r="G26" s="216">
        <v>322</v>
      </c>
      <c r="H26" s="216">
        <v>3</v>
      </c>
      <c r="I26" s="216" t="s">
        <v>444</v>
      </c>
      <c r="J26" s="216">
        <v>21</v>
      </c>
      <c r="K26" s="216">
        <v>75</v>
      </c>
      <c r="L26" s="216">
        <v>2</v>
      </c>
      <c r="M26" s="216">
        <v>1</v>
      </c>
      <c r="N26" s="216" t="s">
        <v>499</v>
      </c>
      <c r="O26" s="216">
        <v>21</v>
      </c>
      <c r="P26" s="216">
        <v>75</v>
      </c>
      <c r="Q26" s="216">
        <v>1</v>
      </c>
      <c r="R26" s="180"/>
      <c r="S26" s="216">
        <v>1</v>
      </c>
      <c r="T26" s="216" t="s">
        <v>444</v>
      </c>
      <c r="U26" s="216" t="s">
        <v>444</v>
      </c>
      <c r="V26" s="216" t="s">
        <v>444</v>
      </c>
      <c r="W26" s="216">
        <v>1</v>
      </c>
      <c r="X26" s="216" t="s">
        <v>444</v>
      </c>
      <c r="Y26" s="216">
        <v>30</v>
      </c>
      <c r="Z26" s="217">
        <v>17</v>
      </c>
      <c r="AA26" s="217">
        <v>5</v>
      </c>
      <c r="AB26" s="217">
        <v>7</v>
      </c>
      <c r="AC26" s="217">
        <v>1</v>
      </c>
      <c r="AD26" s="217" t="s">
        <v>444</v>
      </c>
      <c r="AE26" s="217" t="s">
        <v>444</v>
      </c>
    </row>
    <row r="27" spans="2:31" s="147" customFormat="1" ht="21.95" customHeight="1">
      <c r="B27" s="444" t="s">
        <v>280</v>
      </c>
      <c r="C27" s="444"/>
      <c r="D27" s="445"/>
    </row>
    <row r="28" spans="2:31" s="147" customFormat="1" ht="21.95" customHeight="1">
      <c r="B28" s="198"/>
      <c r="C28" s="218" t="s">
        <v>409</v>
      </c>
      <c r="D28" s="199"/>
      <c r="E28" s="435">
        <v>1635</v>
      </c>
      <c r="F28" s="437">
        <f>SUM(G28:H30)</f>
        <v>1461</v>
      </c>
      <c r="G28" s="438">
        <v>1461</v>
      </c>
      <c r="H28" s="438" t="s">
        <v>444</v>
      </c>
      <c r="I28" s="439">
        <v>2</v>
      </c>
      <c r="J28" s="439">
        <v>9</v>
      </c>
      <c r="K28" s="439">
        <v>46</v>
      </c>
      <c r="L28" s="439">
        <v>29</v>
      </c>
      <c r="M28" s="439">
        <v>88</v>
      </c>
      <c r="N28" s="437" t="s">
        <v>444</v>
      </c>
      <c r="O28" s="437">
        <v>9</v>
      </c>
      <c r="P28" s="437">
        <v>29</v>
      </c>
      <c r="Q28" s="437">
        <v>29</v>
      </c>
      <c r="R28" s="170"/>
      <c r="S28" s="437">
        <v>88</v>
      </c>
      <c r="T28" s="437">
        <v>2</v>
      </c>
      <c r="U28" s="437" t="s">
        <v>444</v>
      </c>
      <c r="V28" s="437">
        <v>17</v>
      </c>
      <c r="W28" s="437" t="s">
        <v>444</v>
      </c>
      <c r="X28" s="437" t="s">
        <v>444</v>
      </c>
      <c r="Y28" s="437">
        <f>SUM(Z28:AE30)</f>
        <v>14</v>
      </c>
      <c r="Z28" s="437" t="s">
        <v>444</v>
      </c>
      <c r="AA28" s="437" t="s">
        <v>444</v>
      </c>
      <c r="AB28" s="437">
        <v>14</v>
      </c>
      <c r="AC28" s="437" t="s">
        <v>444</v>
      </c>
      <c r="AD28" s="437" t="s">
        <v>444</v>
      </c>
      <c r="AE28" s="438" t="s">
        <v>444</v>
      </c>
    </row>
    <row r="29" spans="2:31" s="147" customFormat="1" ht="21.95" customHeight="1">
      <c r="B29" s="198"/>
      <c r="C29" s="218" t="s">
        <v>408</v>
      </c>
      <c r="D29" s="199"/>
      <c r="E29" s="417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170"/>
      <c r="S29" s="406"/>
      <c r="T29" s="406"/>
      <c r="U29" s="406"/>
      <c r="V29" s="406"/>
      <c r="W29" s="406"/>
      <c r="X29" s="406"/>
      <c r="Y29" s="406"/>
      <c r="Z29" s="406"/>
      <c r="AA29" s="406"/>
      <c r="AB29" s="406"/>
      <c r="AC29" s="406"/>
      <c r="AD29" s="406"/>
      <c r="AE29" s="406"/>
    </row>
    <row r="30" spans="2:31" s="147" customFormat="1" ht="21.95" customHeight="1">
      <c r="B30" s="198"/>
      <c r="C30" s="198" t="s">
        <v>115</v>
      </c>
      <c r="D30" s="199"/>
      <c r="E30" s="417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170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</row>
    <row r="31" spans="2:31" s="147" customFormat="1" ht="21.95" customHeight="1">
      <c r="B31" s="400" t="s">
        <v>307</v>
      </c>
      <c r="C31" s="443"/>
      <c r="D31" s="425"/>
      <c r="E31" s="153">
        <v>409</v>
      </c>
      <c r="F31" s="155">
        <f>SUM(G31:H31)</f>
        <v>384</v>
      </c>
      <c r="G31" s="216">
        <v>384</v>
      </c>
      <c r="H31" s="219" t="s">
        <v>444</v>
      </c>
      <c r="I31" s="183" t="s">
        <v>444</v>
      </c>
      <c r="J31" s="183">
        <v>1</v>
      </c>
      <c r="K31" s="183">
        <v>13</v>
      </c>
      <c r="L31" s="183">
        <v>11</v>
      </c>
      <c r="M31" s="183" t="s">
        <v>444</v>
      </c>
      <c r="N31" s="153" t="s">
        <v>444</v>
      </c>
      <c r="O31" s="153">
        <v>1</v>
      </c>
      <c r="P31" s="153">
        <v>13</v>
      </c>
      <c r="Q31" s="153">
        <v>11</v>
      </c>
      <c r="R31" s="180"/>
      <c r="S31" s="153" t="s">
        <v>444</v>
      </c>
      <c r="T31" s="153" t="s">
        <v>444</v>
      </c>
      <c r="U31" s="153" t="s">
        <v>444</v>
      </c>
      <c r="V31" s="153" t="s">
        <v>444</v>
      </c>
      <c r="W31" s="153" t="s">
        <v>444</v>
      </c>
      <c r="X31" s="153" t="s">
        <v>444</v>
      </c>
      <c r="Y31" s="153">
        <f>SUM(Z31:AE31)</f>
        <v>8</v>
      </c>
      <c r="Z31" s="153" t="s">
        <v>444</v>
      </c>
      <c r="AA31" s="153" t="s">
        <v>444</v>
      </c>
      <c r="AB31" s="153">
        <v>5</v>
      </c>
      <c r="AC31" s="150" t="s">
        <v>444</v>
      </c>
      <c r="AD31" s="150" t="s">
        <v>444</v>
      </c>
      <c r="AE31" s="150">
        <v>3</v>
      </c>
    </row>
    <row r="32" spans="2:31" s="147" customFormat="1" ht="21.95" customHeight="1">
      <c r="B32" s="400" t="s">
        <v>117</v>
      </c>
      <c r="C32" s="400"/>
      <c r="D32" s="425"/>
      <c r="E32" s="153">
        <v>450</v>
      </c>
      <c r="F32" s="155">
        <f>SUM(G32:H32)</f>
        <v>306</v>
      </c>
      <c r="G32" s="216">
        <v>306</v>
      </c>
      <c r="H32" s="219" t="s">
        <v>444</v>
      </c>
      <c r="I32" s="183">
        <v>1</v>
      </c>
      <c r="J32" s="183" t="s">
        <v>444</v>
      </c>
      <c r="K32" s="183">
        <v>31</v>
      </c>
      <c r="L32" s="183">
        <v>112</v>
      </c>
      <c r="M32" s="183" t="s">
        <v>444</v>
      </c>
      <c r="N32" s="153" t="s">
        <v>444</v>
      </c>
      <c r="O32" s="153" t="s">
        <v>378</v>
      </c>
      <c r="P32" s="153">
        <v>31</v>
      </c>
      <c r="Q32" s="153">
        <v>112</v>
      </c>
      <c r="R32" s="180"/>
      <c r="S32" s="153" t="s">
        <v>444</v>
      </c>
      <c r="T32" s="153">
        <v>1</v>
      </c>
      <c r="U32" s="153" t="s">
        <v>444</v>
      </c>
      <c r="V32" s="153" t="s">
        <v>444</v>
      </c>
      <c r="W32" s="153" t="s">
        <v>444</v>
      </c>
      <c r="X32" s="153" t="s">
        <v>444</v>
      </c>
      <c r="Y32" s="153">
        <f>SUM(Z32:AE32)</f>
        <v>12</v>
      </c>
      <c r="Z32" s="153">
        <v>3</v>
      </c>
      <c r="AA32" s="153" t="s">
        <v>444</v>
      </c>
      <c r="AB32" s="153">
        <v>5</v>
      </c>
      <c r="AC32" s="153">
        <v>2</v>
      </c>
      <c r="AD32" s="150" t="s">
        <v>444</v>
      </c>
      <c r="AE32" s="150">
        <v>2</v>
      </c>
    </row>
    <row r="33" spans="2:31" s="147" customFormat="1" ht="21.95" customHeight="1">
      <c r="B33" s="444" t="s">
        <v>281</v>
      </c>
      <c r="C33" s="444"/>
      <c r="D33" s="445"/>
    </row>
    <row r="34" spans="2:31" s="147" customFormat="1" ht="21.95" customHeight="1">
      <c r="B34" s="203"/>
      <c r="C34" s="204" t="s">
        <v>282</v>
      </c>
      <c r="D34" s="200"/>
      <c r="E34" s="435">
        <v>688</v>
      </c>
      <c r="F34" s="451">
        <v>357</v>
      </c>
      <c r="G34" s="438">
        <v>357</v>
      </c>
      <c r="H34" s="438" t="s">
        <v>444</v>
      </c>
      <c r="I34" s="439" t="s">
        <v>444</v>
      </c>
      <c r="J34" s="439">
        <v>8</v>
      </c>
      <c r="K34" s="439">
        <v>189</v>
      </c>
      <c r="L34" s="439">
        <v>134</v>
      </c>
      <c r="M34" s="439" t="s">
        <v>444</v>
      </c>
      <c r="N34" s="437" t="s">
        <v>444</v>
      </c>
      <c r="O34" s="437">
        <v>8</v>
      </c>
      <c r="P34" s="437">
        <v>189</v>
      </c>
      <c r="Q34" s="437">
        <v>134</v>
      </c>
      <c r="R34" s="180"/>
      <c r="S34" s="437" t="s">
        <v>444</v>
      </c>
      <c r="T34" s="437" t="s">
        <v>444</v>
      </c>
      <c r="U34" s="437" t="s">
        <v>444</v>
      </c>
      <c r="V34" s="437" t="s">
        <v>444</v>
      </c>
      <c r="W34" s="437" t="s">
        <v>444</v>
      </c>
      <c r="X34" s="437" t="s">
        <v>444</v>
      </c>
      <c r="Y34" s="437">
        <f>SUM(Z34:AE35)</f>
        <v>29</v>
      </c>
      <c r="Z34" s="437">
        <v>6</v>
      </c>
      <c r="AA34" s="437" t="s">
        <v>444</v>
      </c>
      <c r="AB34" s="437">
        <v>17</v>
      </c>
      <c r="AC34" s="437">
        <v>6</v>
      </c>
      <c r="AD34" s="437" t="s">
        <v>444</v>
      </c>
      <c r="AE34" s="438" t="s">
        <v>444</v>
      </c>
    </row>
    <row r="35" spans="2:31" s="147" customFormat="1" ht="21.95" customHeight="1">
      <c r="B35" s="92"/>
      <c r="C35" s="198" t="s">
        <v>118</v>
      </c>
      <c r="D35" s="199"/>
      <c r="E35" s="417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180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</row>
    <row r="36" spans="2:31" s="147" customFormat="1" ht="21.95" customHeight="1" thickBot="1">
      <c r="B36" s="403" t="s">
        <v>119</v>
      </c>
      <c r="C36" s="403"/>
      <c r="D36" s="404"/>
      <c r="E36" s="163">
        <v>426</v>
      </c>
      <c r="F36" s="176">
        <v>80</v>
      </c>
      <c r="G36" s="163">
        <v>80</v>
      </c>
      <c r="H36" s="163" t="s">
        <v>444</v>
      </c>
      <c r="I36" s="183" t="s">
        <v>444</v>
      </c>
      <c r="J36" s="162">
        <v>1</v>
      </c>
      <c r="K36" s="162">
        <v>261</v>
      </c>
      <c r="L36" s="162">
        <v>84</v>
      </c>
      <c r="M36" s="162" t="s">
        <v>444</v>
      </c>
      <c r="N36" s="163" t="s">
        <v>444</v>
      </c>
      <c r="O36" s="163">
        <v>1</v>
      </c>
      <c r="P36" s="163">
        <v>261</v>
      </c>
      <c r="Q36" s="163">
        <v>84</v>
      </c>
      <c r="R36" s="180"/>
      <c r="S36" s="163" t="s">
        <v>444</v>
      </c>
      <c r="T36" s="163" t="s">
        <v>444</v>
      </c>
      <c r="U36" s="163" t="s">
        <v>444</v>
      </c>
      <c r="V36" s="163" t="s">
        <v>444</v>
      </c>
      <c r="W36" s="163" t="s">
        <v>444</v>
      </c>
      <c r="X36" s="163" t="s">
        <v>444</v>
      </c>
      <c r="Y36" s="163">
        <f>SUM(Z36:AE36)</f>
        <v>3</v>
      </c>
      <c r="Z36" s="163" t="s">
        <v>444</v>
      </c>
      <c r="AA36" s="163" t="s">
        <v>444</v>
      </c>
      <c r="AB36" s="163">
        <v>1</v>
      </c>
      <c r="AC36" s="163">
        <v>2</v>
      </c>
      <c r="AD36" s="163" t="s">
        <v>444</v>
      </c>
      <c r="AE36" s="163" t="s">
        <v>444</v>
      </c>
    </row>
    <row r="37" spans="2:31" s="147" customFormat="1" ht="12.75" customHeight="1">
      <c r="B37" s="440" t="s">
        <v>340</v>
      </c>
      <c r="C37" s="440"/>
      <c r="D37" s="440"/>
      <c r="E37" s="440"/>
      <c r="F37" s="440"/>
      <c r="G37" s="440"/>
      <c r="H37" s="440"/>
      <c r="I37" s="440"/>
      <c r="J37" s="382"/>
      <c r="K37" s="149"/>
      <c r="L37" s="149"/>
      <c r="M37" s="149"/>
      <c r="N37" s="150"/>
      <c r="O37" s="150"/>
      <c r="P37" s="150"/>
      <c r="Q37" s="150"/>
      <c r="R37" s="18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</row>
    <row r="38" spans="2:31" s="179" customFormat="1" ht="12.75" customHeight="1">
      <c r="B38" s="142" t="s">
        <v>152</v>
      </c>
      <c r="C38" s="143"/>
      <c r="D38" s="143"/>
      <c r="E38" s="143"/>
      <c r="F38" s="143"/>
      <c r="G38" s="143"/>
      <c r="H38" s="143"/>
      <c r="I38" s="143"/>
      <c r="J38" s="220"/>
      <c r="K38" s="220"/>
      <c r="L38" s="220"/>
      <c r="R38" s="220"/>
    </row>
    <row r="39" spans="2:31">
      <c r="E39" s="122"/>
    </row>
  </sheetData>
  <mergeCells count="103">
    <mergeCell ref="F34:F35"/>
    <mergeCell ref="E34:E35"/>
    <mergeCell ref="M34:M35"/>
    <mergeCell ref="L34:L35"/>
    <mergeCell ref="K34:K35"/>
    <mergeCell ref="J34:J35"/>
    <mergeCell ref="I34:I35"/>
    <mergeCell ref="H34:H35"/>
    <mergeCell ref="S34:S35"/>
    <mergeCell ref="Q34:Q35"/>
    <mergeCell ref="P34:P35"/>
    <mergeCell ref="O34:O35"/>
    <mergeCell ref="N34:N35"/>
    <mergeCell ref="G34:G35"/>
    <mergeCell ref="Y34:Y35"/>
    <mergeCell ref="X34:X35"/>
    <mergeCell ref="W34:W35"/>
    <mergeCell ref="V34:V35"/>
    <mergeCell ref="U34:U35"/>
    <mergeCell ref="T34:T35"/>
    <mergeCell ref="AE28:AE30"/>
    <mergeCell ref="AE34:AE35"/>
    <mergeCell ref="AD34:AD35"/>
    <mergeCell ref="AC34:AC35"/>
    <mergeCell ref="AB34:AB35"/>
    <mergeCell ref="Z34:Z35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L28:L30"/>
    <mergeCell ref="M28:M30"/>
    <mergeCell ref="N28:N30"/>
    <mergeCell ref="O28:O30"/>
    <mergeCell ref="P28:P30"/>
    <mergeCell ref="Q28:Q30"/>
    <mergeCell ref="F28:F30"/>
    <mergeCell ref="G28:G30"/>
    <mergeCell ref="H28:H30"/>
    <mergeCell ref="I28:I30"/>
    <mergeCell ref="J28:J30"/>
    <mergeCell ref="K28:K30"/>
    <mergeCell ref="B37:J37"/>
    <mergeCell ref="B2:Q2"/>
    <mergeCell ref="AA34:AA35"/>
    <mergeCell ref="B31:D31"/>
    <mergeCell ref="B27:D27"/>
    <mergeCell ref="X5:X6"/>
    <mergeCell ref="Y5:Y6"/>
    <mergeCell ref="T4:X4"/>
    <mergeCell ref="T5:W5"/>
    <mergeCell ref="N5:Q5"/>
    <mergeCell ref="B36:D36"/>
    <mergeCell ref="B33:D33"/>
    <mergeCell ref="B17:D17"/>
    <mergeCell ref="B4:D4"/>
    <mergeCell ref="B13:D13"/>
    <mergeCell ref="B12:D12"/>
    <mergeCell ref="B16:D16"/>
    <mergeCell ref="B15:D15"/>
    <mergeCell ref="AE5:AE6"/>
    <mergeCell ref="Y4:AE4"/>
    <mergeCell ref="Z5:Z6"/>
    <mergeCell ref="AA5:AA6"/>
    <mergeCell ref="AB5:AB6"/>
    <mergeCell ref="I4:M4"/>
    <mergeCell ref="B32:D32"/>
    <mergeCell ref="B7:D7"/>
    <mergeCell ref="E4:E6"/>
    <mergeCell ref="F5:F6"/>
    <mergeCell ref="F4:H4"/>
    <mergeCell ref="AD5:AD6"/>
    <mergeCell ref="AC5:AC6"/>
    <mergeCell ref="B6:D6"/>
    <mergeCell ref="N4:Q4"/>
    <mergeCell ref="E28:E30"/>
    <mergeCell ref="B18:D18"/>
    <mergeCell ref="B23:D23"/>
    <mergeCell ref="B20:D20"/>
    <mergeCell ref="S5:S6"/>
    <mergeCell ref="G5:G6"/>
    <mergeCell ref="H5:H6"/>
    <mergeCell ref="M5:M6"/>
    <mergeCell ref="I5:L5"/>
    <mergeCell ref="B14:D14"/>
    <mergeCell ref="B21:D21"/>
    <mergeCell ref="B26:D26"/>
    <mergeCell ref="B9:D9"/>
    <mergeCell ref="B8:D8"/>
    <mergeCell ref="B25:D25"/>
    <mergeCell ref="B24:D24"/>
    <mergeCell ref="B22:D22"/>
    <mergeCell ref="B19:D19"/>
    <mergeCell ref="B11:D11"/>
    <mergeCell ref="B10:D10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  <colBreaks count="1" manualBreakCount="1">
    <brk id="18" min="1" max="34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topLeftCell="A25" zoomScaleNormal="100" zoomScaleSheetLayoutView="100" workbookViewId="0"/>
  </sheetViews>
  <sheetFormatPr defaultColWidth="8.75" defaultRowHeight="13.5"/>
  <cols>
    <col min="1" max="1" width="8.75" style="81" customWidth="1"/>
    <col min="2" max="2" width="14" style="81" customWidth="1"/>
    <col min="3" max="3" width="4.5" style="81" customWidth="1"/>
    <col min="4" max="4" width="1.25" style="81" customWidth="1"/>
    <col min="5" max="5" width="4.5" style="81" customWidth="1"/>
    <col min="6" max="6" width="1.25" style="81" customWidth="1"/>
    <col min="7" max="7" width="4.5" style="81" customWidth="1"/>
    <col min="8" max="8" width="1.25" style="81" customWidth="1"/>
    <col min="9" max="9" width="4.5" style="81" customWidth="1"/>
    <col min="10" max="10" width="1.25" style="81" customWidth="1"/>
    <col min="11" max="11" width="4.5" style="81" customWidth="1"/>
    <col min="12" max="12" width="1.25" style="81" customWidth="1"/>
    <col min="13" max="13" width="4.5" style="81" customWidth="1"/>
    <col min="14" max="14" width="1.25" style="81" customWidth="1"/>
    <col min="15" max="15" width="4.5" style="81" customWidth="1"/>
    <col min="16" max="16" width="1.25" style="81" customWidth="1"/>
    <col min="17" max="17" width="4.5" style="81" customWidth="1"/>
    <col min="18" max="18" width="1.25" style="81" customWidth="1"/>
    <col min="19" max="19" width="4.5" style="81" customWidth="1"/>
    <col min="20" max="20" width="1.25" style="81" customWidth="1"/>
    <col min="21" max="21" width="4.5" style="81" customWidth="1"/>
    <col min="22" max="22" width="1.25" style="81" customWidth="1"/>
    <col min="23" max="23" width="4.5" style="81" customWidth="1"/>
    <col min="24" max="24" width="1.25" style="81" customWidth="1"/>
    <col min="25" max="25" width="4.5" style="81" customWidth="1"/>
    <col min="26" max="26" width="1.25" style="81" customWidth="1"/>
    <col min="27" max="27" width="3.5" style="81" customWidth="1"/>
    <col min="28" max="28" width="1.25" style="81" customWidth="1"/>
    <col min="29" max="29" width="4.5" style="81" customWidth="1"/>
    <col min="30" max="30" width="1.25" style="81" customWidth="1"/>
    <col min="31" max="16384" width="8.75" style="81"/>
  </cols>
  <sheetData>
    <row r="2" spans="1:30" ht="28.5" customHeight="1">
      <c r="A2" s="80"/>
      <c r="B2" s="457" t="s">
        <v>475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</row>
    <row r="3" spans="1:30" s="101" customFormat="1" ht="19.5" customHeight="1" thickBot="1">
      <c r="B3" s="328" t="s">
        <v>476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29" t="s">
        <v>145</v>
      </c>
    </row>
    <row r="4" spans="1:30">
      <c r="B4" s="252" t="s">
        <v>75</v>
      </c>
      <c r="C4" s="456" t="s">
        <v>15</v>
      </c>
      <c r="D4" s="456"/>
      <c r="E4" s="456"/>
      <c r="F4" s="456"/>
      <c r="G4" s="456" t="s">
        <v>78</v>
      </c>
      <c r="H4" s="456"/>
      <c r="I4" s="456"/>
      <c r="J4" s="456"/>
      <c r="K4" s="456" t="s">
        <v>141</v>
      </c>
      <c r="L4" s="456"/>
      <c r="M4" s="456"/>
      <c r="N4" s="456"/>
      <c r="O4" s="456" t="s">
        <v>142</v>
      </c>
      <c r="P4" s="456"/>
      <c r="Q4" s="456"/>
      <c r="R4" s="456"/>
      <c r="S4" s="456" t="s">
        <v>143</v>
      </c>
      <c r="T4" s="456"/>
      <c r="U4" s="456"/>
      <c r="V4" s="456"/>
      <c r="W4" s="456" t="s">
        <v>139</v>
      </c>
      <c r="X4" s="456"/>
      <c r="Y4" s="456"/>
      <c r="Z4" s="456"/>
      <c r="AA4" s="456" t="s">
        <v>140</v>
      </c>
      <c r="AB4" s="456"/>
      <c r="AC4" s="456"/>
      <c r="AD4" s="454"/>
    </row>
    <row r="5" spans="1:30">
      <c r="B5" s="253" t="s">
        <v>76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459"/>
    </row>
    <row r="6" spans="1:30">
      <c r="B6" s="254" t="s">
        <v>419</v>
      </c>
      <c r="C6" s="255">
        <v>834</v>
      </c>
      <c r="D6" s="315"/>
      <c r="E6" s="315">
        <v>-10</v>
      </c>
      <c r="F6" s="315"/>
      <c r="G6" s="322">
        <v>240</v>
      </c>
      <c r="H6" s="315"/>
      <c r="I6" s="315">
        <v>-7</v>
      </c>
      <c r="J6" s="315"/>
      <c r="K6" s="322">
        <v>243</v>
      </c>
      <c r="L6" s="315"/>
      <c r="M6" s="315">
        <v>-3</v>
      </c>
      <c r="N6" s="256"/>
      <c r="O6" s="258">
        <v>99</v>
      </c>
      <c r="P6" s="256"/>
      <c r="Q6" s="256"/>
      <c r="R6" s="256"/>
      <c r="S6" s="258">
        <v>86</v>
      </c>
      <c r="T6" s="256"/>
      <c r="U6" s="256"/>
      <c r="V6" s="256"/>
      <c r="W6" s="258">
        <v>99</v>
      </c>
      <c r="X6" s="256"/>
      <c r="Y6" s="256"/>
      <c r="Z6" s="256"/>
      <c r="AA6" s="258">
        <v>67</v>
      </c>
      <c r="AB6" s="256" t="str">
        <f>IF(AC6&gt;0,"(","")</f>
        <v/>
      </c>
      <c r="AC6" s="256"/>
      <c r="AD6" s="256"/>
    </row>
    <row r="7" spans="1:30">
      <c r="B7" s="259" t="s">
        <v>412</v>
      </c>
      <c r="C7" s="255">
        <v>826</v>
      </c>
      <c r="D7" s="256"/>
      <c r="E7" s="256">
        <v>-9</v>
      </c>
      <c r="F7" s="256"/>
      <c r="G7" s="257">
        <v>248</v>
      </c>
      <c r="H7" s="256"/>
      <c r="I7" s="256">
        <v>-5</v>
      </c>
      <c r="J7" s="256"/>
      <c r="K7" s="257">
        <v>241</v>
      </c>
      <c r="L7" s="256"/>
      <c r="M7" s="256">
        <v>-1</v>
      </c>
      <c r="N7" s="256"/>
      <c r="O7" s="257">
        <v>113</v>
      </c>
      <c r="P7" s="256"/>
      <c r="Q7" s="256"/>
      <c r="R7" s="256"/>
      <c r="S7" s="257">
        <v>92</v>
      </c>
      <c r="T7" s="256"/>
      <c r="U7" s="256">
        <v>-1</v>
      </c>
      <c r="V7" s="256"/>
      <c r="W7" s="257">
        <v>92</v>
      </c>
      <c r="X7" s="256"/>
      <c r="Y7" s="260">
        <v>-2</v>
      </c>
      <c r="Z7" s="256"/>
      <c r="AA7" s="257">
        <v>40</v>
      </c>
      <c r="AB7" s="256" t="str">
        <f>IF(AC7&gt;0,"(","")</f>
        <v/>
      </c>
      <c r="AC7" s="256"/>
      <c r="AD7" s="256" t="str">
        <f>IF(AC6&gt;0,")","")</f>
        <v/>
      </c>
    </row>
    <row r="8" spans="1:30">
      <c r="B8" s="259" t="s">
        <v>453</v>
      </c>
      <c r="C8" s="255">
        <f>SUM(C10:C26)</f>
        <v>768</v>
      </c>
      <c r="D8" s="256"/>
      <c r="E8" s="256">
        <v>-11</v>
      </c>
      <c r="F8" s="256"/>
      <c r="G8" s="258">
        <f>SUM(G10:G26)</f>
        <v>229</v>
      </c>
      <c r="H8" s="256"/>
      <c r="I8" s="256">
        <v>-9</v>
      </c>
      <c r="J8" s="256"/>
      <c r="K8" s="258">
        <f>SUM(K10:K26)</f>
        <v>198</v>
      </c>
      <c r="L8" s="256"/>
      <c r="M8" s="256"/>
      <c r="N8" s="256"/>
      <c r="O8" s="258">
        <f>SUM(O10:O26)</f>
        <v>117</v>
      </c>
      <c r="P8" s="256"/>
      <c r="Q8" s="256">
        <v>-1</v>
      </c>
      <c r="R8" s="256"/>
      <c r="S8" s="258">
        <f>SUM(S10:S26)</f>
        <v>101</v>
      </c>
      <c r="T8" s="256"/>
      <c r="U8" s="256"/>
      <c r="V8" s="256"/>
      <c r="W8" s="258">
        <f>SUM(W10:W26)</f>
        <v>82</v>
      </c>
      <c r="X8" s="256"/>
      <c r="Y8" s="260">
        <v>-1</v>
      </c>
      <c r="Z8" s="256"/>
      <c r="AA8" s="258">
        <f>SUM(AA10:AA26)</f>
        <v>41</v>
      </c>
      <c r="AB8" s="256">
        <f>SUM(AB10:AB26)</f>
        <v>0</v>
      </c>
      <c r="AC8" s="260"/>
      <c r="AD8" s="256" t="str">
        <f>IF(AC7&gt;0,")","")</f>
        <v/>
      </c>
    </row>
    <row r="9" spans="1:30">
      <c r="B9" s="259"/>
      <c r="C9" s="255"/>
      <c r="D9" s="256"/>
      <c r="E9" s="256"/>
      <c r="F9" s="256"/>
      <c r="G9" s="257"/>
      <c r="H9" s="256"/>
      <c r="I9" s="256"/>
      <c r="J9" s="256"/>
      <c r="K9" s="257"/>
      <c r="L9" s="256"/>
      <c r="M9" s="256"/>
      <c r="N9" s="256"/>
      <c r="O9" s="257"/>
      <c r="P9" s="256"/>
      <c r="Q9" s="256"/>
      <c r="R9" s="256"/>
      <c r="S9" s="257"/>
      <c r="T9" s="256"/>
      <c r="U9" s="256"/>
      <c r="V9" s="256"/>
      <c r="W9" s="257"/>
      <c r="X9" s="256"/>
      <c r="Y9" s="256"/>
      <c r="Z9" s="256"/>
      <c r="AA9" s="257"/>
      <c r="AB9" s="256"/>
      <c r="AC9" s="256"/>
      <c r="AD9" s="256"/>
    </row>
    <row r="10" spans="1:30">
      <c r="B10" s="261" t="s">
        <v>0</v>
      </c>
      <c r="C10" s="262">
        <v>176</v>
      </c>
      <c r="D10" s="256" t="str">
        <f>IF(E10&gt;0,"(","")</f>
        <v/>
      </c>
      <c r="E10" s="256">
        <v>-3</v>
      </c>
      <c r="F10" s="256" t="str">
        <f>IF(E10&gt;0,")","")</f>
        <v/>
      </c>
      <c r="G10" s="263">
        <v>45</v>
      </c>
      <c r="H10" s="256"/>
      <c r="I10" s="260">
        <v>-2</v>
      </c>
      <c r="J10" s="256"/>
      <c r="K10" s="263">
        <v>42</v>
      </c>
      <c r="L10" s="256" t="str">
        <f t="shared" ref="L10:L25" si="0">IF(M10&gt;0,"(","")</f>
        <v/>
      </c>
      <c r="M10" s="256"/>
      <c r="N10" s="256" t="str">
        <f t="shared" ref="N10:N25" si="1">IF(M10&gt;0,")","")</f>
        <v/>
      </c>
      <c r="O10" s="263">
        <v>30</v>
      </c>
      <c r="P10" s="256"/>
      <c r="Q10" s="260"/>
      <c r="R10" s="256"/>
      <c r="S10" s="263">
        <v>22</v>
      </c>
      <c r="T10" s="256" t="str">
        <f t="shared" ref="T10:T26" si="2">IF(U10&gt;0,"(","")</f>
        <v/>
      </c>
      <c r="U10" s="256"/>
      <c r="V10" s="256" t="str">
        <f t="shared" ref="V10:V26" si="3">IF(U10&gt;0,")","")</f>
        <v/>
      </c>
      <c r="W10" s="263">
        <v>21</v>
      </c>
      <c r="X10" s="256"/>
      <c r="Y10" s="260">
        <v>-1</v>
      </c>
      <c r="Z10" s="256"/>
      <c r="AA10" s="263">
        <v>16</v>
      </c>
      <c r="AB10" s="256"/>
      <c r="AC10" s="260"/>
      <c r="AD10" s="256"/>
    </row>
    <row r="11" spans="1:30">
      <c r="B11" s="261" t="s">
        <v>1</v>
      </c>
      <c r="C11" s="255">
        <v>3</v>
      </c>
      <c r="D11" s="256"/>
      <c r="E11" s="260"/>
      <c r="F11" s="256"/>
      <c r="G11" s="264">
        <v>1</v>
      </c>
      <c r="H11" s="256">
        <v>2</v>
      </c>
      <c r="I11" s="260"/>
      <c r="J11" s="256"/>
      <c r="K11" s="264">
        <v>1</v>
      </c>
      <c r="L11" s="256" t="str">
        <f t="shared" si="0"/>
        <v/>
      </c>
      <c r="M11" s="256"/>
      <c r="N11" s="256" t="str">
        <f t="shared" si="1"/>
        <v/>
      </c>
      <c r="O11" s="265">
        <v>1</v>
      </c>
      <c r="P11" s="256" t="str">
        <f>IF(Q11&gt;0,"(","")</f>
        <v/>
      </c>
      <c r="Q11" s="256"/>
      <c r="R11" s="256" t="str">
        <f t="shared" ref="R11:R26" si="4">IF(Q11&gt;0,")","")</f>
        <v/>
      </c>
      <c r="S11" s="265" t="s">
        <v>454</v>
      </c>
      <c r="T11" s="256" t="str">
        <f t="shared" si="2"/>
        <v/>
      </c>
      <c r="U11" s="256"/>
      <c r="V11" s="256" t="str">
        <f t="shared" si="3"/>
        <v/>
      </c>
      <c r="W11" s="265" t="s">
        <v>454</v>
      </c>
      <c r="X11" s="265"/>
      <c r="Y11" s="256"/>
      <c r="Z11" s="256" t="str">
        <f t="shared" ref="Z11:Z26" si="5">IF(Y11&gt;0,")","")</f>
        <v/>
      </c>
      <c r="AA11" s="265" t="s">
        <v>454</v>
      </c>
      <c r="AB11" s="256" t="str">
        <f t="shared" ref="AB11:AB26" si="6">IF(AC11&gt;0,"(","")</f>
        <v/>
      </c>
      <c r="AC11" s="256"/>
      <c r="AD11" s="256" t="str">
        <f t="shared" ref="AD11:AD26" si="7">IF(AC11&gt;0,")","")</f>
        <v/>
      </c>
    </row>
    <row r="12" spans="1:30">
      <c r="B12" s="261" t="s">
        <v>2</v>
      </c>
      <c r="C12" s="262">
        <v>163</v>
      </c>
      <c r="D12" s="256" t="str">
        <f>IF(E12&gt;0,"(","")</f>
        <v/>
      </c>
      <c r="E12" s="256">
        <v>-5</v>
      </c>
      <c r="F12" s="256" t="str">
        <f>IF(E12&gt;0,")","")</f>
        <v/>
      </c>
      <c r="G12" s="264">
        <v>106</v>
      </c>
      <c r="H12" s="256" t="str">
        <f t="shared" ref="H12:H26" si="8">IF(I12&gt;0,"(","")</f>
        <v/>
      </c>
      <c r="I12" s="256">
        <v>-5</v>
      </c>
      <c r="J12" s="256" t="str">
        <f t="shared" ref="J12:J26" si="9">IF(I12&gt;0,")","")</f>
        <v/>
      </c>
      <c r="K12" s="264">
        <v>35</v>
      </c>
      <c r="L12" s="256"/>
      <c r="M12" s="260"/>
      <c r="N12" s="256"/>
      <c r="O12" s="264">
        <v>13</v>
      </c>
      <c r="P12" s="256" t="str">
        <f>IF(Q12&gt;0,"(","")</f>
        <v/>
      </c>
      <c r="Q12" s="256"/>
      <c r="R12" s="256" t="str">
        <f t="shared" si="4"/>
        <v/>
      </c>
      <c r="S12" s="264">
        <v>8</v>
      </c>
      <c r="T12" s="256"/>
      <c r="U12" s="260"/>
      <c r="V12" s="256"/>
      <c r="W12" s="264">
        <v>1</v>
      </c>
      <c r="X12" s="256"/>
      <c r="Y12" s="260"/>
      <c r="Z12" s="256"/>
      <c r="AA12" s="264" t="s">
        <v>454</v>
      </c>
      <c r="AB12" s="256"/>
      <c r="AC12" s="260"/>
      <c r="AD12" s="256"/>
    </row>
    <row r="13" spans="1:30">
      <c r="B13" s="261" t="s">
        <v>3</v>
      </c>
      <c r="C13" s="262">
        <v>77</v>
      </c>
      <c r="D13" s="256"/>
      <c r="E13" s="260"/>
      <c r="F13" s="256"/>
      <c r="G13" s="263">
        <v>11</v>
      </c>
      <c r="H13" s="256"/>
      <c r="I13" s="260"/>
      <c r="J13" s="256"/>
      <c r="K13" s="263">
        <v>28</v>
      </c>
      <c r="L13" s="256"/>
      <c r="M13" s="260"/>
      <c r="N13" s="256"/>
      <c r="O13" s="263">
        <v>14</v>
      </c>
      <c r="P13" s="256"/>
      <c r="Q13" s="260"/>
      <c r="R13" s="256"/>
      <c r="S13" s="263">
        <v>18</v>
      </c>
      <c r="T13" s="256"/>
      <c r="U13" s="260"/>
      <c r="V13" s="256"/>
      <c r="W13" s="263">
        <v>5</v>
      </c>
      <c r="X13" s="256"/>
      <c r="Y13" s="260"/>
      <c r="Z13" s="256"/>
      <c r="AA13" s="264">
        <v>1</v>
      </c>
      <c r="AB13" s="256"/>
      <c r="AC13" s="260"/>
      <c r="AD13" s="256"/>
    </row>
    <row r="14" spans="1:30">
      <c r="B14" s="261" t="s">
        <v>309</v>
      </c>
      <c r="C14" s="255">
        <v>4</v>
      </c>
      <c r="D14" s="256"/>
      <c r="E14" s="260"/>
      <c r="F14" s="256"/>
      <c r="G14" s="265" t="s">
        <v>454</v>
      </c>
      <c r="H14" s="256" t="str">
        <f t="shared" si="8"/>
        <v/>
      </c>
      <c r="I14" s="256"/>
      <c r="J14" s="256" t="str">
        <f t="shared" si="9"/>
        <v/>
      </c>
      <c r="K14" s="264">
        <v>1</v>
      </c>
      <c r="L14" s="256" t="str">
        <f t="shared" si="0"/>
        <v/>
      </c>
      <c r="M14" s="256"/>
      <c r="N14" s="256" t="str">
        <f t="shared" si="1"/>
        <v/>
      </c>
      <c r="O14" s="263">
        <v>1</v>
      </c>
      <c r="P14" s="256"/>
      <c r="Q14" s="260"/>
      <c r="R14" s="256"/>
      <c r="S14" s="265">
        <v>2</v>
      </c>
      <c r="T14" s="256" t="str">
        <f t="shared" si="2"/>
        <v/>
      </c>
      <c r="U14" s="256"/>
      <c r="V14" s="256" t="str">
        <f t="shared" si="3"/>
        <v/>
      </c>
      <c r="W14" s="265" t="s">
        <v>454</v>
      </c>
      <c r="X14" s="256" t="str">
        <f t="shared" ref="X14:X26" si="10">IF(Y14&gt;0,"(","")</f>
        <v/>
      </c>
      <c r="Y14" s="256"/>
      <c r="Z14" s="256" t="str">
        <f t="shared" si="5"/>
        <v/>
      </c>
      <c r="AA14" s="265" t="s">
        <v>454</v>
      </c>
      <c r="AB14" s="256" t="str">
        <f t="shared" si="6"/>
        <v/>
      </c>
      <c r="AC14" s="256"/>
      <c r="AD14" s="256" t="str">
        <f t="shared" si="7"/>
        <v/>
      </c>
    </row>
    <row r="15" spans="1:30">
      <c r="B15" s="261" t="s">
        <v>4</v>
      </c>
      <c r="C15" s="262">
        <v>38</v>
      </c>
      <c r="D15" s="315"/>
      <c r="E15" s="315">
        <v>-2</v>
      </c>
      <c r="F15" s="315" t="str">
        <f>IF(E15&gt;0,")","")</f>
        <v/>
      </c>
      <c r="G15" s="317">
        <v>19</v>
      </c>
      <c r="H15" s="315" t="str">
        <f t="shared" si="8"/>
        <v/>
      </c>
      <c r="I15" s="315">
        <v>-2</v>
      </c>
      <c r="J15" s="315" t="str">
        <f t="shared" si="9"/>
        <v/>
      </c>
      <c r="K15" s="317">
        <v>12</v>
      </c>
      <c r="L15" s="315"/>
      <c r="M15" s="315"/>
      <c r="N15" s="256"/>
      <c r="O15" s="263">
        <v>6</v>
      </c>
      <c r="P15" s="256"/>
      <c r="Q15" s="260"/>
      <c r="R15" s="256"/>
      <c r="S15" s="264">
        <v>1</v>
      </c>
      <c r="T15" s="256"/>
      <c r="U15" s="260"/>
      <c r="V15" s="256"/>
      <c r="W15" s="265" t="s">
        <v>454</v>
      </c>
      <c r="X15" s="256" t="str">
        <f t="shared" si="10"/>
        <v/>
      </c>
      <c r="Y15" s="256"/>
      <c r="Z15" s="256" t="str">
        <f t="shared" si="5"/>
        <v/>
      </c>
      <c r="AA15" s="265" t="s">
        <v>454</v>
      </c>
      <c r="AB15" s="256" t="str">
        <f t="shared" si="6"/>
        <v/>
      </c>
      <c r="AC15" s="256"/>
      <c r="AD15" s="256" t="str">
        <f t="shared" si="7"/>
        <v/>
      </c>
    </row>
    <row r="16" spans="1:30">
      <c r="B16" s="261" t="s">
        <v>5</v>
      </c>
      <c r="C16" s="262">
        <v>5</v>
      </c>
      <c r="D16" s="256"/>
      <c r="E16" s="260"/>
      <c r="F16" s="256"/>
      <c r="G16" s="263">
        <v>5</v>
      </c>
      <c r="H16" s="256"/>
      <c r="I16" s="260"/>
      <c r="J16" s="256"/>
      <c r="K16" s="265" t="s">
        <v>454</v>
      </c>
      <c r="L16" s="256"/>
      <c r="M16" s="260"/>
      <c r="N16" s="256"/>
      <c r="O16" s="265" t="s">
        <v>454</v>
      </c>
      <c r="P16" s="256"/>
      <c r="Q16" s="260"/>
      <c r="R16" s="256"/>
      <c r="S16" s="265" t="s">
        <v>454</v>
      </c>
      <c r="T16" s="256" t="str">
        <f t="shared" si="2"/>
        <v/>
      </c>
      <c r="U16" s="256"/>
      <c r="V16" s="256" t="str">
        <f t="shared" si="3"/>
        <v/>
      </c>
      <c r="W16" s="265" t="s">
        <v>454</v>
      </c>
      <c r="X16" s="256" t="str">
        <f t="shared" si="10"/>
        <v/>
      </c>
      <c r="Y16" s="256"/>
      <c r="Z16" s="256" t="str">
        <f t="shared" si="5"/>
        <v/>
      </c>
      <c r="AA16" s="265" t="s">
        <v>454</v>
      </c>
      <c r="AB16" s="256" t="str">
        <f t="shared" si="6"/>
        <v/>
      </c>
      <c r="AC16" s="256"/>
      <c r="AD16" s="256" t="str">
        <f t="shared" si="7"/>
        <v/>
      </c>
    </row>
    <row r="17" spans="2:30">
      <c r="B17" s="261" t="s">
        <v>6</v>
      </c>
      <c r="C17" s="262">
        <v>91</v>
      </c>
      <c r="D17" s="256" t="str">
        <f>IF(E17&gt;0,"(","")</f>
        <v/>
      </c>
      <c r="E17" s="256">
        <v>-1</v>
      </c>
      <c r="F17" s="256" t="str">
        <f>IF(E17&gt;0,")","")</f>
        <v/>
      </c>
      <c r="G17" s="263">
        <v>19</v>
      </c>
      <c r="H17" s="256" t="str">
        <f t="shared" si="8"/>
        <v/>
      </c>
      <c r="I17" s="256"/>
      <c r="J17" s="256" t="str">
        <f t="shared" si="9"/>
        <v/>
      </c>
      <c r="K17" s="263">
        <v>36</v>
      </c>
      <c r="L17" s="256" t="str">
        <f t="shared" si="0"/>
        <v/>
      </c>
      <c r="M17" s="256"/>
      <c r="N17" s="256" t="str">
        <f t="shared" si="1"/>
        <v/>
      </c>
      <c r="O17" s="263">
        <v>14</v>
      </c>
      <c r="P17" s="256"/>
      <c r="Q17" s="260">
        <v>-1</v>
      </c>
      <c r="R17" s="256"/>
      <c r="S17" s="263">
        <v>11</v>
      </c>
      <c r="T17" s="256" t="str">
        <f t="shared" si="2"/>
        <v/>
      </c>
      <c r="U17" s="256"/>
      <c r="V17" s="256" t="str">
        <f t="shared" si="3"/>
        <v/>
      </c>
      <c r="W17" s="263">
        <v>9</v>
      </c>
      <c r="X17" s="256" t="str">
        <f t="shared" si="10"/>
        <v/>
      </c>
      <c r="Y17" s="256"/>
      <c r="Z17" s="256" t="str">
        <f t="shared" si="5"/>
        <v/>
      </c>
      <c r="AA17" s="264">
        <v>2</v>
      </c>
      <c r="AB17" s="256" t="str">
        <f t="shared" si="6"/>
        <v/>
      </c>
      <c r="AC17" s="256"/>
      <c r="AD17" s="256" t="str">
        <f t="shared" si="7"/>
        <v/>
      </c>
    </row>
    <row r="18" spans="2:30">
      <c r="B18" s="261" t="s">
        <v>7</v>
      </c>
      <c r="C18" s="262">
        <v>6</v>
      </c>
      <c r="D18" s="256"/>
      <c r="E18" s="260"/>
      <c r="F18" s="256"/>
      <c r="G18" s="264">
        <v>1</v>
      </c>
      <c r="H18" s="256"/>
      <c r="I18" s="260"/>
      <c r="J18" s="256"/>
      <c r="K18" s="264" t="s">
        <v>454</v>
      </c>
      <c r="L18" s="256"/>
      <c r="M18" s="260"/>
      <c r="N18" s="256"/>
      <c r="O18" s="265">
        <v>3</v>
      </c>
      <c r="P18" s="256"/>
      <c r="Q18" s="260"/>
      <c r="R18" s="256"/>
      <c r="S18" s="265" t="s">
        <v>454</v>
      </c>
      <c r="T18" s="256"/>
      <c r="U18" s="260"/>
      <c r="V18" s="256"/>
      <c r="W18" s="265" t="s">
        <v>454</v>
      </c>
      <c r="X18" s="256"/>
      <c r="Y18" s="260"/>
      <c r="Z18" s="256"/>
      <c r="AA18" s="264">
        <v>2</v>
      </c>
      <c r="AB18" s="256"/>
      <c r="AC18" s="260"/>
      <c r="AD18" s="256"/>
    </row>
    <row r="19" spans="2:30">
      <c r="B19" s="261" t="s">
        <v>8</v>
      </c>
      <c r="C19" s="265" t="s">
        <v>454</v>
      </c>
      <c r="D19" s="256" t="str">
        <f>IF(E19&gt;0,"(","")</f>
        <v/>
      </c>
      <c r="E19" s="266"/>
      <c r="F19" s="256" t="str">
        <f>IF(E19&gt;0,")","")</f>
        <v/>
      </c>
      <c r="G19" s="265" t="s">
        <v>454</v>
      </c>
      <c r="H19" s="256" t="str">
        <f t="shared" si="8"/>
        <v/>
      </c>
      <c r="I19" s="267"/>
      <c r="J19" s="256" t="str">
        <f t="shared" si="9"/>
        <v/>
      </c>
      <c r="K19" s="265" t="s">
        <v>454</v>
      </c>
      <c r="L19" s="256" t="str">
        <f t="shared" si="0"/>
        <v/>
      </c>
      <c r="M19" s="266"/>
      <c r="N19" s="256" t="str">
        <f t="shared" si="1"/>
        <v/>
      </c>
      <c r="O19" s="265" t="s">
        <v>454</v>
      </c>
      <c r="P19" s="256"/>
      <c r="Q19" s="267"/>
      <c r="R19" s="256" t="str">
        <f t="shared" si="4"/>
        <v/>
      </c>
      <c r="S19" s="265" t="s">
        <v>454</v>
      </c>
      <c r="T19" s="256" t="str">
        <f t="shared" si="2"/>
        <v/>
      </c>
      <c r="U19" s="266"/>
      <c r="V19" s="256" t="str">
        <f t="shared" si="3"/>
        <v/>
      </c>
      <c r="W19" s="265" t="s">
        <v>454</v>
      </c>
      <c r="X19" s="256" t="str">
        <f t="shared" si="10"/>
        <v/>
      </c>
      <c r="Y19" s="267"/>
      <c r="Z19" s="256" t="str">
        <f t="shared" si="5"/>
        <v/>
      </c>
      <c r="AA19" s="265" t="s">
        <v>454</v>
      </c>
      <c r="AB19" s="256" t="str">
        <f t="shared" si="6"/>
        <v/>
      </c>
      <c r="AC19" s="256"/>
      <c r="AD19" s="256" t="str">
        <f t="shared" si="7"/>
        <v/>
      </c>
    </row>
    <row r="20" spans="2:30">
      <c r="B20" s="261" t="s">
        <v>9</v>
      </c>
      <c r="C20" s="262">
        <v>23</v>
      </c>
      <c r="D20" s="256"/>
      <c r="E20" s="260"/>
      <c r="F20" s="256"/>
      <c r="G20" s="265" t="s">
        <v>454</v>
      </c>
      <c r="H20" s="256"/>
      <c r="I20" s="260"/>
      <c r="J20" s="256"/>
      <c r="K20" s="265" t="s">
        <v>454</v>
      </c>
      <c r="L20" s="256"/>
      <c r="M20" s="260"/>
      <c r="N20" s="256"/>
      <c r="O20" s="264">
        <v>1</v>
      </c>
      <c r="P20" s="256"/>
      <c r="Q20" s="260"/>
      <c r="R20" s="256"/>
      <c r="S20" s="265">
        <v>1</v>
      </c>
      <c r="T20" s="256"/>
      <c r="U20" s="260"/>
      <c r="V20" s="256"/>
      <c r="W20" s="263">
        <v>10</v>
      </c>
      <c r="X20" s="256"/>
      <c r="Y20" s="260"/>
      <c r="Z20" s="256"/>
      <c r="AA20" s="264">
        <v>11</v>
      </c>
      <c r="AB20" s="256"/>
      <c r="AC20" s="260"/>
      <c r="AD20" s="256"/>
    </row>
    <row r="21" spans="2:30">
      <c r="B21" s="261" t="s">
        <v>10</v>
      </c>
      <c r="C21" s="265">
        <v>2</v>
      </c>
      <c r="D21" s="256"/>
      <c r="E21" s="260"/>
      <c r="F21" s="256"/>
      <c r="G21" s="264">
        <v>1</v>
      </c>
      <c r="H21" s="256"/>
      <c r="I21" s="260"/>
      <c r="J21" s="256"/>
      <c r="K21" s="264" t="s">
        <v>454</v>
      </c>
      <c r="L21" s="256" t="str">
        <f t="shared" si="0"/>
        <v/>
      </c>
      <c r="M21" s="256"/>
      <c r="N21" s="256" t="str">
        <f t="shared" si="1"/>
        <v/>
      </c>
      <c r="O21" s="265">
        <v>1</v>
      </c>
      <c r="P21" s="256" t="str">
        <f>IF(Q21&gt;0,"(","")</f>
        <v/>
      </c>
      <c r="Q21" s="256"/>
      <c r="R21" s="256" t="str">
        <f t="shared" si="4"/>
        <v/>
      </c>
      <c r="S21" s="265" t="s">
        <v>454</v>
      </c>
      <c r="T21" s="256" t="str">
        <f t="shared" si="2"/>
        <v/>
      </c>
      <c r="U21" s="256"/>
      <c r="V21" s="256" t="str">
        <f t="shared" si="3"/>
        <v/>
      </c>
      <c r="W21" s="265" t="s">
        <v>454</v>
      </c>
      <c r="X21" s="256"/>
      <c r="Y21" s="256"/>
      <c r="Z21" s="256" t="str">
        <f t="shared" si="5"/>
        <v/>
      </c>
      <c r="AA21" s="264" t="s">
        <v>454</v>
      </c>
      <c r="AB21" s="256"/>
      <c r="AC21" s="260"/>
      <c r="AD21" s="256"/>
    </row>
    <row r="22" spans="2:30">
      <c r="B22" s="261" t="s">
        <v>11</v>
      </c>
      <c r="C22" s="262">
        <v>71</v>
      </c>
      <c r="D22" s="256"/>
      <c r="E22" s="260"/>
      <c r="F22" s="256"/>
      <c r="G22" s="263">
        <v>2</v>
      </c>
      <c r="H22" s="256"/>
      <c r="I22" s="260"/>
      <c r="J22" s="256"/>
      <c r="K22" s="263">
        <v>11</v>
      </c>
      <c r="L22" s="256"/>
      <c r="M22" s="260"/>
      <c r="N22" s="256"/>
      <c r="O22" s="263">
        <v>16</v>
      </c>
      <c r="P22" s="256"/>
      <c r="Q22" s="260"/>
      <c r="R22" s="256"/>
      <c r="S22" s="263">
        <v>15</v>
      </c>
      <c r="T22" s="256"/>
      <c r="U22" s="260"/>
      <c r="V22" s="256"/>
      <c r="W22" s="263">
        <v>22</v>
      </c>
      <c r="X22" s="256"/>
      <c r="Y22" s="260"/>
      <c r="Z22" s="256"/>
      <c r="AA22" s="263">
        <v>5</v>
      </c>
      <c r="AB22" s="256"/>
      <c r="AC22" s="260"/>
      <c r="AD22" s="256"/>
    </row>
    <row r="23" spans="2:30">
      <c r="B23" s="261" t="s">
        <v>308</v>
      </c>
      <c r="C23" s="262">
        <v>34</v>
      </c>
      <c r="D23" s="256"/>
      <c r="E23" s="260"/>
      <c r="F23" s="256"/>
      <c r="G23" s="263">
        <v>6</v>
      </c>
      <c r="H23" s="256" t="str">
        <f t="shared" si="8"/>
        <v/>
      </c>
      <c r="I23" s="260"/>
      <c r="J23" s="256"/>
      <c r="K23" s="263">
        <v>8</v>
      </c>
      <c r="L23" s="256" t="str">
        <f t="shared" si="0"/>
        <v/>
      </c>
      <c r="M23" s="256"/>
      <c r="N23" s="256" t="str">
        <f t="shared" si="1"/>
        <v/>
      </c>
      <c r="O23" s="263">
        <v>7</v>
      </c>
      <c r="P23" s="256" t="str">
        <f>IF(Q23&gt;0,"(","")</f>
        <v/>
      </c>
      <c r="Q23" s="256"/>
      <c r="R23" s="256" t="str">
        <f t="shared" si="4"/>
        <v/>
      </c>
      <c r="S23" s="263">
        <v>10</v>
      </c>
      <c r="T23" s="256" t="str">
        <f t="shared" si="2"/>
        <v/>
      </c>
      <c r="U23" s="256"/>
      <c r="V23" s="256" t="str">
        <f t="shared" si="3"/>
        <v/>
      </c>
      <c r="W23" s="264">
        <v>1</v>
      </c>
      <c r="X23" s="256" t="str">
        <f t="shared" si="10"/>
        <v/>
      </c>
      <c r="Y23" s="256"/>
      <c r="Z23" s="256" t="str">
        <f t="shared" si="5"/>
        <v/>
      </c>
      <c r="AA23" s="264">
        <v>2</v>
      </c>
      <c r="AB23" s="256" t="str">
        <f t="shared" si="6"/>
        <v/>
      </c>
      <c r="AC23" s="256"/>
      <c r="AD23" s="256" t="str">
        <f t="shared" si="7"/>
        <v/>
      </c>
    </row>
    <row r="24" spans="2:30">
      <c r="B24" s="261" t="s">
        <v>144</v>
      </c>
      <c r="C24" s="262">
        <v>44</v>
      </c>
      <c r="D24" s="315"/>
      <c r="E24" s="316"/>
      <c r="F24" s="315"/>
      <c r="G24" s="317">
        <v>6</v>
      </c>
      <c r="H24" s="315" t="str">
        <f t="shared" si="8"/>
        <v/>
      </c>
      <c r="I24" s="315"/>
      <c r="J24" s="315" t="str">
        <f t="shared" si="9"/>
        <v/>
      </c>
      <c r="K24" s="317">
        <v>8</v>
      </c>
      <c r="L24" s="269" t="str">
        <f t="shared" ref="L24" si="11">IF(M24&gt;0,"(","")</f>
        <v/>
      </c>
      <c r="M24" s="269"/>
      <c r="N24" s="256" t="str">
        <f t="shared" si="1"/>
        <v/>
      </c>
      <c r="O24" s="263">
        <v>6</v>
      </c>
      <c r="P24" s="256" t="str">
        <f>IF(Q24&gt;0,"(","")</f>
        <v/>
      </c>
      <c r="Q24" s="256"/>
      <c r="R24" s="256" t="str">
        <f t="shared" si="4"/>
        <v/>
      </c>
      <c r="S24" s="263">
        <v>11</v>
      </c>
      <c r="T24" s="256" t="str">
        <f t="shared" si="2"/>
        <v/>
      </c>
      <c r="U24" s="256"/>
      <c r="V24" s="256" t="str">
        <f t="shared" si="3"/>
        <v/>
      </c>
      <c r="W24" s="263">
        <v>11</v>
      </c>
      <c r="X24" s="256" t="str">
        <f t="shared" si="10"/>
        <v/>
      </c>
      <c r="Y24" s="256"/>
      <c r="Z24" s="256" t="str">
        <f t="shared" si="5"/>
        <v/>
      </c>
      <c r="AA24" s="264">
        <v>2</v>
      </c>
      <c r="AB24" s="256" t="str">
        <f t="shared" si="6"/>
        <v/>
      </c>
      <c r="AC24" s="256"/>
      <c r="AD24" s="256" t="str">
        <f t="shared" si="7"/>
        <v/>
      </c>
    </row>
    <row r="25" spans="2:30">
      <c r="B25" s="261" t="s">
        <v>12</v>
      </c>
      <c r="C25" s="268">
        <v>1</v>
      </c>
      <c r="D25" s="269"/>
      <c r="E25" s="260"/>
      <c r="F25" s="269"/>
      <c r="G25" s="270" t="s">
        <v>454</v>
      </c>
      <c r="H25" s="269" t="str">
        <f t="shared" si="8"/>
        <v/>
      </c>
      <c r="I25" s="269"/>
      <c r="J25" s="269" t="str">
        <f t="shared" si="9"/>
        <v/>
      </c>
      <c r="K25" s="265">
        <v>1</v>
      </c>
      <c r="L25" s="269" t="str">
        <f t="shared" si="0"/>
        <v/>
      </c>
      <c r="M25" s="269"/>
      <c r="N25" s="269" t="str">
        <f t="shared" si="1"/>
        <v/>
      </c>
      <c r="O25" s="265" t="s">
        <v>454</v>
      </c>
      <c r="P25" s="269"/>
      <c r="Q25" s="269"/>
      <c r="R25" s="269" t="str">
        <f t="shared" si="4"/>
        <v/>
      </c>
      <c r="S25" s="265" t="s">
        <v>454</v>
      </c>
      <c r="T25" s="269"/>
      <c r="U25" s="260"/>
      <c r="V25" s="269"/>
      <c r="W25" s="265" t="s">
        <v>454</v>
      </c>
      <c r="X25" s="269" t="str">
        <f t="shared" si="10"/>
        <v/>
      </c>
      <c r="Y25" s="269"/>
      <c r="Z25" s="269" t="str">
        <f t="shared" si="5"/>
        <v/>
      </c>
      <c r="AA25" s="265" t="s">
        <v>454</v>
      </c>
      <c r="AB25" s="269" t="str">
        <f t="shared" si="6"/>
        <v/>
      </c>
      <c r="AC25" s="269"/>
      <c r="AD25" s="269" t="str">
        <f t="shared" si="7"/>
        <v/>
      </c>
    </row>
    <row r="26" spans="2:30" ht="14.25" thickBot="1">
      <c r="B26" s="271" t="s">
        <v>13</v>
      </c>
      <c r="C26" s="272">
        <v>30</v>
      </c>
      <c r="D26" s="306"/>
      <c r="E26" s="307"/>
      <c r="F26" s="306"/>
      <c r="G26" s="308">
        <v>7</v>
      </c>
      <c r="H26" s="306" t="str">
        <f t="shared" si="8"/>
        <v/>
      </c>
      <c r="I26" s="306"/>
      <c r="J26" s="306" t="str">
        <f t="shared" si="9"/>
        <v/>
      </c>
      <c r="K26" s="308">
        <v>15</v>
      </c>
      <c r="L26" s="269" t="str">
        <f t="shared" ref="L26" si="12">IF(M26&gt;0,"(","")</f>
        <v/>
      </c>
      <c r="M26" s="269"/>
      <c r="N26" s="273"/>
      <c r="O26" s="274">
        <v>4</v>
      </c>
      <c r="P26" s="273" t="str">
        <f>IF(Q26&gt;0,"(","")</f>
        <v/>
      </c>
      <c r="Q26" s="273"/>
      <c r="R26" s="273" t="str">
        <f t="shared" si="4"/>
        <v/>
      </c>
      <c r="S26" s="274">
        <v>2</v>
      </c>
      <c r="T26" s="273" t="str">
        <f t="shared" si="2"/>
        <v/>
      </c>
      <c r="U26" s="273"/>
      <c r="V26" s="273" t="str">
        <f t="shared" si="3"/>
        <v/>
      </c>
      <c r="W26" s="274">
        <v>2</v>
      </c>
      <c r="X26" s="273" t="str">
        <f t="shared" si="10"/>
        <v/>
      </c>
      <c r="Y26" s="273"/>
      <c r="Z26" s="273" t="str">
        <f t="shared" si="5"/>
        <v/>
      </c>
      <c r="AA26" s="275" t="s">
        <v>454</v>
      </c>
      <c r="AB26" s="273" t="str">
        <f t="shared" si="6"/>
        <v/>
      </c>
      <c r="AC26" s="273"/>
      <c r="AD26" s="273" t="str">
        <f t="shared" si="7"/>
        <v/>
      </c>
    </row>
    <row r="27" spans="2:30" ht="16.5" customHeight="1">
      <c r="B27" s="16" t="s">
        <v>374</v>
      </c>
      <c r="C27" s="5"/>
      <c r="D27" s="5"/>
      <c r="E27" s="5"/>
      <c r="F27" s="5"/>
      <c r="G27" s="5"/>
      <c r="H27" s="5"/>
      <c r="I27" s="5"/>
      <c r="J27" s="5"/>
      <c r="K27" s="5"/>
      <c r="L27" s="325"/>
      <c r="M27" s="32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3"/>
      <c r="Z27" s="5"/>
      <c r="AA27" s="5"/>
      <c r="AB27" s="5"/>
      <c r="AC27" s="3"/>
      <c r="AD27" s="3"/>
    </row>
    <row r="28" spans="2:30" ht="16.5" customHeight="1">
      <c r="B28" s="18" t="s">
        <v>315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276"/>
      <c r="AA28" s="276"/>
      <c r="AB28" s="276"/>
      <c r="AC28" s="276"/>
      <c r="AD28" s="276"/>
    </row>
    <row r="29" spans="2:30" ht="16.5" customHeight="1">
      <c r="B29" s="18" t="s">
        <v>14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276"/>
      <c r="AD29" s="276"/>
    </row>
    <row r="30" spans="2:30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276"/>
      <c r="AD30" s="276"/>
    </row>
    <row r="31" spans="2:30" s="101" customFormat="1" ht="19.5" customHeight="1" thickBot="1">
      <c r="B31" s="328" t="s">
        <v>477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29" t="s">
        <v>145</v>
      </c>
    </row>
    <row r="32" spans="2:30">
      <c r="B32" s="252" t="s">
        <v>75</v>
      </c>
      <c r="C32" s="456" t="s">
        <v>15</v>
      </c>
      <c r="D32" s="456"/>
      <c r="E32" s="456"/>
      <c r="F32" s="456"/>
      <c r="G32" s="456" t="s">
        <v>355</v>
      </c>
      <c r="H32" s="456"/>
      <c r="I32" s="456"/>
      <c r="J32" s="456"/>
      <c r="K32" s="456" t="s">
        <v>356</v>
      </c>
      <c r="L32" s="456"/>
      <c r="M32" s="456"/>
      <c r="N32" s="456"/>
      <c r="O32" s="456" t="s">
        <v>357</v>
      </c>
      <c r="P32" s="456"/>
      <c r="Q32" s="456"/>
      <c r="R32" s="456"/>
      <c r="S32" s="456" t="s">
        <v>358</v>
      </c>
      <c r="T32" s="456"/>
      <c r="U32" s="456"/>
      <c r="V32" s="456"/>
      <c r="W32" s="456" t="s">
        <v>359</v>
      </c>
      <c r="X32" s="456"/>
      <c r="Y32" s="456"/>
      <c r="Z32" s="456"/>
      <c r="AA32" s="452" t="s">
        <v>360</v>
      </c>
      <c r="AB32" s="453"/>
      <c r="AC32" s="453"/>
      <c r="AD32" s="453"/>
    </row>
    <row r="33" spans="2:32">
      <c r="B33" s="253" t="s">
        <v>76</v>
      </c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454"/>
      <c r="AB33" s="455"/>
      <c r="AC33" s="455"/>
      <c r="AD33" s="455"/>
    </row>
    <row r="34" spans="2:32">
      <c r="B34" s="254" t="s">
        <v>455</v>
      </c>
      <c r="C34" s="255">
        <v>834</v>
      </c>
      <c r="D34" s="256"/>
      <c r="E34" s="277">
        <v>-10</v>
      </c>
      <c r="F34" s="256"/>
      <c r="G34" s="51">
        <v>11</v>
      </c>
      <c r="H34" s="256"/>
      <c r="I34" s="51"/>
      <c r="J34" s="256"/>
      <c r="K34" s="51">
        <v>98</v>
      </c>
      <c r="L34" s="256"/>
      <c r="M34" s="51"/>
      <c r="N34" s="256"/>
      <c r="O34" s="51">
        <v>147</v>
      </c>
      <c r="P34" s="256"/>
      <c r="Q34" s="277">
        <v>-1</v>
      </c>
      <c r="R34" s="256"/>
      <c r="S34" s="257">
        <v>176</v>
      </c>
      <c r="T34" s="256"/>
      <c r="U34" s="278">
        <v>-2</v>
      </c>
      <c r="V34" s="256"/>
      <c r="W34" s="257">
        <v>225</v>
      </c>
      <c r="X34" s="256"/>
      <c r="Y34" s="278">
        <v>-2</v>
      </c>
      <c r="Z34" s="256"/>
      <c r="AA34" s="257">
        <v>177</v>
      </c>
      <c r="AB34" s="256"/>
      <c r="AC34" s="279">
        <v>-5</v>
      </c>
      <c r="AD34" s="256"/>
    </row>
    <row r="35" spans="2:32">
      <c r="B35" s="259" t="s">
        <v>412</v>
      </c>
      <c r="C35" s="255">
        <v>826</v>
      </c>
      <c r="D35" s="256"/>
      <c r="E35" s="277">
        <v>-9</v>
      </c>
      <c r="F35" s="256"/>
      <c r="G35" s="51">
        <v>18</v>
      </c>
      <c r="H35" s="256"/>
      <c r="I35" s="51"/>
      <c r="J35" s="256"/>
      <c r="K35" s="257">
        <v>107</v>
      </c>
      <c r="L35" s="256"/>
      <c r="M35" s="51"/>
      <c r="N35" s="256"/>
      <c r="O35" s="51">
        <v>163</v>
      </c>
      <c r="P35" s="256"/>
      <c r="Q35" s="277">
        <v>-2</v>
      </c>
      <c r="R35" s="256"/>
      <c r="S35" s="257">
        <v>165</v>
      </c>
      <c r="T35" s="256"/>
      <c r="U35" s="280">
        <v>-1</v>
      </c>
      <c r="V35" s="256"/>
      <c r="W35" s="257">
        <v>191</v>
      </c>
      <c r="X35" s="256"/>
      <c r="Y35" s="278">
        <v>-1</v>
      </c>
      <c r="Z35" s="256"/>
      <c r="AA35" s="257">
        <v>182</v>
      </c>
      <c r="AB35" s="256"/>
      <c r="AC35" s="279">
        <v>-4</v>
      </c>
      <c r="AD35" s="256"/>
    </row>
    <row r="36" spans="2:32">
      <c r="B36" s="259" t="s">
        <v>453</v>
      </c>
      <c r="C36" s="258">
        <f>SUM(C38:C354)</f>
        <v>768</v>
      </c>
      <c r="D36" s="256"/>
      <c r="E36" s="277">
        <v>-11</v>
      </c>
      <c r="F36" s="256"/>
      <c r="G36" s="258">
        <f>SUM(G38:G54)</f>
        <v>16</v>
      </c>
      <c r="H36" s="256"/>
      <c r="I36" s="51"/>
      <c r="J36" s="256"/>
      <c r="K36" s="257">
        <v>107</v>
      </c>
      <c r="L36" s="256"/>
      <c r="M36" s="256">
        <v>-1</v>
      </c>
      <c r="N36" s="256"/>
      <c r="O36" s="281">
        <f>SUM(O38:O54)</f>
        <v>124</v>
      </c>
      <c r="P36" s="256"/>
      <c r="Q36" s="277">
        <v>-3</v>
      </c>
      <c r="R36" s="256"/>
      <c r="S36" s="258">
        <f>SUM(S38:S54)</f>
        <v>149</v>
      </c>
      <c r="T36" s="256"/>
      <c r="U36" s="280">
        <v>-1</v>
      </c>
      <c r="V36" s="256"/>
      <c r="W36" s="258">
        <f>SUM(W38:W54)</f>
        <v>171</v>
      </c>
      <c r="X36" s="256"/>
      <c r="Y36" s="278">
        <v>-1</v>
      </c>
      <c r="Z36" s="256"/>
      <c r="AA36" s="258">
        <f>SUM(AA38:AA54)</f>
        <v>211</v>
      </c>
      <c r="AB36" s="256"/>
      <c r="AC36" s="279">
        <v>-5</v>
      </c>
      <c r="AD36" s="256"/>
      <c r="AF36" s="221"/>
    </row>
    <row r="37" spans="2:32">
      <c r="B37" s="282"/>
      <c r="C37" s="255"/>
      <c r="D37" s="1"/>
      <c r="E37" s="27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77"/>
      <c r="R37" s="1"/>
      <c r="S37" s="1"/>
      <c r="T37" s="1"/>
      <c r="U37" s="280"/>
      <c r="V37" s="1"/>
      <c r="W37" s="1"/>
      <c r="X37" s="1"/>
      <c r="Y37" s="278"/>
      <c r="Z37" s="1"/>
      <c r="AA37" s="1"/>
      <c r="AB37" s="1"/>
      <c r="AC37" s="279"/>
      <c r="AD37" s="1"/>
    </row>
    <row r="38" spans="2:32">
      <c r="B38" s="261" t="s">
        <v>0</v>
      </c>
      <c r="C38" s="258">
        <v>176</v>
      </c>
      <c r="D38" s="256"/>
      <c r="E38" s="277">
        <v>-3</v>
      </c>
      <c r="F38" s="256"/>
      <c r="G38" s="264">
        <v>7</v>
      </c>
      <c r="H38" s="256"/>
      <c r="I38" s="264"/>
      <c r="J38" s="256"/>
      <c r="K38" s="264">
        <v>30</v>
      </c>
      <c r="L38" s="256"/>
      <c r="M38" s="256">
        <v>-1</v>
      </c>
      <c r="N38" s="256"/>
      <c r="O38" s="264">
        <v>30</v>
      </c>
      <c r="P38" s="256"/>
      <c r="Q38" s="277">
        <v>-1</v>
      </c>
      <c r="R38" s="256"/>
      <c r="S38" s="264">
        <v>32</v>
      </c>
      <c r="T38" s="256"/>
      <c r="U38" s="280"/>
      <c r="V38" s="256"/>
      <c r="W38" s="264">
        <v>33</v>
      </c>
      <c r="X38" s="256"/>
      <c r="Y38" s="278"/>
      <c r="Z38" s="256"/>
      <c r="AA38" s="264">
        <v>44</v>
      </c>
      <c r="AB38" s="256"/>
      <c r="AC38" s="279">
        <v>-1</v>
      </c>
      <c r="AD38" s="256"/>
    </row>
    <row r="39" spans="2:32">
      <c r="B39" s="261" t="s">
        <v>1</v>
      </c>
      <c r="C39" s="255">
        <v>3</v>
      </c>
      <c r="D39" s="256"/>
      <c r="E39" s="277"/>
      <c r="F39" s="256"/>
      <c r="G39" s="264" t="s">
        <v>299</v>
      </c>
      <c r="H39" s="256"/>
      <c r="I39" s="264"/>
      <c r="J39" s="256"/>
      <c r="K39" s="264" t="s">
        <v>299</v>
      </c>
      <c r="L39" s="256"/>
      <c r="M39" s="264"/>
      <c r="N39" s="256"/>
      <c r="O39" s="264">
        <v>1</v>
      </c>
      <c r="P39" s="256"/>
      <c r="Q39" s="277"/>
      <c r="R39" s="256"/>
      <c r="S39" s="264" t="s">
        <v>299</v>
      </c>
      <c r="T39" s="256"/>
      <c r="U39" s="280"/>
      <c r="V39" s="256"/>
      <c r="W39" s="264">
        <v>1</v>
      </c>
      <c r="X39" s="256"/>
      <c r="Y39" s="278"/>
      <c r="Z39" s="256"/>
      <c r="AA39" s="264">
        <v>1</v>
      </c>
      <c r="AB39" s="256"/>
      <c r="AC39" s="279"/>
      <c r="AD39" s="256"/>
    </row>
    <row r="40" spans="2:32">
      <c r="B40" s="261" t="s">
        <v>2</v>
      </c>
      <c r="C40" s="255">
        <v>163</v>
      </c>
      <c r="D40" s="256"/>
      <c r="E40" s="277">
        <v>-5</v>
      </c>
      <c r="F40" s="256"/>
      <c r="G40" s="264">
        <v>2</v>
      </c>
      <c r="H40" s="256"/>
      <c r="I40" s="264"/>
      <c r="J40" s="256"/>
      <c r="K40" s="264">
        <v>13</v>
      </c>
      <c r="L40" s="256"/>
      <c r="M40" s="264"/>
      <c r="N40" s="256"/>
      <c r="O40" s="264">
        <v>23</v>
      </c>
      <c r="P40" s="256"/>
      <c r="Q40" s="277">
        <v>-1</v>
      </c>
      <c r="R40" s="256"/>
      <c r="S40" s="264">
        <v>34</v>
      </c>
      <c r="T40" s="256"/>
      <c r="U40" s="280">
        <v>-1</v>
      </c>
      <c r="V40" s="256"/>
      <c r="W40" s="264">
        <v>34</v>
      </c>
      <c r="X40" s="256"/>
      <c r="Y40" s="278">
        <v>-1</v>
      </c>
      <c r="Z40" s="256"/>
      <c r="AA40" s="264">
        <v>57</v>
      </c>
      <c r="AB40" s="256"/>
      <c r="AC40" s="279">
        <v>-2</v>
      </c>
      <c r="AD40" s="256"/>
    </row>
    <row r="41" spans="2:32">
      <c r="B41" s="261" t="s">
        <v>3</v>
      </c>
      <c r="C41" s="255">
        <v>77</v>
      </c>
      <c r="D41" s="256"/>
      <c r="E41" s="277"/>
      <c r="F41" s="256"/>
      <c r="G41" s="264">
        <v>1</v>
      </c>
      <c r="H41" s="256"/>
      <c r="I41" s="264"/>
      <c r="J41" s="256"/>
      <c r="K41" s="264">
        <v>4</v>
      </c>
      <c r="L41" s="256"/>
      <c r="M41" s="264"/>
      <c r="N41" s="256"/>
      <c r="O41" s="264">
        <v>18</v>
      </c>
      <c r="P41" s="256"/>
      <c r="Q41" s="277"/>
      <c r="R41" s="256"/>
      <c r="S41" s="264">
        <v>10</v>
      </c>
      <c r="T41" s="256"/>
      <c r="U41" s="280"/>
      <c r="V41" s="256"/>
      <c r="W41" s="264">
        <v>30</v>
      </c>
      <c r="X41" s="256"/>
      <c r="Y41" s="278"/>
      <c r="Z41" s="256"/>
      <c r="AA41" s="264">
        <v>14</v>
      </c>
      <c r="AB41" s="256"/>
      <c r="AC41" s="279"/>
      <c r="AD41" s="256"/>
    </row>
    <row r="42" spans="2:32">
      <c r="B42" s="261" t="s">
        <v>309</v>
      </c>
      <c r="C42" s="255">
        <v>4</v>
      </c>
      <c r="D42" s="256"/>
      <c r="E42" s="277"/>
      <c r="F42" s="256"/>
      <c r="G42" s="264" t="s">
        <v>299</v>
      </c>
      <c r="H42" s="256"/>
      <c r="I42" s="264"/>
      <c r="J42" s="256"/>
      <c r="K42" s="264">
        <v>1</v>
      </c>
      <c r="L42" s="256"/>
      <c r="M42" s="264"/>
      <c r="N42" s="256"/>
      <c r="O42" s="264" t="s">
        <v>299</v>
      </c>
      <c r="P42" s="256"/>
      <c r="Q42" s="277"/>
      <c r="R42" s="256"/>
      <c r="S42" s="264">
        <v>1</v>
      </c>
      <c r="T42" s="256"/>
      <c r="U42" s="280"/>
      <c r="V42" s="256"/>
      <c r="W42" s="264">
        <v>2</v>
      </c>
      <c r="X42" s="256"/>
      <c r="Y42" s="278"/>
      <c r="Z42" s="256"/>
      <c r="AA42" s="264" t="s">
        <v>299</v>
      </c>
      <c r="AB42" s="256"/>
      <c r="AC42" s="279"/>
      <c r="AD42" s="256"/>
    </row>
    <row r="43" spans="2:32">
      <c r="B43" s="261" t="s">
        <v>4</v>
      </c>
      <c r="C43" s="255">
        <v>38</v>
      </c>
      <c r="D43" s="256"/>
      <c r="E43" s="277">
        <v>-2</v>
      </c>
      <c r="F43" s="256"/>
      <c r="G43" s="264" t="s">
        <v>299</v>
      </c>
      <c r="H43" s="256"/>
      <c r="I43" s="264"/>
      <c r="J43" s="256"/>
      <c r="K43" s="264">
        <v>3</v>
      </c>
      <c r="L43" s="256"/>
      <c r="M43" s="264"/>
      <c r="N43" s="256"/>
      <c r="O43" s="264">
        <v>6</v>
      </c>
      <c r="P43" s="256"/>
      <c r="Q43" s="277"/>
      <c r="R43" s="256"/>
      <c r="S43" s="264">
        <v>10</v>
      </c>
      <c r="T43" s="256"/>
      <c r="U43" s="280"/>
      <c r="V43" s="256"/>
      <c r="W43" s="264">
        <v>6</v>
      </c>
      <c r="X43" s="256"/>
      <c r="Y43" s="278"/>
      <c r="Z43" s="256"/>
      <c r="AA43" s="264">
        <v>13</v>
      </c>
      <c r="AB43" s="256"/>
      <c r="AC43" s="279">
        <v>-2</v>
      </c>
      <c r="AD43" s="256"/>
    </row>
    <row r="44" spans="2:32">
      <c r="B44" s="261" t="s">
        <v>5</v>
      </c>
      <c r="C44" s="255">
        <v>5</v>
      </c>
      <c r="D44" s="256"/>
      <c r="E44" s="277"/>
      <c r="F44" s="256"/>
      <c r="G44" s="264">
        <v>1</v>
      </c>
      <c r="H44" s="256"/>
      <c r="I44" s="264"/>
      <c r="J44" s="256"/>
      <c r="K44" s="264" t="s">
        <v>299</v>
      </c>
      <c r="L44" s="256"/>
      <c r="M44" s="264"/>
      <c r="N44" s="256"/>
      <c r="O44" s="264">
        <v>2</v>
      </c>
      <c r="P44" s="256"/>
      <c r="Q44" s="277"/>
      <c r="R44" s="256"/>
      <c r="S44" s="264" t="s">
        <v>299</v>
      </c>
      <c r="T44" s="256"/>
      <c r="U44" s="280"/>
      <c r="V44" s="256"/>
      <c r="W44" s="264" t="s">
        <v>299</v>
      </c>
      <c r="X44" s="256"/>
      <c r="Y44" s="278"/>
      <c r="Z44" s="256"/>
      <c r="AA44" s="264">
        <v>2</v>
      </c>
      <c r="AB44" s="256"/>
      <c r="AC44" s="279"/>
      <c r="AD44" s="256"/>
    </row>
    <row r="45" spans="2:32">
      <c r="B45" s="261" t="s">
        <v>6</v>
      </c>
      <c r="C45" s="255">
        <v>91</v>
      </c>
      <c r="D45" s="256"/>
      <c r="E45" s="277">
        <v>-1</v>
      </c>
      <c r="F45" s="256"/>
      <c r="G45" s="264">
        <v>1</v>
      </c>
      <c r="H45" s="256"/>
      <c r="I45" s="264"/>
      <c r="J45" s="256"/>
      <c r="K45" s="264">
        <v>11</v>
      </c>
      <c r="L45" s="256"/>
      <c r="M45" s="264"/>
      <c r="N45" s="256"/>
      <c r="O45" s="264">
        <v>15</v>
      </c>
      <c r="P45" s="256"/>
      <c r="Q45" s="277">
        <v>-1</v>
      </c>
      <c r="R45" s="256"/>
      <c r="S45" s="264">
        <v>15</v>
      </c>
      <c r="T45" s="256"/>
      <c r="U45" s="280"/>
      <c r="V45" s="256"/>
      <c r="W45" s="264">
        <v>25</v>
      </c>
      <c r="X45" s="256"/>
      <c r="Y45" s="278"/>
      <c r="Z45" s="256"/>
      <c r="AA45" s="264">
        <v>24</v>
      </c>
      <c r="AB45" s="256"/>
      <c r="AC45" s="279"/>
      <c r="AD45" s="256"/>
    </row>
    <row r="46" spans="2:32">
      <c r="B46" s="261" t="s">
        <v>7</v>
      </c>
      <c r="C46" s="255">
        <v>6</v>
      </c>
      <c r="D46" s="256"/>
      <c r="E46" s="277"/>
      <c r="F46" s="256"/>
      <c r="G46" s="264" t="s">
        <v>299</v>
      </c>
      <c r="H46" s="256"/>
      <c r="I46" s="264"/>
      <c r="J46" s="256"/>
      <c r="K46" s="264">
        <v>1</v>
      </c>
      <c r="L46" s="256"/>
      <c r="M46" s="264"/>
      <c r="N46" s="256"/>
      <c r="O46" s="264" t="s">
        <v>299</v>
      </c>
      <c r="P46" s="256"/>
      <c r="Q46" s="277"/>
      <c r="R46" s="256"/>
      <c r="S46" s="264">
        <v>1</v>
      </c>
      <c r="T46" s="256"/>
      <c r="U46" s="280"/>
      <c r="V46" s="256"/>
      <c r="W46" s="264">
        <v>3</v>
      </c>
      <c r="X46" s="256"/>
      <c r="Y46" s="278"/>
      <c r="Z46" s="256"/>
      <c r="AA46" s="264">
        <v>1</v>
      </c>
      <c r="AB46" s="256"/>
      <c r="AC46" s="279"/>
      <c r="AD46" s="256"/>
    </row>
    <row r="47" spans="2:32">
      <c r="B47" s="261" t="s">
        <v>8</v>
      </c>
      <c r="C47" s="264" t="s">
        <v>299</v>
      </c>
      <c r="D47" s="256"/>
      <c r="E47" s="277"/>
      <c r="F47" s="256"/>
      <c r="G47" s="264" t="s">
        <v>299</v>
      </c>
      <c r="H47" s="256"/>
      <c r="I47" s="264"/>
      <c r="J47" s="256"/>
      <c r="K47" s="264" t="s">
        <v>299</v>
      </c>
      <c r="L47" s="256"/>
      <c r="M47" s="264"/>
      <c r="N47" s="256"/>
      <c r="O47" s="264" t="s">
        <v>299</v>
      </c>
      <c r="P47" s="256"/>
      <c r="Q47" s="277"/>
      <c r="R47" s="256"/>
      <c r="S47" s="264" t="s">
        <v>299</v>
      </c>
      <c r="T47" s="256"/>
      <c r="U47" s="280"/>
      <c r="V47" s="256"/>
      <c r="W47" s="264" t="s">
        <v>299</v>
      </c>
      <c r="X47" s="256"/>
      <c r="Y47" s="278"/>
      <c r="Z47" s="256"/>
      <c r="AA47" s="264" t="s">
        <v>299</v>
      </c>
      <c r="AB47" s="256"/>
      <c r="AC47" s="279"/>
      <c r="AD47" s="256"/>
    </row>
    <row r="48" spans="2:32">
      <c r="B48" s="261" t="s">
        <v>9</v>
      </c>
      <c r="C48" s="255">
        <v>23</v>
      </c>
      <c r="D48" s="256"/>
      <c r="E48" s="277"/>
      <c r="F48" s="256"/>
      <c r="G48" s="264">
        <v>1</v>
      </c>
      <c r="H48" s="256"/>
      <c r="I48" s="264"/>
      <c r="J48" s="256"/>
      <c r="K48" s="264">
        <v>5</v>
      </c>
      <c r="L48" s="256"/>
      <c r="M48" s="264"/>
      <c r="N48" s="256"/>
      <c r="O48" s="264">
        <v>5</v>
      </c>
      <c r="P48" s="256"/>
      <c r="Q48" s="277"/>
      <c r="R48" s="256"/>
      <c r="S48" s="264">
        <v>3</v>
      </c>
      <c r="T48" s="256"/>
      <c r="U48" s="280"/>
      <c r="V48" s="256"/>
      <c r="W48" s="264">
        <v>5</v>
      </c>
      <c r="X48" s="256"/>
      <c r="Y48" s="278"/>
      <c r="Z48" s="256"/>
      <c r="AA48" s="264">
        <v>4</v>
      </c>
      <c r="AB48" s="256"/>
      <c r="AC48" s="279"/>
      <c r="AD48" s="256"/>
    </row>
    <row r="49" spans="2:30">
      <c r="B49" s="261" t="s">
        <v>10</v>
      </c>
      <c r="C49" s="255">
        <v>2</v>
      </c>
      <c r="D49" s="256"/>
      <c r="E49" s="277"/>
      <c r="F49" s="256"/>
      <c r="G49" s="264" t="s">
        <v>299</v>
      </c>
      <c r="H49" s="256"/>
      <c r="I49" s="264"/>
      <c r="J49" s="256"/>
      <c r="K49" s="264" t="s">
        <v>299</v>
      </c>
      <c r="L49" s="256"/>
      <c r="M49" s="264"/>
      <c r="N49" s="256"/>
      <c r="O49" s="264">
        <v>2</v>
      </c>
      <c r="P49" s="256"/>
      <c r="Q49" s="277"/>
      <c r="R49" s="256"/>
      <c r="S49" s="264" t="s">
        <v>299</v>
      </c>
      <c r="T49" s="256"/>
      <c r="U49" s="280"/>
      <c r="V49" s="256"/>
      <c r="W49" s="264" t="s">
        <v>299</v>
      </c>
      <c r="X49" s="256"/>
      <c r="Y49" s="278"/>
      <c r="Z49" s="256"/>
      <c r="AA49" s="264" t="s">
        <v>299</v>
      </c>
      <c r="AB49" s="256"/>
      <c r="AC49" s="279"/>
      <c r="AD49" s="256"/>
    </row>
    <row r="50" spans="2:30">
      <c r="B50" s="261" t="s">
        <v>11</v>
      </c>
      <c r="C50" s="258">
        <f>SUM(G50,K50,O50,S50,W50,AA50)</f>
        <v>71</v>
      </c>
      <c r="D50" s="256"/>
      <c r="E50" s="277"/>
      <c r="F50" s="256"/>
      <c r="G50" s="264" t="s">
        <v>299</v>
      </c>
      <c r="H50" s="256"/>
      <c r="I50" s="264"/>
      <c r="J50" s="256"/>
      <c r="K50" s="264">
        <v>6</v>
      </c>
      <c r="L50" s="256"/>
      <c r="M50" s="264"/>
      <c r="N50" s="256"/>
      <c r="O50" s="264">
        <v>10</v>
      </c>
      <c r="P50" s="256"/>
      <c r="Q50" s="277"/>
      <c r="R50" s="256"/>
      <c r="S50" s="264">
        <v>11</v>
      </c>
      <c r="T50" s="256"/>
      <c r="U50" s="280"/>
      <c r="V50" s="256"/>
      <c r="W50" s="264">
        <v>21</v>
      </c>
      <c r="X50" s="256"/>
      <c r="Y50" s="278"/>
      <c r="Z50" s="256"/>
      <c r="AA50" s="264">
        <v>23</v>
      </c>
      <c r="AB50" s="256"/>
      <c r="AC50" s="279"/>
      <c r="AD50" s="256"/>
    </row>
    <row r="51" spans="2:30">
      <c r="B51" s="261" t="s">
        <v>361</v>
      </c>
      <c r="C51" s="255">
        <v>34</v>
      </c>
      <c r="D51" s="256"/>
      <c r="E51" s="277"/>
      <c r="F51" s="256"/>
      <c r="G51" s="264">
        <v>2</v>
      </c>
      <c r="H51" s="256"/>
      <c r="I51" s="264"/>
      <c r="J51" s="256"/>
      <c r="K51" s="264">
        <v>8</v>
      </c>
      <c r="L51" s="256"/>
      <c r="M51" s="264"/>
      <c r="N51" s="256"/>
      <c r="O51" s="264">
        <v>3</v>
      </c>
      <c r="P51" s="256"/>
      <c r="Q51" s="277"/>
      <c r="R51" s="256"/>
      <c r="S51" s="264">
        <v>7</v>
      </c>
      <c r="T51" s="256"/>
      <c r="U51" s="280"/>
      <c r="V51" s="256"/>
      <c r="W51" s="264">
        <v>5</v>
      </c>
      <c r="X51" s="256"/>
      <c r="Y51" s="278"/>
      <c r="Z51" s="256"/>
      <c r="AA51" s="264">
        <v>9</v>
      </c>
      <c r="AB51" s="256"/>
      <c r="AC51" s="279"/>
      <c r="AD51" s="256"/>
    </row>
    <row r="52" spans="2:30">
      <c r="B52" s="261" t="s">
        <v>144</v>
      </c>
      <c r="C52" s="255">
        <v>44</v>
      </c>
      <c r="D52" s="256"/>
      <c r="E52" s="277"/>
      <c r="F52" s="256"/>
      <c r="G52" s="264">
        <v>1</v>
      </c>
      <c r="H52" s="256"/>
      <c r="I52" s="264"/>
      <c r="J52" s="256"/>
      <c r="K52" s="264">
        <v>9</v>
      </c>
      <c r="L52" s="256"/>
      <c r="M52" s="264"/>
      <c r="N52" s="256"/>
      <c r="O52" s="264">
        <v>7</v>
      </c>
      <c r="P52" s="256"/>
      <c r="Q52" s="277"/>
      <c r="R52" s="256"/>
      <c r="S52" s="264">
        <v>16</v>
      </c>
      <c r="T52" s="256"/>
      <c r="U52" s="280"/>
      <c r="V52" s="256"/>
      <c r="W52" s="264">
        <v>3</v>
      </c>
      <c r="X52" s="256"/>
      <c r="Y52" s="278"/>
      <c r="Z52" s="256"/>
      <c r="AA52" s="264">
        <v>8</v>
      </c>
      <c r="AB52" s="256"/>
      <c r="AC52" s="279"/>
      <c r="AD52" s="256"/>
    </row>
    <row r="53" spans="2:30">
      <c r="B53" s="261" t="s">
        <v>12</v>
      </c>
      <c r="C53" s="283">
        <v>1</v>
      </c>
      <c r="D53" s="269"/>
      <c r="E53" s="277"/>
      <c r="F53" s="269"/>
      <c r="G53" s="264" t="s">
        <v>299</v>
      </c>
      <c r="H53" s="269"/>
      <c r="I53" s="264"/>
      <c r="J53" s="269"/>
      <c r="K53" s="264" t="s">
        <v>299</v>
      </c>
      <c r="L53" s="269"/>
      <c r="M53" s="264"/>
      <c r="N53" s="269"/>
      <c r="O53" s="264" t="s">
        <v>299</v>
      </c>
      <c r="P53" s="269"/>
      <c r="Q53" s="277"/>
      <c r="R53" s="269"/>
      <c r="S53" s="264" t="s">
        <v>299</v>
      </c>
      <c r="T53" s="269"/>
      <c r="U53" s="280"/>
      <c r="V53" s="269"/>
      <c r="W53" s="264" t="s">
        <v>299</v>
      </c>
      <c r="X53" s="269"/>
      <c r="Y53" s="278"/>
      <c r="Z53" s="269"/>
      <c r="AA53" s="264">
        <v>1</v>
      </c>
      <c r="AB53" s="269"/>
      <c r="AC53" s="279"/>
      <c r="AD53" s="269"/>
    </row>
    <row r="54" spans="2:30" ht="14.25" thickBot="1">
      <c r="B54" s="271" t="s">
        <v>13</v>
      </c>
      <c r="C54" s="284">
        <v>30</v>
      </c>
      <c r="D54" s="273"/>
      <c r="E54" s="285"/>
      <c r="F54" s="273"/>
      <c r="G54" s="286" t="s">
        <v>299</v>
      </c>
      <c r="H54" s="273"/>
      <c r="I54" s="286"/>
      <c r="J54" s="273"/>
      <c r="K54" s="286">
        <v>6</v>
      </c>
      <c r="L54" s="273"/>
      <c r="M54" s="286"/>
      <c r="N54" s="273"/>
      <c r="O54" s="286">
        <v>2</v>
      </c>
      <c r="P54" s="273"/>
      <c r="Q54" s="285"/>
      <c r="R54" s="273"/>
      <c r="S54" s="286">
        <v>9</v>
      </c>
      <c r="T54" s="273"/>
      <c r="U54" s="287"/>
      <c r="V54" s="273"/>
      <c r="W54" s="286">
        <v>3</v>
      </c>
      <c r="X54" s="273"/>
      <c r="Y54" s="288"/>
      <c r="Z54" s="273"/>
      <c r="AA54" s="286">
        <v>10</v>
      </c>
      <c r="AB54" s="273"/>
      <c r="AC54" s="289"/>
      <c r="AD54" s="273"/>
    </row>
    <row r="55" spans="2:30" ht="16.5" customHeight="1">
      <c r="B55" s="16" t="s">
        <v>375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2:30" ht="16.5" customHeight="1">
      <c r="B56" s="16" t="s">
        <v>376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2:30">
      <c r="B57" s="16" t="s">
        <v>14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>
      <c r="E58" s="222"/>
    </row>
  </sheetData>
  <mergeCells count="15">
    <mergeCell ref="B2:AD2"/>
    <mergeCell ref="C4:F5"/>
    <mergeCell ref="G4:J5"/>
    <mergeCell ref="K4:N5"/>
    <mergeCell ref="O4:R5"/>
    <mergeCell ref="S4:V5"/>
    <mergeCell ref="W4:Z5"/>
    <mergeCell ref="AA4:AD5"/>
    <mergeCell ref="AA32:AD33"/>
    <mergeCell ref="C32:F33"/>
    <mergeCell ref="G32:J33"/>
    <mergeCell ref="K32:N33"/>
    <mergeCell ref="O32:R33"/>
    <mergeCell ref="S32:V33"/>
    <mergeCell ref="W32:Z3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5"/>
  <sheetViews>
    <sheetView zoomScaleNormal="100" zoomScaleSheetLayoutView="120" workbookViewId="0"/>
  </sheetViews>
  <sheetFormatPr defaultRowHeight="13.5"/>
  <cols>
    <col min="1" max="1" width="14.125" style="81" bestFit="1" customWidth="1"/>
    <col min="2" max="2" width="3.75" style="81" customWidth="1"/>
    <col min="3" max="3" width="13.25" style="81" customWidth="1"/>
    <col min="4" max="4" width="5.125" style="81" customWidth="1"/>
    <col min="5" max="5" width="10.75" style="81" customWidth="1"/>
    <col min="6" max="6" width="5.125" style="81" customWidth="1"/>
    <col min="7" max="7" width="10.75" style="81" customWidth="1"/>
    <col min="8" max="8" width="5.125" style="81" customWidth="1"/>
    <col min="9" max="9" width="10" style="81" customWidth="1"/>
    <col min="10" max="10" width="5.125" style="81" customWidth="1"/>
    <col min="11" max="11" width="10" style="81" customWidth="1"/>
    <col min="12" max="12" width="5.125" style="81" customWidth="1"/>
    <col min="13" max="13" width="10" style="81" customWidth="1"/>
    <col min="14" max="17" width="9" style="81"/>
    <col min="18" max="18" width="9" style="82"/>
    <col min="19" max="16384" width="9" style="81"/>
  </cols>
  <sheetData>
    <row r="2" spans="1:14" ht="28.5" customHeight="1">
      <c r="A2" s="80"/>
      <c r="B2" s="334" t="s">
        <v>478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4" ht="19.5" customHeight="1" thickBot="1">
      <c r="B3" s="223"/>
      <c r="C3" s="223"/>
      <c r="D3" s="223"/>
      <c r="E3" s="223"/>
      <c r="F3" s="223"/>
      <c r="G3" s="223"/>
      <c r="H3" s="223"/>
      <c r="I3" s="224"/>
      <c r="J3" s="224"/>
      <c r="K3" s="471" t="s">
        <v>414</v>
      </c>
      <c r="L3" s="471"/>
      <c r="M3" s="471"/>
    </row>
    <row r="4" spans="1:14" ht="18" customHeight="1">
      <c r="B4" s="464" t="s">
        <v>16</v>
      </c>
      <c r="C4" s="465"/>
      <c r="D4" s="469" t="s">
        <v>343</v>
      </c>
      <c r="E4" s="470"/>
      <c r="F4" s="469" t="s">
        <v>456</v>
      </c>
      <c r="G4" s="470"/>
      <c r="H4" s="469" t="s">
        <v>457</v>
      </c>
      <c r="I4" s="470"/>
      <c r="J4" s="469" t="s">
        <v>413</v>
      </c>
      <c r="K4" s="470"/>
      <c r="L4" s="469" t="s">
        <v>458</v>
      </c>
      <c r="M4" s="472"/>
    </row>
    <row r="5" spans="1:14" ht="18" customHeight="1">
      <c r="B5" s="466"/>
      <c r="C5" s="339"/>
      <c r="D5" s="251" t="s">
        <v>17</v>
      </c>
      <c r="E5" s="251" t="s">
        <v>79</v>
      </c>
      <c r="F5" s="251" t="s">
        <v>17</v>
      </c>
      <c r="G5" s="251" t="s">
        <v>79</v>
      </c>
      <c r="H5" s="251" t="s">
        <v>17</v>
      </c>
      <c r="I5" s="251" t="s">
        <v>79</v>
      </c>
      <c r="J5" s="251" t="s">
        <v>17</v>
      </c>
      <c r="K5" s="251" t="s">
        <v>79</v>
      </c>
      <c r="L5" s="127" t="s">
        <v>17</v>
      </c>
      <c r="M5" s="127" t="s">
        <v>79</v>
      </c>
    </row>
    <row r="6" spans="1:14" ht="18" customHeight="1">
      <c r="B6" s="467" t="s">
        <v>18</v>
      </c>
      <c r="C6" s="468"/>
      <c r="D6" s="320" t="s">
        <v>74</v>
      </c>
      <c r="E6" s="294" t="s">
        <v>74</v>
      </c>
      <c r="F6" s="294" t="s">
        <v>74</v>
      </c>
      <c r="G6" s="294" t="s">
        <v>74</v>
      </c>
      <c r="H6" s="294" t="s">
        <v>74</v>
      </c>
      <c r="I6" s="294" t="s">
        <v>74</v>
      </c>
      <c r="J6" s="294" t="s">
        <v>74</v>
      </c>
      <c r="K6" s="294" t="s">
        <v>74</v>
      </c>
      <c r="L6" s="294" t="s">
        <v>74</v>
      </c>
      <c r="M6" s="294" t="s">
        <v>74</v>
      </c>
    </row>
    <row r="7" spans="1:14" ht="18" customHeight="1">
      <c r="B7" s="88"/>
      <c r="C7" s="225" t="s">
        <v>19</v>
      </c>
      <c r="D7" s="293" t="s">
        <v>74</v>
      </c>
      <c r="E7" s="294" t="s">
        <v>74</v>
      </c>
      <c r="F7" s="294" t="s">
        <v>74</v>
      </c>
      <c r="G7" s="294" t="s">
        <v>74</v>
      </c>
      <c r="H7" s="294" t="s">
        <v>74</v>
      </c>
      <c r="I7" s="294" t="s">
        <v>74</v>
      </c>
      <c r="J7" s="294" t="s">
        <v>74</v>
      </c>
      <c r="K7" s="294" t="s">
        <v>74</v>
      </c>
      <c r="L7" s="294" t="s">
        <v>74</v>
      </c>
      <c r="M7" s="294" t="s">
        <v>74</v>
      </c>
      <c r="N7" s="292"/>
    </row>
    <row r="8" spans="1:14" ht="18" customHeight="1">
      <c r="B8" s="88"/>
      <c r="C8" s="136" t="s">
        <v>20</v>
      </c>
      <c r="D8" s="293" t="s">
        <v>74</v>
      </c>
      <c r="E8" s="294" t="s">
        <v>74</v>
      </c>
      <c r="F8" s="294" t="s">
        <v>74</v>
      </c>
      <c r="G8" s="294" t="s">
        <v>74</v>
      </c>
      <c r="H8" s="294" t="s">
        <v>74</v>
      </c>
      <c r="I8" s="294" t="s">
        <v>74</v>
      </c>
      <c r="J8" s="294" t="s">
        <v>74</v>
      </c>
      <c r="K8" s="294" t="s">
        <v>74</v>
      </c>
      <c r="L8" s="294" t="s">
        <v>74</v>
      </c>
      <c r="M8" s="294" t="s">
        <v>74</v>
      </c>
      <c r="N8" s="292"/>
    </row>
    <row r="9" spans="1:14" ht="18" customHeight="1">
      <c r="B9" s="88"/>
      <c r="C9" s="136" t="s">
        <v>21</v>
      </c>
      <c r="D9" s="294" t="s">
        <v>74</v>
      </c>
      <c r="E9" s="294" t="s">
        <v>74</v>
      </c>
      <c r="F9" s="294" t="s">
        <v>74</v>
      </c>
      <c r="G9" s="294" t="s">
        <v>74</v>
      </c>
      <c r="H9" s="294" t="s">
        <v>74</v>
      </c>
      <c r="I9" s="294" t="s">
        <v>74</v>
      </c>
      <c r="J9" s="294" t="s">
        <v>74</v>
      </c>
      <c r="K9" s="294" t="s">
        <v>74</v>
      </c>
      <c r="L9" s="294" t="s">
        <v>74</v>
      </c>
      <c r="M9" s="294" t="s">
        <v>74</v>
      </c>
      <c r="N9" s="292"/>
    </row>
    <row r="10" spans="1:14" ht="18" customHeight="1">
      <c r="B10" s="88"/>
      <c r="C10" s="136" t="s">
        <v>22</v>
      </c>
      <c r="D10" s="294" t="s">
        <v>74</v>
      </c>
      <c r="E10" s="294" t="s">
        <v>74</v>
      </c>
      <c r="F10" s="294" t="s">
        <v>74</v>
      </c>
      <c r="G10" s="294" t="s">
        <v>74</v>
      </c>
      <c r="H10" s="294" t="s">
        <v>74</v>
      </c>
      <c r="I10" s="294" t="s">
        <v>74</v>
      </c>
      <c r="J10" s="294" t="s">
        <v>74</v>
      </c>
      <c r="K10" s="294" t="s">
        <v>74</v>
      </c>
      <c r="L10" s="294" t="s">
        <v>74</v>
      </c>
      <c r="M10" s="294" t="s">
        <v>74</v>
      </c>
      <c r="N10" s="292"/>
    </row>
    <row r="11" spans="1:14" ht="18" customHeight="1">
      <c r="B11" s="88"/>
      <c r="C11" s="136" t="s">
        <v>23</v>
      </c>
      <c r="D11" s="294" t="s">
        <v>74</v>
      </c>
      <c r="E11" s="294" t="s">
        <v>74</v>
      </c>
      <c r="F11" s="294" t="s">
        <v>74</v>
      </c>
      <c r="G11" s="294" t="s">
        <v>74</v>
      </c>
      <c r="H11" s="294" t="s">
        <v>74</v>
      </c>
      <c r="I11" s="294" t="s">
        <v>74</v>
      </c>
      <c r="J11" s="294" t="s">
        <v>74</v>
      </c>
      <c r="K11" s="294" t="s">
        <v>74</v>
      </c>
      <c r="L11" s="294" t="s">
        <v>74</v>
      </c>
      <c r="M11" s="294" t="s">
        <v>74</v>
      </c>
      <c r="N11" s="292"/>
    </row>
    <row r="12" spans="1:14" ht="18" customHeight="1">
      <c r="B12" s="88"/>
      <c r="C12" s="136" t="s">
        <v>24</v>
      </c>
      <c r="D12" s="294" t="s">
        <v>74</v>
      </c>
      <c r="E12" s="294" t="s">
        <v>74</v>
      </c>
      <c r="F12" s="294" t="s">
        <v>74</v>
      </c>
      <c r="G12" s="294" t="s">
        <v>74</v>
      </c>
      <c r="H12" s="294" t="s">
        <v>74</v>
      </c>
      <c r="I12" s="294" t="s">
        <v>74</v>
      </c>
      <c r="J12" s="294" t="s">
        <v>74</v>
      </c>
      <c r="K12" s="294" t="s">
        <v>74</v>
      </c>
      <c r="L12" s="294" t="s">
        <v>74</v>
      </c>
      <c r="M12" s="294" t="s">
        <v>74</v>
      </c>
      <c r="N12" s="292"/>
    </row>
    <row r="13" spans="1:14" ht="18" customHeight="1">
      <c r="B13" s="88"/>
      <c r="C13" s="136" t="s">
        <v>25</v>
      </c>
      <c r="D13" s="294" t="s">
        <v>74</v>
      </c>
      <c r="E13" s="294" t="s">
        <v>74</v>
      </c>
      <c r="F13" s="294" t="s">
        <v>74</v>
      </c>
      <c r="G13" s="294" t="s">
        <v>74</v>
      </c>
      <c r="H13" s="294" t="s">
        <v>74</v>
      </c>
      <c r="I13" s="294" t="s">
        <v>74</v>
      </c>
      <c r="J13" s="294" t="s">
        <v>74</v>
      </c>
      <c r="K13" s="294" t="s">
        <v>74</v>
      </c>
      <c r="L13" s="294" t="s">
        <v>74</v>
      </c>
      <c r="M13" s="294" t="s">
        <v>74</v>
      </c>
      <c r="N13" s="292"/>
    </row>
    <row r="14" spans="1:14" ht="18" customHeight="1">
      <c r="B14" s="88"/>
      <c r="C14" s="226" t="s">
        <v>26</v>
      </c>
      <c r="D14" s="294"/>
      <c r="E14" s="295"/>
      <c r="F14" s="294"/>
      <c r="G14" s="295"/>
      <c r="H14" s="294"/>
      <c r="I14" s="295"/>
      <c r="J14" s="294"/>
      <c r="K14" s="295"/>
      <c r="L14" s="294"/>
      <c r="M14" s="295"/>
      <c r="N14" s="292"/>
    </row>
    <row r="15" spans="1:14" ht="18" customHeight="1">
      <c r="B15" s="460" t="s">
        <v>149</v>
      </c>
      <c r="C15" s="461"/>
      <c r="D15" s="294">
        <v>103</v>
      </c>
      <c r="E15" s="294">
        <v>728593</v>
      </c>
      <c r="F15" s="294">
        <v>475</v>
      </c>
      <c r="G15" s="294">
        <v>5679643</v>
      </c>
      <c r="H15" s="294">
        <v>69</v>
      </c>
      <c r="I15" s="294">
        <v>786793</v>
      </c>
      <c r="J15" s="294">
        <v>61</v>
      </c>
      <c r="K15" s="294">
        <v>435341</v>
      </c>
      <c r="L15" s="294">
        <v>329</v>
      </c>
      <c r="M15" s="294">
        <v>4198468</v>
      </c>
      <c r="N15" s="292"/>
    </row>
    <row r="16" spans="1:14" ht="18" customHeight="1">
      <c r="B16" s="88"/>
      <c r="C16" s="136" t="s">
        <v>27</v>
      </c>
      <c r="D16" s="294">
        <v>69</v>
      </c>
      <c r="E16" s="294">
        <v>340786</v>
      </c>
      <c r="F16" s="294">
        <v>167</v>
      </c>
      <c r="G16" s="294">
        <v>1330548</v>
      </c>
      <c r="H16" s="294">
        <v>27</v>
      </c>
      <c r="I16" s="294">
        <v>208179</v>
      </c>
      <c r="J16" s="294">
        <v>25</v>
      </c>
      <c r="K16" s="294">
        <v>145760</v>
      </c>
      <c r="L16" s="294">
        <v>148</v>
      </c>
      <c r="M16" s="295">
        <v>1777280</v>
      </c>
      <c r="N16" s="292"/>
    </row>
    <row r="17" spans="2:14" ht="18" customHeight="1">
      <c r="B17" s="88"/>
      <c r="C17" s="136" t="s">
        <v>20</v>
      </c>
      <c r="D17" s="294" t="s">
        <v>299</v>
      </c>
      <c r="E17" s="294" t="s">
        <v>299</v>
      </c>
      <c r="F17" s="294">
        <v>2</v>
      </c>
      <c r="G17" s="294">
        <v>845979</v>
      </c>
      <c r="H17" s="294" t="s">
        <v>74</v>
      </c>
      <c r="I17" s="294" t="s">
        <v>74</v>
      </c>
      <c r="J17" s="294" t="s">
        <v>74</v>
      </c>
      <c r="K17" s="294" t="s">
        <v>74</v>
      </c>
      <c r="L17" s="294">
        <v>1</v>
      </c>
      <c r="M17" s="295">
        <v>3797</v>
      </c>
      <c r="N17" s="292"/>
    </row>
    <row r="18" spans="2:14" ht="18" customHeight="1">
      <c r="B18" s="88"/>
      <c r="C18" s="136" t="s">
        <v>21</v>
      </c>
      <c r="D18" s="294" t="s">
        <v>299</v>
      </c>
      <c r="E18" s="294" t="s">
        <v>299</v>
      </c>
      <c r="F18" s="294">
        <v>7</v>
      </c>
      <c r="G18" s="294">
        <v>103273</v>
      </c>
      <c r="H18" s="294" t="s">
        <v>74</v>
      </c>
      <c r="I18" s="294" t="s">
        <v>74</v>
      </c>
      <c r="J18" s="294">
        <v>1</v>
      </c>
      <c r="K18" s="294">
        <v>24271</v>
      </c>
      <c r="L18" s="294">
        <v>4</v>
      </c>
      <c r="M18" s="295">
        <v>49740</v>
      </c>
      <c r="N18" s="292"/>
    </row>
    <row r="19" spans="2:14" ht="18" customHeight="1">
      <c r="B19" s="88"/>
      <c r="C19" s="136" t="s">
        <v>22</v>
      </c>
      <c r="D19" s="294">
        <v>33</v>
      </c>
      <c r="E19" s="294">
        <v>307865</v>
      </c>
      <c r="F19" s="294">
        <v>282</v>
      </c>
      <c r="G19" s="294">
        <v>2429798</v>
      </c>
      <c r="H19" s="294">
        <v>42</v>
      </c>
      <c r="I19" s="294">
        <v>578614</v>
      </c>
      <c r="J19" s="294">
        <v>35</v>
      </c>
      <c r="K19" s="294">
        <v>265310</v>
      </c>
      <c r="L19" s="294">
        <v>166</v>
      </c>
      <c r="M19" s="295">
        <v>1613104</v>
      </c>
      <c r="N19" s="292"/>
    </row>
    <row r="20" spans="2:14" ht="18" customHeight="1">
      <c r="B20" s="88"/>
      <c r="C20" s="136" t="s">
        <v>23</v>
      </c>
      <c r="D20" s="294" t="s">
        <v>299</v>
      </c>
      <c r="E20" s="294" t="s">
        <v>299</v>
      </c>
      <c r="F20" s="294">
        <v>3</v>
      </c>
      <c r="G20" s="294">
        <v>119142</v>
      </c>
      <c r="H20" s="294" t="s">
        <v>74</v>
      </c>
      <c r="I20" s="294" t="s">
        <v>74</v>
      </c>
      <c r="J20" s="294" t="s">
        <v>74</v>
      </c>
      <c r="K20" s="294" t="s">
        <v>74</v>
      </c>
      <c r="L20" s="294">
        <v>8</v>
      </c>
      <c r="M20" s="295">
        <v>348046</v>
      </c>
      <c r="N20" s="292"/>
    </row>
    <row r="21" spans="2:14" ht="18" customHeight="1">
      <c r="B21" s="88"/>
      <c r="C21" s="136" t="s">
        <v>316</v>
      </c>
      <c r="D21" s="294" t="s">
        <v>299</v>
      </c>
      <c r="E21" s="294" t="s">
        <v>299</v>
      </c>
      <c r="F21" s="294">
        <v>3</v>
      </c>
      <c r="G21" s="294">
        <v>21166</v>
      </c>
      <c r="H21" s="294" t="s">
        <v>74</v>
      </c>
      <c r="I21" s="294" t="s">
        <v>74</v>
      </c>
      <c r="J21" s="294" t="s">
        <v>74</v>
      </c>
      <c r="K21" s="294" t="s">
        <v>74</v>
      </c>
      <c r="L21" s="294" t="s">
        <v>74</v>
      </c>
      <c r="M21" s="295" t="s">
        <v>74</v>
      </c>
      <c r="N21" s="292"/>
    </row>
    <row r="22" spans="2:14" ht="18" customHeight="1">
      <c r="B22" s="88"/>
      <c r="C22" s="227" t="s">
        <v>28</v>
      </c>
      <c r="D22" s="294" t="s">
        <v>299</v>
      </c>
      <c r="E22" s="294" t="s">
        <v>299</v>
      </c>
      <c r="F22" s="294" t="s">
        <v>299</v>
      </c>
      <c r="G22" s="294" t="s">
        <v>299</v>
      </c>
      <c r="H22" s="294" t="s">
        <v>74</v>
      </c>
      <c r="I22" s="294" t="s">
        <v>74</v>
      </c>
      <c r="J22" s="294" t="s">
        <v>74</v>
      </c>
      <c r="K22" s="294" t="s">
        <v>74</v>
      </c>
      <c r="L22" s="294" t="s">
        <v>74</v>
      </c>
      <c r="M22" s="295" t="s">
        <v>74</v>
      </c>
      <c r="N22" s="292"/>
    </row>
    <row r="23" spans="2:14" ht="18" customHeight="1">
      <c r="B23" s="88"/>
      <c r="C23" s="228" t="s">
        <v>24</v>
      </c>
      <c r="D23" s="294">
        <v>1</v>
      </c>
      <c r="E23" s="294">
        <v>79942</v>
      </c>
      <c r="F23" s="296">
        <v>4</v>
      </c>
      <c r="G23" s="296">
        <v>617902</v>
      </c>
      <c r="H23" s="294" t="s">
        <v>74</v>
      </c>
      <c r="I23" s="294" t="s">
        <v>74</v>
      </c>
      <c r="J23" s="294" t="s">
        <v>74</v>
      </c>
      <c r="K23" s="294" t="s">
        <v>74</v>
      </c>
      <c r="L23" s="294">
        <v>2</v>
      </c>
      <c r="M23" s="295">
        <v>406501</v>
      </c>
      <c r="N23" s="292"/>
    </row>
    <row r="24" spans="2:14" ht="18" customHeight="1">
      <c r="B24" s="88"/>
      <c r="C24" s="228" t="s">
        <v>20</v>
      </c>
      <c r="D24" s="294" t="s">
        <v>299</v>
      </c>
      <c r="E24" s="294" t="s">
        <v>299</v>
      </c>
      <c r="F24" s="313">
        <v>4</v>
      </c>
      <c r="G24" s="313">
        <v>44878</v>
      </c>
      <c r="H24" s="294" t="s">
        <v>74</v>
      </c>
      <c r="I24" s="294" t="s">
        <v>74</v>
      </c>
      <c r="J24" s="294" t="s">
        <v>74</v>
      </c>
      <c r="K24" s="294" t="s">
        <v>74</v>
      </c>
      <c r="L24" s="294" t="s">
        <v>74</v>
      </c>
      <c r="M24" s="295" t="s">
        <v>74</v>
      </c>
      <c r="N24" s="292"/>
    </row>
    <row r="25" spans="2:14" ht="18" customHeight="1">
      <c r="B25" s="88"/>
      <c r="C25" s="228" t="s">
        <v>150</v>
      </c>
      <c r="D25" s="294" t="s">
        <v>299</v>
      </c>
      <c r="E25" s="294" t="s">
        <v>299</v>
      </c>
      <c r="F25" s="294">
        <v>1</v>
      </c>
      <c r="G25" s="294">
        <v>70927</v>
      </c>
      <c r="H25" s="294" t="s">
        <v>74</v>
      </c>
      <c r="I25" s="294" t="s">
        <v>74</v>
      </c>
      <c r="J25" s="294" t="s">
        <v>74</v>
      </c>
      <c r="K25" s="294" t="s">
        <v>74</v>
      </c>
      <c r="L25" s="294" t="s">
        <v>74</v>
      </c>
      <c r="M25" s="295" t="s">
        <v>74</v>
      </c>
      <c r="N25" s="292"/>
    </row>
    <row r="26" spans="2:14" ht="18" customHeight="1">
      <c r="B26" s="88"/>
      <c r="C26" s="228" t="s">
        <v>151</v>
      </c>
      <c r="D26" s="294" t="s">
        <v>299</v>
      </c>
      <c r="E26" s="294" t="s">
        <v>299</v>
      </c>
      <c r="F26" s="294">
        <v>2</v>
      </c>
      <c r="G26" s="294">
        <v>96030</v>
      </c>
      <c r="H26" s="294" t="s">
        <v>74</v>
      </c>
      <c r="I26" s="294" t="s">
        <v>74</v>
      </c>
      <c r="J26" s="294" t="s">
        <v>74</v>
      </c>
      <c r="K26" s="294" t="s">
        <v>74</v>
      </c>
      <c r="L26" s="294" t="s">
        <v>74</v>
      </c>
      <c r="M26" s="295" t="s">
        <v>492</v>
      </c>
    </row>
    <row r="27" spans="2:14" ht="18" customHeight="1">
      <c r="B27" s="88"/>
      <c r="C27" s="226"/>
      <c r="D27" s="112"/>
      <c r="E27" s="112"/>
      <c r="F27" s="112"/>
      <c r="G27" s="112"/>
      <c r="H27" s="112"/>
      <c r="I27" s="112"/>
      <c r="J27" s="112"/>
      <c r="K27" s="112"/>
      <c r="L27" s="112"/>
      <c r="M27" s="112"/>
    </row>
    <row r="28" spans="2:14" ht="18" customHeight="1">
      <c r="B28" s="462" t="s">
        <v>29</v>
      </c>
      <c r="C28" s="463"/>
      <c r="D28" s="112" t="s">
        <v>299</v>
      </c>
      <c r="E28" s="112" t="s">
        <v>299</v>
      </c>
      <c r="F28" s="112">
        <f>F29+F30</f>
        <v>3</v>
      </c>
      <c r="G28" s="112">
        <f>G29+G30</f>
        <v>183725</v>
      </c>
      <c r="H28" s="112" t="s">
        <v>74</v>
      </c>
      <c r="I28" s="112" t="s">
        <v>74</v>
      </c>
      <c r="J28" s="112" t="s">
        <v>74</v>
      </c>
      <c r="K28" s="112" t="s">
        <v>74</v>
      </c>
      <c r="L28" s="112" t="s">
        <v>74</v>
      </c>
      <c r="M28" s="112" t="s">
        <v>74</v>
      </c>
    </row>
    <row r="29" spans="2:14" ht="18" customHeight="1">
      <c r="B29" s="229"/>
      <c r="C29" s="228" t="s">
        <v>25</v>
      </c>
      <c r="D29" s="112" t="s">
        <v>299</v>
      </c>
      <c r="E29" s="112" t="s">
        <v>299</v>
      </c>
      <c r="F29" s="112">
        <v>2</v>
      </c>
      <c r="G29" s="112">
        <v>12849</v>
      </c>
      <c r="H29" s="112" t="s">
        <v>74</v>
      </c>
      <c r="I29" s="112" t="s">
        <v>74</v>
      </c>
      <c r="J29" s="112" t="s">
        <v>74</v>
      </c>
      <c r="K29" s="112" t="s">
        <v>74</v>
      </c>
      <c r="L29" s="112" t="s">
        <v>74</v>
      </c>
      <c r="M29" s="112" t="s">
        <v>74</v>
      </c>
    </row>
    <row r="30" spans="2:14" ht="18" customHeight="1" thickBot="1">
      <c r="B30" s="96"/>
      <c r="C30" s="230" t="s">
        <v>20</v>
      </c>
      <c r="D30" s="120" t="s">
        <v>74</v>
      </c>
      <c r="E30" s="120" t="s">
        <v>74</v>
      </c>
      <c r="F30" s="120">
        <v>1</v>
      </c>
      <c r="G30" s="120">
        <v>170876</v>
      </c>
      <c r="H30" s="120" t="s">
        <v>74</v>
      </c>
      <c r="I30" s="120" t="s">
        <v>74</v>
      </c>
      <c r="J30" s="120" t="s">
        <v>74</v>
      </c>
      <c r="K30" s="120" t="s">
        <v>74</v>
      </c>
      <c r="L30" s="120" t="s">
        <v>74</v>
      </c>
      <c r="M30" s="120" t="s">
        <v>74</v>
      </c>
    </row>
    <row r="31" spans="2:14" ht="16.5" customHeight="1">
      <c r="B31" s="231" t="s">
        <v>459</v>
      </c>
      <c r="C31" s="231"/>
      <c r="D31" s="231"/>
      <c r="E31" s="92"/>
      <c r="F31" s="92"/>
      <c r="G31" s="92"/>
      <c r="H31" s="92"/>
      <c r="I31" s="92"/>
      <c r="J31" s="232"/>
      <c r="K31" s="232"/>
      <c r="L31" s="82"/>
    </row>
    <row r="32" spans="2:1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</sheetData>
  <mergeCells count="11">
    <mergeCell ref="B15:C15"/>
    <mergeCell ref="B28:C28"/>
    <mergeCell ref="B4:C5"/>
    <mergeCell ref="B2:M2"/>
    <mergeCell ref="B6:C6"/>
    <mergeCell ref="D4:E4"/>
    <mergeCell ref="F4:G4"/>
    <mergeCell ref="H4:I4"/>
    <mergeCell ref="J4:K4"/>
    <mergeCell ref="K3:M3"/>
    <mergeCell ref="L4:M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showGridLines="0" zoomScaleNormal="100" zoomScaleSheetLayoutView="100" workbookViewId="0"/>
  </sheetViews>
  <sheetFormatPr defaultRowHeight="13.5"/>
  <cols>
    <col min="1" max="1" width="14.125" style="81" bestFit="1" customWidth="1"/>
    <col min="2" max="2" width="8" style="81" customWidth="1"/>
    <col min="3" max="3" width="7.125" style="81" customWidth="1"/>
    <col min="4" max="12" width="7.625" style="81" customWidth="1"/>
    <col min="13" max="13" width="10.625" style="81" customWidth="1"/>
    <col min="14" max="18" width="9" style="81"/>
    <col min="19" max="19" width="9" style="82"/>
    <col min="20" max="16384" width="9" style="81"/>
  </cols>
  <sheetData>
    <row r="2" spans="1:13" ht="28.5" customHeight="1">
      <c r="A2" s="80"/>
      <c r="B2" s="334" t="s">
        <v>486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3" ht="20.100000000000001" customHeight="1" thickBot="1">
      <c r="B3" s="83"/>
      <c r="C3" s="83"/>
      <c r="D3" s="83"/>
      <c r="E3" s="83"/>
      <c r="F3" s="83"/>
      <c r="G3" s="83"/>
      <c r="H3" s="83"/>
      <c r="I3" s="83"/>
      <c r="J3" s="83"/>
      <c r="K3" s="83"/>
      <c r="L3" s="379" t="s">
        <v>351</v>
      </c>
      <c r="M3" s="379"/>
    </row>
    <row r="4" spans="1:13" ht="20.100000000000001" customHeight="1">
      <c r="B4" s="338" t="s">
        <v>80</v>
      </c>
      <c r="C4" s="474" t="s">
        <v>15</v>
      </c>
      <c r="D4" s="476" t="s">
        <v>148</v>
      </c>
      <c r="E4" s="477"/>
      <c r="F4" s="477"/>
      <c r="G4" s="478"/>
      <c r="H4" s="476" t="s">
        <v>352</v>
      </c>
      <c r="I4" s="477"/>
      <c r="J4" s="477"/>
      <c r="K4" s="477"/>
      <c r="L4" s="478"/>
      <c r="M4" s="84" t="s">
        <v>30</v>
      </c>
    </row>
    <row r="5" spans="1:13" ht="20.100000000000001" customHeight="1">
      <c r="B5" s="473"/>
      <c r="C5" s="475"/>
      <c r="D5" s="85" t="s">
        <v>31</v>
      </c>
      <c r="E5" s="85" t="s">
        <v>81</v>
      </c>
      <c r="F5" s="85" t="s">
        <v>82</v>
      </c>
      <c r="G5" s="85" t="s">
        <v>146</v>
      </c>
      <c r="H5" s="85" t="s">
        <v>31</v>
      </c>
      <c r="I5" s="85" t="s">
        <v>83</v>
      </c>
      <c r="J5" s="85" t="s">
        <v>84</v>
      </c>
      <c r="K5" s="85" t="s">
        <v>32</v>
      </c>
      <c r="L5" s="85" t="s">
        <v>147</v>
      </c>
      <c r="M5" s="86" t="s">
        <v>33</v>
      </c>
    </row>
    <row r="6" spans="1:13" ht="18" customHeight="1">
      <c r="B6" s="87" t="s">
        <v>415</v>
      </c>
      <c r="C6" s="88">
        <v>241</v>
      </c>
      <c r="D6" s="89">
        <v>20</v>
      </c>
      <c r="E6" s="89">
        <v>3</v>
      </c>
      <c r="F6" s="89" t="s">
        <v>74</v>
      </c>
      <c r="G6" s="89">
        <v>17</v>
      </c>
      <c r="H6" s="88">
        <v>221</v>
      </c>
      <c r="I6" s="88">
        <v>72</v>
      </c>
      <c r="J6" s="88">
        <v>16</v>
      </c>
      <c r="K6" s="88">
        <v>69</v>
      </c>
      <c r="L6" s="88">
        <v>64</v>
      </c>
      <c r="M6" s="90">
        <v>9057</v>
      </c>
    </row>
    <row r="7" spans="1:13" ht="18" customHeight="1">
      <c r="B7" s="91" t="s">
        <v>429</v>
      </c>
      <c r="C7" s="88">
        <v>261</v>
      </c>
      <c r="D7" s="89">
        <v>7</v>
      </c>
      <c r="E7" s="89" t="s">
        <v>74</v>
      </c>
      <c r="F7" s="89">
        <v>1</v>
      </c>
      <c r="G7" s="89">
        <v>6</v>
      </c>
      <c r="H7" s="88">
        <v>254</v>
      </c>
      <c r="I7" s="88">
        <v>74</v>
      </c>
      <c r="J7" s="88">
        <v>21</v>
      </c>
      <c r="K7" s="88">
        <v>83</v>
      </c>
      <c r="L7" s="88">
        <v>76</v>
      </c>
      <c r="M7" s="90">
        <v>10116</v>
      </c>
    </row>
    <row r="8" spans="1:13" ht="18" customHeight="1">
      <c r="B8" s="91" t="s">
        <v>493</v>
      </c>
      <c r="C8" s="92">
        <v>284</v>
      </c>
      <c r="D8" s="93">
        <v>21</v>
      </c>
      <c r="E8" s="93">
        <v>1</v>
      </c>
      <c r="F8" s="93">
        <v>1</v>
      </c>
      <c r="G8" s="93">
        <v>19</v>
      </c>
      <c r="H8" s="92">
        <v>263</v>
      </c>
      <c r="I8" s="92">
        <v>94</v>
      </c>
      <c r="J8" s="92">
        <v>23</v>
      </c>
      <c r="K8" s="92">
        <v>74</v>
      </c>
      <c r="L8" s="92">
        <v>72</v>
      </c>
      <c r="M8" s="94">
        <v>17778</v>
      </c>
    </row>
    <row r="9" spans="1:13" ht="18" customHeight="1">
      <c r="B9" s="91" t="s">
        <v>377</v>
      </c>
      <c r="C9" s="92">
        <v>179</v>
      </c>
      <c r="D9" s="93">
        <v>1</v>
      </c>
      <c r="E9" s="93" t="s">
        <v>74</v>
      </c>
      <c r="F9" s="93" t="s">
        <v>74</v>
      </c>
      <c r="G9" s="93">
        <v>1</v>
      </c>
      <c r="H9" s="92">
        <v>178</v>
      </c>
      <c r="I9" s="92">
        <v>52</v>
      </c>
      <c r="J9" s="92">
        <v>13</v>
      </c>
      <c r="K9" s="92">
        <v>56</v>
      </c>
      <c r="L9" s="92">
        <v>57</v>
      </c>
      <c r="M9" s="94">
        <v>8046</v>
      </c>
    </row>
    <row r="10" spans="1:13" ht="18" customHeight="1" thickBot="1">
      <c r="B10" s="95" t="s">
        <v>428</v>
      </c>
      <c r="C10" s="96">
        <f>D10+H10</f>
        <v>264</v>
      </c>
      <c r="D10" s="97">
        <v>1</v>
      </c>
      <c r="E10" s="97" t="s">
        <v>299</v>
      </c>
      <c r="F10" s="97" t="s">
        <v>299</v>
      </c>
      <c r="G10" s="97">
        <v>1</v>
      </c>
      <c r="H10" s="96">
        <v>263</v>
      </c>
      <c r="I10" s="96">
        <v>75</v>
      </c>
      <c r="J10" s="96">
        <v>32</v>
      </c>
      <c r="K10" s="96">
        <v>83</v>
      </c>
      <c r="L10" s="96">
        <v>73</v>
      </c>
      <c r="M10" s="98">
        <v>9545</v>
      </c>
    </row>
    <row r="11" spans="1:13" ht="15.75" customHeight="1">
      <c r="B11" s="99" t="s">
        <v>306</v>
      </c>
      <c r="C11" s="99"/>
      <c r="D11" s="99"/>
      <c r="E11" s="99"/>
      <c r="F11" s="100"/>
      <c r="G11" s="100"/>
      <c r="H11" s="100"/>
      <c r="I11" s="100"/>
      <c r="J11" s="100"/>
      <c r="K11" s="100"/>
      <c r="L11" s="100"/>
      <c r="M11" s="100"/>
    </row>
    <row r="13" spans="1:13">
      <c r="B13" s="82"/>
    </row>
  </sheetData>
  <mergeCells count="6">
    <mergeCell ref="B4:B5"/>
    <mergeCell ref="C4:C5"/>
    <mergeCell ref="B2:M2"/>
    <mergeCell ref="L3:M3"/>
    <mergeCell ref="D4:G4"/>
    <mergeCell ref="H4:L4"/>
  </mergeCells>
  <phoneticPr fontId="2"/>
  <printOptions horizontalCentered="1"/>
  <pageMargins left="0.51181102362204722" right="0.19685039370078741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zoomScaleNormal="100" zoomScaleSheetLayoutView="100" workbookViewId="0"/>
  </sheetViews>
  <sheetFormatPr defaultRowHeight="13.5"/>
  <cols>
    <col min="1" max="1" width="18.5" style="81" bestFit="1" customWidth="1"/>
    <col min="2" max="2" width="17.125" style="81" customWidth="1"/>
    <col min="3" max="12" width="7.625" style="81" customWidth="1"/>
    <col min="13" max="18" width="9" style="81"/>
    <col min="19" max="19" width="9" style="82"/>
    <col min="20" max="16384" width="9" style="81"/>
  </cols>
  <sheetData>
    <row r="2" spans="1:19" ht="28.5" customHeight="1">
      <c r="A2" s="80"/>
      <c r="B2" s="334" t="s">
        <v>479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9" ht="19.5" customHeight="1" thickBot="1">
      <c r="B3" s="83"/>
      <c r="C3" s="83"/>
      <c r="D3" s="83"/>
      <c r="E3" s="83"/>
      <c r="F3" s="83"/>
      <c r="G3" s="83"/>
      <c r="H3" s="83"/>
      <c r="I3" s="83"/>
      <c r="J3" s="83"/>
      <c r="K3" s="83"/>
      <c r="L3" s="248" t="s">
        <v>452</v>
      </c>
    </row>
    <row r="4" spans="1:19" ht="14.25" customHeight="1">
      <c r="B4" s="480" t="s">
        <v>362</v>
      </c>
      <c r="C4" s="482" t="s">
        <v>363</v>
      </c>
      <c r="D4" s="486"/>
      <c r="E4" s="482" t="s">
        <v>85</v>
      </c>
      <c r="F4" s="480"/>
      <c r="G4" s="233"/>
      <c r="H4" s="233"/>
      <c r="I4" s="233"/>
      <c r="J4" s="233"/>
      <c r="K4" s="233"/>
      <c r="L4" s="233"/>
    </row>
    <row r="5" spans="1:19" ht="14.25" customHeight="1">
      <c r="B5" s="481"/>
      <c r="C5" s="483"/>
      <c r="D5" s="473"/>
      <c r="E5" s="483"/>
      <c r="F5" s="407"/>
      <c r="G5" s="484" t="s">
        <v>86</v>
      </c>
      <c r="H5" s="487"/>
      <c r="I5" s="484" t="s">
        <v>364</v>
      </c>
      <c r="J5" s="487"/>
      <c r="K5" s="484" t="s">
        <v>365</v>
      </c>
      <c r="L5" s="485"/>
    </row>
    <row r="6" spans="1:19" ht="14.25" customHeight="1">
      <c r="B6" s="407"/>
      <c r="C6" s="249" t="s">
        <v>37</v>
      </c>
      <c r="D6" s="304" t="s">
        <v>34</v>
      </c>
      <c r="E6" s="304" t="s">
        <v>37</v>
      </c>
      <c r="F6" s="304" t="s">
        <v>34</v>
      </c>
      <c r="G6" s="304" t="s">
        <v>37</v>
      </c>
      <c r="H6" s="304" t="s">
        <v>34</v>
      </c>
      <c r="I6" s="304" t="s">
        <v>37</v>
      </c>
      <c r="J6" s="304" t="s">
        <v>34</v>
      </c>
      <c r="K6" s="304" t="s">
        <v>37</v>
      </c>
      <c r="L6" s="321" t="s">
        <v>34</v>
      </c>
      <c r="M6" s="179"/>
    </row>
    <row r="7" spans="1:19" ht="14.25" customHeight="1" thickBot="1">
      <c r="B7" s="234" t="s">
        <v>366</v>
      </c>
      <c r="C7" s="235">
        <v>46500</v>
      </c>
      <c r="D7" s="236">
        <v>6310</v>
      </c>
      <c r="E7" s="236">
        <v>12700</v>
      </c>
      <c r="F7" s="236">
        <v>2740</v>
      </c>
      <c r="G7" s="236">
        <v>1900</v>
      </c>
      <c r="H7" s="236">
        <v>498</v>
      </c>
      <c r="I7" s="237">
        <v>4</v>
      </c>
      <c r="J7" s="237">
        <v>0</v>
      </c>
      <c r="K7" s="237" t="s">
        <v>299</v>
      </c>
      <c r="L7" s="237" t="s">
        <v>299</v>
      </c>
    </row>
    <row r="8" spans="1:19">
      <c r="B8" s="479" t="s">
        <v>497</v>
      </c>
      <c r="C8" s="479"/>
      <c r="D8" s="479"/>
      <c r="E8" s="479"/>
      <c r="F8" s="479"/>
      <c r="G8" s="479"/>
      <c r="H8" s="479"/>
      <c r="I8" s="479"/>
      <c r="J8" s="479"/>
      <c r="K8" s="250"/>
      <c r="L8" s="250"/>
      <c r="O8" s="82"/>
      <c r="S8" s="81"/>
    </row>
    <row r="9" spans="1:19" ht="9.9499999999999993" customHeight="1"/>
    <row r="10" spans="1:19" ht="9.9499999999999993" customHeight="1"/>
    <row r="11" spans="1:19" ht="9.9499999999999993" customHeight="1"/>
    <row r="12" spans="1:19" ht="9.9499999999999993" customHeight="1"/>
    <row r="13" spans="1:19" ht="9.9499999999999993" customHeight="1"/>
    <row r="14" spans="1:19" ht="9.9499999999999993" customHeight="1"/>
    <row r="15" spans="1:19" ht="9.9499999999999993" customHeight="1"/>
    <row r="16" spans="1:19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</sheetData>
  <mergeCells count="8">
    <mergeCell ref="B8:J8"/>
    <mergeCell ref="B4:B6"/>
    <mergeCell ref="B2:L2"/>
    <mergeCell ref="E4:F5"/>
    <mergeCell ref="K5:L5"/>
    <mergeCell ref="C4:D5"/>
    <mergeCell ref="G5:H5"/>
    <mergeCell ref="I5:J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showGridLines="0" zoomScaleNormal="100" zoomScaleSheetLayoutView="100" workbookViewId="0">
      <selection activeCell="E15" sqref="E15"/>
    </sheetView>
  </sheetViews>
  <sheetFormatPr defaultRowHeight="13.5"/>
  <cols>
    <col min="1" max="1" width="18.5" style="1" bestFit="1" customWidth="1"/>
    <col min="2" max="2" width="17.125" style="1" customWidth="1"/>
    <col min="3" max="8" width="12.625" style="1" customWidth="1"/>
    <col min="9" max="14" width="9" style="1"/>
    <col min="15" max="15" width="9" style="2"/>
    <col min="16" max="16384" width="9" style="1"/>
  </cols>
  <sheetData>
    <row r="2" spans="1:15" ht="21">
      <c r="A2" s="4"/>
      <c r="B2" s="388" t="s">
        <v>487</v>
      </c>
      <c r="C2" s="389"/>
      <c r="D2" s="389"/>
      <c r="E2" s="389"/>
      <c r="F2" s="389"/>
      <c r="G2" s="389"/>
      <c r="H2" s="389"/>
    </row>
    <row r="3" spans="1:15">
      <c r="B3" s="2"/>
      <c r="C3" s="2"/>
      <c r="D3" s="2"/>
      <c r="E3" s="2"/>
      <c r="F3" s="2"/>
      <c r="G3" s="2"/>
      <c r="H3" s="2"/>
    </row>
    <row r="4" spans="1:15" ht="7.5" customHeight="1" thickBot="1">
      <c r="B4" s="6"/>
      <c r="C4" s="6"/>
      <c r="D4" s="6"/>
      <c r="E4" s="6"/>
      <c r="F4" s="6"/>
      <c r="G4" s="6"/>
      <c r="H4" s="7"/>
    </row>
    <row r="5" spans="1:15" s="9" customFormat="1" ht="14.25" customHeight="1">
      <c r="B5" s="488" t="s">
        <v>367</v>
      </c>
      <c r="C5" s="491" t="s">
        <v>317</v>
      </c>
      <c r="D5" s="492"/>
      <c r="E5" s="40"/>
      <c r="F5" s="40"/>
      <c r="G5" s="41"/>
      <c r="H5" s="40"/>
    </row>
    <row r="6" spans="1:15" s="9" customFormat="1" ht="14.25" customHeight="1">
      <c r="B6" s="489"/>
      <c r="C6" s="493"/>
      <c r="D6" s="494"/>
      <c r="E6" s="495" t="s">
        <v>35</v>
      </c>
      <c r="F6" s="496"/>
      <c r="G6" s="497" t="s">
        <v>36</v>
      </c>
      <c r="H6" s="498"/>
    </row>
    <row r="7" spans="1:15" s="9" customFormat="1" ht="14.25" customHeight="1">
      <c r="B7" s="490"/>
      <c r="C7" s="22" t="s">
        <v>37</v>
      </c>
      <c r="D7" s="23" t="s">
        <v>38</v>
      </c>
      <c r="E7" s="14" t="s">
        <v>37</v>
      </c>
      <c r="F7" s="14" t="s">
        <v>87</v>
      </c>
      <c r="G7" s="14" t="s">
        <v>37</v>
      </c>
      <c r="H7" s="14" t="s">
        <v>87</v>
      </c>
    </row>
    <row r="8" spans="1:15" ht="14.25" customHeight="1" thickBot="1">
      <c r="B8" s="66" t="s">
        <v>368</v>
      </c>
      <c r="C8" s="67">
        <v>19700</v>
      </c>
      <c r="D8" s="67">
        <v>2780</v>
      </c>
      <c r="E8" s="67">
        <v>4310</v>
      </c>
      <c r="F8" s="67">
        <v>1350</v>
      </c>
      <c r="G8" s="67">
        <v>5900</v>
      </c>
      <c r="H8" s="67">
        <v>750</v>
      </c>
      <c r="O8" s="1"/>
    </row>
    <row r="9" spans="1:15">
      <c r="B9" s="479" t="s">
        <v>497</v>
      </c>
      <c r="C9" s="479"/>
      <c r="D9" s="479"/>
      <c r="E9" s="479"/>
      <c r="F9" s="479"/>
      <c r="G9" s="479"/>
      <c r="H9" s="479"/>
      <c r="I9" s="479"/>
      <c r="J9" s="479"/>
    </row>
  </sheetData>
  <mergeCells count="6">
    <mergeCell ref="B9:J9"/>
    <mergeCell ref="B2:H2"/>
    <mergeCell ref="B5:B7"/>
    <mergeCell ref="C5:D6"/>
    <mergeCell ref="E6:F6"/>
    <mergeCell ref="G6:H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showGridLines="0" topLeftCell="A10" zoomScaleNormal="100" zoomScaleSheetLayoutView="100" workbookViewId="0"/>
  </sheetViews>
  <sheetFormatPr defaultRowHeight="13.5"/>
  <cols>
    <col min="1" max="1" width="18.5" style="1" bestFit="1" customWidth="1"/>
    <col min="2" max="2" width="17.125" style="1" customWidth="1"/>
    <col min="3" max="10" width="9.5" style="1" customWidth="1"/>
    <col min="11" max="11" width="9" style="2"/>
    <col min="12" max="16" width="9" style="1"/>
    <col min="17" max="17" width="9" style="2"/>
    <col min="18" max="16384" width="9" style="1"/>
  </cols>
  <sheetData>
    <row r="2" spans="1:17" ht="21">
      <c r="A2" s="4"/>
      <c r="B2" s="388" t="s">
        <v>487</v>
      </c>
      <c r="C2" s="389"/>
      <c r="D2" s="389"/>
      <c r="E2" s="389"/>
      <c r="F2" s="389"/>
      <c r="G2" s="389"/>
      <c r="H2" s="389"/>
      <c r="I2" s="389"/>
      <c r="J2" s="389"/>
    </row>
    <row r="3" spans="1:17">
      <c r="B3" s="2"/>
      <c r="C3" s="2"/>
      <c r="D3" s="2"/>
      <c r="E3" s="2"/>
      <c r="F3" s="2"/>
      <c r="G3" s="2"/>
      <c r="H3" s="2"/>
      <c r="I3" s="2"/>
      <c r="J3" s="2"/>
    </row>
    <row r="4" spans="1:17" ht="7.5" customHeight="1" thickBot="1">
      <c r="B4" s="6"/>
      <c r="C4" s="6"/>
      <c r="D4" s="6"/>
      <c r="E4" s="6"/>
      <c r="F4" s="6"/>
      <c r="G4" s="6"/>
      <c r="H4" s="6"/>
      <c r="I4" s="12"/>
      <c r="J4" s="7"/>
    </row>
    <row r="5" spans="1:17" ht="14.25" customHeight="1">
      <c r="B5" s="488" t="s">
        <v>369</v>
      </c>
      <c r="C5" s="491" t="s">
        <v>330</v>
      </c>
      <c r="D5" s="492"/>
      <c r="E5" s="33"/>
      <c r="F5" s="33"/>
      <c r="G5" s="33"/>
      <c r="H5" s="33"/>
      <c r="I5" s="33"/>
      <c r="J5" s="33"/>
      <c r="O5" s="2"/>
      <c r="Q5" s="1"/>
    </row>
    <row r="6" spans="1:17" ht="14.25" customHeight="1">
      <c r="B6" s="489"/>
      <c r="C6" s="493"/>
      <c r="D6" s="494"/>
      <c r="E6" s="499" t="s">
        <v>370</v>
      </c>
      <c r="F6" s="498"/>
      <c r="G6" s="499" t="s">
        <v>371</v>
      </c>
      <c r="H6" s="498"/>
      <c r="I6" s="499" t="s">
        <v>372</v>
      </c>
      <c r="J6" s="498"/>
      <c r="O6" s="2"/>
      <c r="Q6" s="1"/>
    </row>
    <row r="7" spans="1:17" ht="14.25" customHeight="1">
      <c r="B7" s="490"/>
      <c r="C7" s="22" t="s">
        <v>37</v>
      </c>
      <c r="D7" s="23" t="s">
        <v>38</v>
      </c>
      <c r="E7" s="22" t="s">
        <v>37</v>
      </c>
      <c r="F7" s="23" t="s">
        <v>38</v>
      </c>
      <c r="G7" s="22" t="s">
        <v>37</v>
      </c>
      <c r="H7" s="23" t="s">
        <v>38</v>
      </c>
      <c r="I7" s="22" t="s">
        <v>37</v>
      </c>
      <c r="J7" s="22" t="s">
        <v>38</v>
      </c>
      <c r="O7" s="2"/>
      <c r="Q7" s="1"/>
    </row>
    <row r="8" spans="1:17" ht="14.25" customHeight="1" thickBot="1">
      <c r="B8" s="66" t="s">
        <v>373</v>
      </c>
      <c r="C8" s="67">
        <v>12300</v>
      </c>
      <c r="D8" s="67">
        <v>640</v>
      </c>
      <c r="E8" s="67">
        <v>1090</v>
      </c>
      <c r="F8" s="67">
        <v>37</v>
      </c>
      <c r="G8" s="67">
        <v>530</v>
      </c>
      <c r="H8" s="67">
        <v>183</v>
      </c>
      <c r="I8" s="67">
        <v>3900</v>
      </c>
      <c r="J8" s="67">
        <v>98</v>
      </c>
      <c r="O8" s="2"/>
      <c r="Q8" s="1"/>
    </row>
    <row r="9" spans="1:17" ht="16.5" customHeight="1">
      <c r="B9" s="479" t="s">
        <v>497</v>
      </c>
      <c r="C9" s="479"/>
      <c r="D9" s="479"/>
      <c r="E9" s="479"/>
      <c r="F9" s="479"/>
      <c r="G9" s="479"/>
      <c r="H9" s="479"/>
      <c r="I9" s="479"/>
      <c r="J9" s="479"/>
    </row>
  </sheetData>
  <mergeCells count="7">
    <mergeCell ref="B9:J9"/>
    <mergeCell ref="B5:B7"/>
    <mergeCell ref="B2:J2"/>
    <mergeCell ref="E6:F6"/>
    <mergeCell ref="G6:H6"/>
    <mergeCell ref="I6:J6"/>
    <mergeCell ref="C5:D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Normal="100" zoomScaleSheetLayoutView="100" workbookViewId="0"/>
  </sheetViews>
  <sheetFormatPr defaultRowHeight="13.5"/>
  <cols>
    <col min="1" max="1" width="18.5" style="81" bestFit="1" customWidth="1"/>
    <col min="2" max="2" width="15.25" style="81" customWidth="1"/>
    <col min="3" max="6" width="19.625" style="81" customWidth="1"/>
    <col min="7" max="12" width="9" style="81"/>
    <col min="13" max="13" width="9" style="82"/>
    <col min="14" max="16384" width="9" style="81"/>
  </cols>
  <sheetData>
    <row r="2" spans="1:13" ht="21" customHeight="1">
      <c r="A2" s="80"/>
      <c r="B2" s="334" t="s">
        <v>488</v>
      </c>
      <c r="C2" s="335"/>
      <c r="D2" s="335"/>
      <c r="E2" s="335"/>
      <c r="F2" s="335"/>
    </row>
    <row r="3" spans="1:13" s="101" customFormat="1" ht="19.5" customHeight="1" thickBot="1">
      <c r="B3" s="326" t="s">
        <v>489</v>
      </c>
      <c r="C3" s="83"/>
      <c r="D3" s="83"/>
      <c r="E3" s="83"/>
      <c r="F3" s="97" t="s">
        <v>328</v>
      </c>
      <c r="G3" s="100"/>
    </row>
    <row r="4" spans="1:13" s="102" customFormat="1">
      <c r="B4" s="103" t="s">
        <v>331</v>
      </c>
      <c r="C4" s="86" t="s">
        <v>88</v>
      </c>
      <c r="D4" s="86" t="s">
        <v>89</v>
      </c>
      <c r="E4" s="104" t="s">
        <v>90</v>
      </c>
      <c r="F4" s="104" t="s">
        <v>91</v>
      </c>
    </row>
    <row r="5" spans="1:13" ht="15" customHeight="1">
      <c r="B5" s="105" t="s">
        <v>460</v>
      </c>
      <c r="C5" s="106">
        <v>5382</v>
      </c>
      <c r="D5" s="107">
        <v>44</v>
      </c>
      <c r="E5" s="108">
        <v>6499</v>
      </c>
      <c r="F5" s="108">
        <v>28019</v>
      </c>
      <c r="M5" s="81"/>
    </row>
    <row r="6" spans="1:13" ht="15" customHeight="1">
      <c r="B6" s="109" t="s">
        <v>348</v>
      </c>
      <c r="C6" s="106">
        <v>5178</v>
      </c>
      <c r="D6" s="107">
        <v>49</v>
      </c>
      <c r="E6" s="108">
        <v>6420</v>
      </c>
      <c r="F6" s="108">
        <v>27838</v>
      </c>
      <c r="M6" s="81"/>
    </row>
    <row r="7" spans="1:13" ht="15" customHeight="1">
      <c r="B7" s="109" t="s">
        <v>353</v>
      </c>
      <c r="C7" s="110">
        <v>5012</v>
      </c>
      <c r="D7" s="111">
        <v>32</v>
      </c>
      <c r="E7" s="112">
        <v>6213</v>
      </c>
      <c r="F7" s="111">
        <v>28398</v>
      </c>
      <c r="M7" s="81"/>
    </row>
    <row r="8" spans="1:13" ht="15" customHeight="1">
      <c r="B8" s="109" t="s">
        <v>416</v>
      </c>
      <c r="C8" s="113">
        <v>4800</v>
      </c>
      <c r="D8" s="114">
        <v>49</v>
      </c>
      <c r="E8" s="114">
        <v>5888</v>
      </c>
      <c r="F8" s="114">
        <v>28741</v>
      </c>
      <c r="M8" s="81"/>
    </row>
    <row r="9" spans="1:13" ht="15" customHeight="1">
      <c r="B9" s="109" t="s">
        <v>461</v>
      </c>
      <c r="C9" s="113">
        <f>SUM(C10:C21)</f>
        <v>4372</v>
      </c>
      <c r="D9" s="114">
        <f>SUM(D10:D21)</f>
        <v>31</v>
      </c>
      <c r="E9" s="114">
        <f>SUM(E10:E21)</f>
        <v>5443</v>
      </c>
      <c r="F9" s="114">
        <f>SUM(F10:F21)</f>
        <v>27713</v>
      </c>
      <c r="M9" s="81"/>
    </row>
    <row r="10" spans="1:13" ht="15" customHeight="1">
      <c r="B10" s="92" t="s">
        <v>462</v>
      </c>
      <c r="C10" s="110">
        <v>394</v>
      </c>
      <c r="D10" s="111">
        <v>4</v>
      </c>
      <c r="E10" s="112">
        <v>510</v>
      </c>
      <c r="F10" s="111">
        <v>2256</v>
      </c>
      <c r="M10" s="81"/>
    </row>
    <row r="11" spans="1:13" ht="15" customHeight="1">
      <c r="B11" s="115" t="s">
        <v>128</v>
      </c>
      <c r="C11" s="110">
        <v>342</v>
      </c>
      <c r="D11" s="111">
        <v>2</v>
      </c>
      <c r="E11" s="112">
        <v>391</v>
      </c>
      <c r="F11" s="111">
        <v>1986</v>
      </c>
      <c r="M11" s="81"/>
    </row>
    <row r="12" spans="1:13" ht="15" customHeight="1">
      <c r="B12" s="115" t="s">
        <v>129</v>
      </c>
      <c r="C12" s="110">
        <v>364</v>
      </c>
      <c r="D12" s="111">
        <v>1</v>
      </c>
      <c r="E12" s="112">
        <v>468</v>
      </c>
      <c r="F12" s="111">
        <v>2421</v>
      </c>
      <c r="M12" s="81"/>
    </row>
    <row r="13" spans="1:13" ht="15" customHeight="1">
      <c r="B13" s="115" t="s">
        <v>130</v>
      </c>
      <c r="C13" s="110">
        <v>351</v>
      </c>
      <c r="D13" s="111">
        <v>2</v>
      </c>
      <c r="E13" s="112">
        <v>448</v>
      </c>
      <c r="F13" s="111">
        <v>2238</v>
      </c>
      <c r="M13" s="81"/>
    </row>
    <row r="14" spans="1:13" ht="15" customHeight="1">
      <c r="B14" s="115" t="s">
        <v>131</v>
      </c>
      <c r="C14" s="110">
        <v>366</v>
      </c>
      <c r="D14" s="111">
        <v>1</v>
      </c>
      <c r="E14" s="112">
        <v>466</v>
      </c>
      <c r="F14" s="111">
        <v>2260</v>
      </c>
      <c r="M14" s="81"/>
    </row>
    <row r="15" spans="1:13" ht="15" customHeight="1">
      <c r="B15" s="115" t="s">
        <v>132</v>
      </c>
      <c r="C15" s="110">
        <v>352</v>
      </c>
      <c r="D15" s="111">
        <v>4</v>
      </c>
      <c r="E15" s="112">
        <v>410</v>
      </c>
      <c r="F15" s="111">
        <v>2158</v>
      </c>
      <c r="M15" s="81"/>
    </row>
    <row r="16" spans="1:13" ht="15" customHeight="1">
      <c r="B16" s="115" t="s">
        <v>133</v>
      </c>
      <c r="C16" s="110">
        <v>400</v>
      </c>
      <c r="D16" s="111">
        <v>4</v>
      </c>
      <c r="E16" s="112">
        <v>495</v>
      </c>
      <c r="F16" s="111">
        <v>2366</v>
      </c>
      <c r="M16" s="81"/>
    </row>
    <row r="17" spans="2:13" ht="15" customHeight="1">
      <c r="B17" s="115" t="s">
        <v>134</v>
      </c>
      <c r="C17" s="110">
        <v>356</v>
      </c>
      <c r="D17" s="111">
        <v>2</v>
      </c>
      <c r="E17" s="112">
        <v>459</v>
      </c>
      <c r="F17" s="111">
        <v>2575</v>
      </c>
      <c r="M17" s="81"/>
    </row>
    <row r="18" spans="2:13" ht="15" customHeight="1">
      <c r="B18" s="115" t="s">
        <v>135</v>
      </c>
      <c r="C18" s="110">
        <v>359</v>
      </c>
      <c r="D18" s="111">
        <v>1</v>
      </c>
      <c r="E18" s="112">
        <v>447</v>
      </c>
      <c r="F18" s="111">
        <v>2228</v>
      </c>
      <c r="M18" s="81"/>
    </row>
    <row r="19" spans="2:13" ht="15" customHeight="1">
      <c r="B19" s="115" t="s">
        <v>136</v>
      </c>
      <c r="C19" s="110">
        <v>356</v>
      </c>
      <c r="D19" s="111">
        <v>3</v>
      </c>
      <c r="E19" s="112">
        <v>445</v>
      </c>
      <c r="F19" s="111">
        <v>2374</v>
      </c>
      <c r="M19" s="81"/>
    </row>
    <row r="20" spans="2:13" ht="15" customHeight="1">
      <c r="B20" s="115" t="s">
        <v>137</v>
      </c>
      <c r="C20" s="110">
        <v>344</v>
      </c>
      <c r="D20" s="111">
        <v>4</v>
      </c>
      <c r="E20" s="112">
        <v>434</v>
      </c>
      <c r="F20" s="116">
        <v>2234</v>
      </c>
      <c r="M20" s="81"/>
    </row>
    <row r="21" spans="2:13" ht="15" customHeight="1" thickBot="1">
      <c r="B21" s="117" t="s">
        <v>138</v>
      </c>
      <c r="C21" s="118">
        <v>388</v>
      </c>
      <c r="D21" s="119">
        <v>3</v>
      </c>
      <c r="E21" s="120">
        <v>470</v>
      </c>
      <c r="F21" s="121">
        <v>2617</v>
      </c>
      <c r="M21" s="81"/>
    </row>
    <row r="22" spans="2:13" ht="16.5" customHeight="1">
      <c r="B22" s="92" t="s">
        <v>77</v>
      </c>
      <c r="C22" s="92"/>
      <c r="D22" s="92"/>
      <c r="E22" s="92"/>
      <c r="F22" s="92"/>
      <c r="G22" s="82"/>
      <c r="M22" s="81"/>
    </row>
    <row r="23" spans="2:13">
      <c r="C23" s="122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3"/>
  <sheetViews>
    <sheetView showGridLines="0" zoomScaleNormal="100" zoomScaleSheetLayoutView="100" workbookViewId="0"/>
  </sheetViews>
  <sheetFormatPr defaultRowHeight="13.5"/>
  <cols>
    <col min="1" max="1" width="18.5" style="81" bestFit="1" customWidth="1"/>
    <col min="2" max="2" width="8.125" style="81" customWidth="1"/>
    <col min="3" max="3" width="5.125" style="81" customWidth="1"/>
    <col min="4" max="12" width="8.875" style="81" customWidth="1"/>
    <col min="13" max="17" width="9" style="81"/>
    <col min="18" max="18" width="9" style="82"/>
    <col min="19" max="16384" width="9" style="81"/>
  </cols>
  <sheetData>
    <row r="2" spans="1:18" ht="21" customHeight="1">
      <c r="A2" s="80"/>
      <c r="B2" s="334" t="s">
        <v>480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Q2" s="82"/>
      <c r="R2" s="81"/>
    </row>
    <row r="3" spans="1:18" s="101" customFormat="1" ht="19.5" customHeight="1" thickBot="1">
      <c r="B3" s="326" t="s">
        <v>481</v>
      </c>
      <c r="C3" s="83"/>
      <c r="D3" s="83"/>
      <c r="E3" s="83"/>
      <c r="F3" s="83"/>
      <c r="G3" s="83"/>
      <c r="H3" s="83"/>
      <c r="I3" s="83"/>
      <c r="J3" s="83"/>
      <c r="K3" s="83"/>
      <c r="L3" s="97" t="s">
        <v>40</v>
      </c>
      <c r="Q3" s="100"/>
    </row>
    <row r="4" spans="1:18" s="101" customFormat="1" ht="12.95" customHeight="1">
      <c r="B4" s="481" t="s">
        <v>332</v>
      </c>
      <c r="C4" s="338"/>
      <c r="D4" s="340" t="s">
        <v>354</v>
      </c>
      <c r="E4" s="341"/>
      <c r="F4" s="342"/>
      <c r="G4" s="340" t="s">
        <v>417</v>
      </c>
      <c r="H4" s="341"/>
      <c r="I4" s="341"/>
      <c r="J4" s="340" t="s">
        <v>463</v>
      </c>
      <c r="K4" s="341"/>
      <c r="L4" s="341"/>
    </row>
    <row r="5" spans="1:18" s="101" customFormat="1" ht="12.95" customHeight="1">
      <c r="B5" s="466"/>
      <c r="C5" s="339"/>
      <c r="D5" s="290" t="s">
        <v>17</v>
      </c>
      <c r="E5" s="290" t="s">
        <v>318</v>
      </c>
      <c r="F5" s="290" t="s">
        <v>92</v>
      </c>
      <c r="G5" s="290" t="s">
        <v>17</v>
      </c>
      <c r="H5" s="290" t="s">
        <v>318</v>
      </c>
      <c r="I5" s="290" t="s">
        <v>92</v>
      </c>
      <c r="J5" s="127" t="s">
        <v>17</v>
      </c>
      <c r="K5" s="127" t="s">
        <v>318</v>
      </c>
      <c r="L5" s="127" t="s">
        <v>92</v>
      </c>
    </row>
    <row r="6" spans="1:18" ht="12.95" customHeight="1">
      <c r="B6" s="467" t="s">
        <v>15</v>
      </c>
      <c r="C6" s="500"/>
      <c r="D6" s="319">
        <v>5012</v>
      </c>
      <c r="E6" s="319">
        <v>32</v>
      </c>
      <c r="F6" s="319">
        <v>6213</v>
      </c>
      <c r="G6" s="319">
        <v>4800</v>
      </c>
      <c r="H6" s="319">
        <v>49</v>
      </c>
      <c r="I6" s="319">
        <v>5888</v>
      </c>
      <c r="J6" s="319">
        <f>SUM(J8:J22)</f>
        <v>4372</v>
      </c>
      <c r="K6" s="319">
        <f>SUM(K8:K22)</f>
        <v>31</v>
      </c>
      <c r="L6" s="319">
        <v>5443</v>
      </c>
      <c r="M6" s="179"/>
    </row>
    <row r="7" spans="1:18" ht="12.95" customHeight="1">
      <c r="B7" s="400" t="s">
        <v>93</v>
      </c>
      <c r="C7" s="401"/>
      <c r="D7" s="238">
        <v>1490</v>
      </c>
      <c r="E7" s="238">
        <v>7</v>
      </c>
      <c r="F7" s="238">
        <v>1945</v>
      </c>
      <c r="G7" s="238">
        <v>1376</v>
      </c>
      <c r="H7" s="238">
        <v>14</v>
      </c>
      <c r="I7" s="238">
        <v>1783</v>
      </c>
      <c r="J7" s="238">
        <f>SUM(J8:J18)</f>
        <v>1310</v>
      </c>
      <c r="K7" s="238">
        <f>SUM(K8:K18)</f>
        <v>12</v>
      </c>
      <c r="L7" s="238">
        <v>1719</v>
      </c>
    </row>
    <row r="8" spans="1:18" ht="12.95" customHeight="1">
      <c r="B8" s="92">
        <v>11</v>
      </c>
      <c r="C8" s="92" t="s">
        <v>120</v>
      </c>
      <c r="D8" s="106">
        <v>238</v>
      </c>
      <c r="E8" s="137" t="s">
        <v>74</v>
      </c>
      <c r="F8" s="238">
        <v>335</v>
      </c>
      <c r="G8" s="238">
        <v>188</v>
      </c>
      <c r="H8" s="137">
        <v>2</v>
      </c>
      <c r="I8" s="238">
        <v>250</v>
      </c>
      <c r="J8" s="238">
        <v>172</v>
      </c>
      <c r="K8" s="137">
        <v>1</v>
      </c>
      <c r="L8" s="238">
        <v>244</v>
      </c>
    </row>
    <row r="9" spans="1:18" ht="12.95" customHeight="1">
      <c r="B9" s="93" t="s">
        <v>41</v>
      </c>
      <c r="C9" s="92" t="s">
        <v>120</v>
      </c>
      <c r="D9" s="106">
        <v>83</v>
      </c>
      <c r="E9" s="137" t="s">
        <v>74</v>
      </c>
      <c r="F9" s="238">
        <v>102</v>
      </c>
      <c r="G9" s="238">
        <v>85</v>
      </c>
      <c r="H9" s="137" t="s">
        <v>74</v>
      </c>
      <c r="I9" s="238">
        <v>112</v>
      </c>
      <c r="J9" s="238">
        <v>93</v>
      </c>
      <c r="K9" s="137" t="s">
        <v>74</v>
      </c>
      <c r="L9" s="238">
        <v>126</v>
      </c>
    </row>
    <row r="10" spans="1:18" ht="12.95" customHeight="1">
      <c r="B10" s="93" t="s">
        <v>42</v>
      </c>
      <c r="C10" s="92" t="s">
        <v>120</v>
      </c>
      <c r="D10" s="106">
        <v>46</v>
      </c>
      <c r="E10" s="137">
        <v>1</v>
      </c>
      <c r="F10" s="238">
        <v>66</v>
      </c>
      <c r="G10" s="238">
        <v>29</v>
      </c>
      <c r="H10" s="137" t="s">
        <v>74</v>
      </c>
      <c r="I10" s="238">
        <v>38</v>
      </c>
      <c r="J10" s="238">
        <v>42</v>
      </c>
      <c r="K10" s="137">
        <v>3</v>
      </c>
      <c r="L10" s="238">
        <v>58</v>
      </c>
    </row>
    <row r="11" spans="1:18" ht="12.95" customHeight="1">
      <c r="B11" s="93" t="s">
        <v>43</v>
      </c>
      <c r="C11" s="92" t="s">
        <v>120</v>
      </c>
      <c r="D11" s="106">
        <v>458</v>
      </c>
      <c r="E11" s="238">
        <v>2</v>
      </c>
      <c r="F11" s="238">
        <v>614</v>
      </c>
      <c r="G11" s="238">
        <v>421</v>
      </c>
      <c r="H11" s="238">
        <v>6</v>
      </c>
      <c r="I11" s="238">
        <v>553</v>
      </c>
      <c r="J11" s="238">
        <v>427</v>
      </c>
      <c r="K11" s="238">
        <v>3</v>
      </c>
      <c r="L11" s="238">
        <v>560</v>
      </c>
    </row>
    <row r="12" spans="1:18" ht="12.95" customHeight="1">
      <c r="B12" s="93" t="s">
        <v>44</v>
      </c>
      <c r="C12" s="92" t="s">
        <v>120</v>
      </c>
      <c r="D12" s="106">
        <v>498</v>
      </c>
      <c r="E12" s="238">
        <v>2</v>
      </c>
      <c r="F12" s="238">
        <v>612</v>
      </c>
      <c r="G12" s="238">
        <v>487</v>
      </c>
      <c r="H12" s="238">
        <v>4</v>
      </c>
      <c r="I12" s="238">
        <v>625</v>
      </c>
      <c r="J12" s="238">
        <v>401</v>
      </c>
      <c r="K12" s="238">
        <v>3</v>
      </c>
      <c r="L12" s="238">
        <v>502</v>
      </c>
    </row>
    <row r="13" spans="1:18" ht="12.95" customHeight="1">
      <c r="B13" s="93" t="s">
        <v>45</v>
      </c>
      <c r="C13" s="92" t="s">
        <v>120</v>
      </c>
      <c r="D13" s="106">
        <v>15</v>
      </c>
      <c r="E13" s="137" t="s">
        <v>74</v>
      </c>
      <c r="F13" s="238">
        <v>22</v>
      </c>
      <c r="G13" s="238">
        <v>15</v>
      </c>
      <c r="H13" s="137">
        <v>1</v>
      </c>
      <c r="I13" s="238">
        <v>24</v>
      </c>
      <c r="J13" s="238">
        <v>25</v>
      </c>
      <c r="K13" s="137">
        <v>1</v>
      </c>
      <c r="L13" s="238">
        <v>33</v>
      </c>
    </row>
    <row r="14" spans="1:18" ht="12.95" customHeight="1">
      <c r="B14" s="93" t="s">
        <v>46</v>
      </c>
      <c r="C14" s="92" t="s">
        <v>120</v>
      </c>
      <c r="D14" s="106">
        <v>15</v>
      </c>
      <c r="E14" s="137">
        <v>1</v>
      </c>
      <c r="F14" s="238">
        <v>19</v>
      </c>
      <c r="G14" s="238">
        <v>18</v>
      </c>
      <c r="H14" s="137">
        <v>1</v>
      </c>
      <c r="I14" s="238">
        <v>21</v>
      </c>
      <c r="J14" s="238">
        <v>16</v>
      </c>
      <c r="K14" s="137" t="s">
        <v>74</v>
      </c>
      <c r="L14" s="238">
        <v>24</v>
      </c>
    </row>
    <row r="15" spans="1:18" ht="12.95" customHeight="1">
      <c r="B15" s="93" t="s">
        <v>47</v>
      </c>
      <c r="C15" s="92" t="s">
        <v>120</v>
      </c>
      <c r="D15" s="318">
        <v>103</v>
      </c>
      <c r="E15" s="311" t="s">
        <v>74</v>
      </c>
      <c r="F15" s="319">
        <v>31</v>
      </c>
      <c r="G15" s="319">
        <v>23</v>
      </c>
      <c r="H15" s="311" t="s">
        <v>74</v>
      </c>
      <c r="I15" s="319">
        <v>27</v>
      </c>
      <c r="J15" s="319">
        <v>19</v>
      </c>
      <c r="K15" s="311" t="s">
        <v>74</v>
      </c>
      <c r="L15" s="319">
        <v>30</v>
      </c>
      <c r="M15" s="319">
        <f>SUM(M16:M24)</f>
        <v>0</v>
      </c>
    </row>
    <row r="16" spans="1:18" ht="12.95" customHeight="1">
      <c r="B16" s="93" t="s">
        <v>48</v>
      </c>
      <c r="C16" s="92" t="s">
        <v>120</v>
      </c>
      <c r="D16" s="106">
        <v>112</v>
      </c>
      <c r="E16" s="137">
        <v>1</v>
      </c>
      <c r="F16" s="238">
        <v>137</v>
      </c>
      <c r="G16" s="238">
        <v>101</v>
      </c>
      <c r="H16" s="137" t="s">
        <v>74</v>
      </c>
      <c r="I16" s="238">
        <v>123</v>
      </c>
      <c r="J16" s="238">
        <v>110</v>
      </c>
      <c r="K16" s="137">
        <v>1</v>
      </c>
      <c r="L16" s="238">
        <v>135</v>
      </c>
    </row>
    <row r="17" spans="2:18" ht="12.95" customHeight="1">
      <c r="B17" s="93" t="s">
        <v>49</v>
      </c>
      <c r="C17" s="92" t="s">
        <v>120</v>
      </c>
      <c r="D17" s="239" t="s">
        <v>74</v>
      </c>
      <c r="E17" s="137" t="s">
        <v>74</v>
      </c>
      <c r="F17" s="137" t="s">
        <v>74</v>
      </c>
      <c r="G17" s="137">
        <v>1</v>
      </c>
      <c r="H17" s="137" t="s">
        <v>74</v>
      </c>
      <c r="I17" s="137">
        <v>1</v>
      </c>
      <c r="J17" s="137" t="s">
        <v>74</v>
      </c>
      <c r="K17" s="137" t="s">
        <v>74</v>
      </c>
      <c r="L17" s="137" t="s">
        <v>74</v>
      </c>
    </row>
    <row r="18" spans="2:18" ht="12.95" customHeight="1">
      <c r="B18" s="400" t="s">
        <v>50</v>
      </c>
      <c r="C18" s="400"/>
      <c r="D18" s="106">
        <v>5</v>
      </c>
      <c r="E18" s="137" t="s">
        <v>74</v>
      </c>
      <c r="F18" s="238">
        <v>7</v>
      </c>
      <c r="G18" s="238">
        <v>8</v>
      </c>
      <c r="H18" s="137" t="s">
        <v>74</v>
      </c>
      <c r="I18" s="238">
        <v>9</v>
      </c>
      <c r="J18" s="238">
        <v>5</v>
      </c>
      <c r="K18" s="137" t="s">
        <v>74</v>
      </c>
      <c r="L18" s="238">
        <v>7</v>
      </c>
    </row>
    <row r="19" spans="2:18" ht="12.95" customHeight="1">
      <c r="B19" s="400" t="s">
        <v>51</v>
      </c>
      <c r="C19" s="400"/>
      <c r="D19" s="106">
        <v>1377</v>
      </c>
      <c r="E19" s="238">
        <v>11</v>
      </c>
      <c r="F19" s="238">
        <v>1747</v>
      </c>
      <c r="G19" s="238">
        <v>1320</v>
      </c>
      <c r="H19" s="238">
        <v>15</v>
      </c>
      <c r="I19" s="238">
        <v>1668</v>
      </c>
      <c r="J19" s="238">
        <v>1121</v>
      </c>
      <c r="K19" s="238">
        <v>7</v>
      </c>
      <c r="L19" s="238">
        <v>1418</v>
      </c>
    </row>
    <row r="20" spans="2:18" ht="12.95" customHeight="1">
      <c r="B20" s="400" t="s">
        <v>52</v>
      </c>
      <c r="C20" s="401"/>
      <c r="D20" s="238">
        <v>557</v>
      </c>
      <c r="E20" s="238">
        <v>4</v>
      </c>
      <c r="F20" s="238">
        <v>665</v>
      </c>
      <c r="G20" s="238">
        <v>555</v>
      </c>
      <c r="H20" s="238">
        <v>10</v>
      </c>
      <c r="I20" s="238">
        <v>665</v>
      </c>
      <c r="J20" s="238">
        <v>480</v>
      </c>
      <c r="K20" s="238">
        <v>1</v>
      </c>
      <c r="L20" s="238">
        <v>608</v>
      </c>
    </row>
    <row r="21" spans="2:18" ht="12.95" customHeight="1">
      <c r="B21" s="400" t="s">
        <v>53</v>
      </c>
      <c r="C21" s="401"/>
      <c r="D21" s="238">
        <v>1335</v>
      </c>
      <c r="E21" s="238">
        <v>8</v>
      </c>
      <c r="F21" s="238">
        <v>1562</v>
      </c>
      <c r="G21" s="238">
        <v>1312</v>
      </c>
      <c r="H21" s="238">
        <v>8</v>
      </c>
      <c r="I21" s="238">
        <v>1488</v>
      </c>
      <c r="J21" s="238">
        <v>1179</v>
      </c>
      <c r="K21" s="238">
        <v>8</v>
      </c>
      <c r="L21" s="238">
        <v>1357</v>
      </c>
    </row>
    <row r="22" spans="2:18" ht="12.95" customHeight="1" thickBot="1">
      <c r="B22" s="403" t="s">
        <v>54</v>
      </c>
      <c r="C22" s="404"/>
      <c r="D22" s="240">
        <v>253</v>
      </c>
      <c r="E22" s="240">
        <v>2</v>
      </c>
      <c r="F22" s="240">
        <v>294</v>
      </c>
      <c r="G22" s="240">
        <v>237</v>
      </c>
      <c r="H22" s="240">
        <v>2</v>
      </c>
      <c r="I22" s="240">
        <v>284</v>
      </c>
      <c r="J22" s="240">
        <f>260+22</f>
        <v>282</v>
      </c>
      <c r="K22" s="240">
        <f>2+1</f>
        <v>3</v>
      </c>
      <c r="L22" s="240">
        <f>44+297</f>
        <v>341</v>
      </c>
    </row>
    <row r="23" spans="2:18" ht="13.5" customHeight="1">
      <c r="B23" s="92" t="s">
        <v>341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Q23" s="82"/>
      <c r="R23" s="81"/>
    </row>
    <row r="24" spans="2:18" ht="13.5" customHeight="1">
      <c r="B24" s="88" t="s">
        <v>39</v>
      </c>
      <c r="C24" s="88"/>
      <c r="D24" s="164"/>
      <c r="E24" s="164"/>
      <c r="F24" s="164"/>
      <c r="G24" s="164"/>
      <c r="H24" s="164"/>
      <c r="I24" s="164"/>
      <c r="J24" s="314"/>
      <c r="K24" s="164"/>
      <c r="L24" s="88"/>
      <c r="Q24" s="82"/>
      <c r="R24" s="81"/>
    </row>
    <row r="25" spans="2:18" ht="9.9499999999999993" customHeight="1"/>
    <row r="26" spans="2:18" ht="9.9499999999999993" customHeight="1"/>
    <row r="27" spans="2:18" ht="9.9499999999999993" customHeight="1"/>
    <row r="28" spans="2:18" ht="9.9499999999999993" customHeight="1"/>
    <row r="29" spans="2:18" ht="9.9499999999999993" customHeight="1"/>
    <row r="30" spans="2:18" ht="9.9499999999999993" customHeight="1"/>
    <row r="31" spans="2:18" ht="9.9499999999999993" customHeight="1"/>
    <row r="32" spans="2:18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</sheetData>
  <mergeCells count="12">
    <mergeCell ref="B22:C22"/>
    <mergeCell ref="B21:C21"/>
    <mergeCell ref="B20:C20"/>
    <mergeCell ref="B19:C19"/>
    <mergeCell ref="B2:L2"/>
    <mergeCell ref="B18:C18"/>
    <mergeCell ref="D4:F4"/>
    <mergeCell ref="G4:I4"/>
    <mergeCell ref="B4:C5"/>
    <mergeCell ref="J4:L4"/>
    <mergeCell ref="B7:C7"/>
    <mergeCell ref="B6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showGridLines="0" zoomScaleNormal="100" zoomScaleSheetLayoutView="100" workbookViewId="0"/>
  </sheetViews>
  <sheetFormatPr defaultRowHeight="13.5"/>
  <cols>
    <col min="1" max="1" width="18.5" style="1" bestFit="1" customWidth="1"/>
    <col min="2" max="2" width="16.875" style="1" customWidth="1"/>
    <col min="3" max="11" width="8.5" style="1" customWidth="1"/>
    <col min="12" max="12" width="9" style="2"/>
    <col min="13" max="16" width="9" style="1"/>
    <col min="17" max="17" width="9" style="2"/>
    <col min="18" max="16384" width="9" style="1"/>
  </cols>
  <sheetData>
    <row r="2" spans="1:17" ht="21">
      <c r="A2" s="4"/>
      <c r="B2" s="388" t="s">
        <v>490</v>
      </c>
      <c r="C2" s="389"/>
      <c r="D2" s="389"/>
      <c r="E2" s="389"/>
      <c r="F2" s="389"/>
      <c r="G2" s="389"/>
      <c r="H2" s="389"/>
      <c r="I2" s="389"/>
      <c r="J2" s="389"/>
      <c r="K2" s="389"/>
      <c r="P2" s="2"/>
      <c r="Q2" s="1"/>
    </row>
    <row r="3" spans="1:17" s="3" customFormat="1" ht="19.5" customHeight="1" thickBot="1">
      <c r="B3" s="328" t="s">
        <v>491</v>
      </c>
      <c r="C3" s="11"/>
      <c r="D3" s="11"/>
      <c r="E3" s="11"/>
      <c r="F3" s="11"/>
      <c r="G3" s="11"/>
      <c r="H3" s="11"/>
      <c r="I3" s="11"/>
      <c r="J3" s="11"/>
      <c r="K3" s="29" t="s">
        <v>319</v>
      </c>
      <c r="L3" s="5"/>
      <c r="O3" s="5"/>
    </row>
    <row r="4" spans="1:17" ht="12.95" customHeight="1">
      <c r="B4" s="489" t="s">
        <v>333</v>
      </c>
      <c r="C4" s="501" t="s">
        <v>419</v>
      </c>
      <c r="D4" s="502"/>
      <c r="E4" s="503"/>
      <c r="F4" s="493" t="s">
        <v>418</v>
      </c>
      <c r="G4" s="494"/>
      <c r="H4" s="494"/>
      <c r="I4" s="493" t="s">
        <v>464</v>
      </c>
      <c r="J4" s="494"/>
      <c r="K4" s="494"/>
    </row>
    <row r="5" spans="1:17" ht="12.95" customHeight="1">
      <c r="B5" s="490"/>
      <c r="C5" s="14" t="s">
        <v>15</v>
      </c>
      <c r="D5" s="14" t="s">
        <v>94</v>
      </c>
      <c r="E5" s="14" t="s">
        <v>92</v>
      </c>
      <c r="F5" s="14" t="s">
        <v>15</v>
      </c>
      <c r="G5" s="14" t="s">
        <v>94</v>
      </c>
      <c r="H5" s="14" t="s">
        <v>92</v>
      </c>
      <c r="I5" s="14" t="s">
        <v>15</v>
      </c>
      <c r="J5" s="14" t="s">
        <v>94</v>
      </c>
      <c r="K5" s="14" t="s">
        <v>92</v>
      </c>
    </row>
    <row r="6" spans="1:17" ht="12.95" customHeight="1">
      <c r="B6" s="297" t="s">
        <v>15</v>
      </c>
      <c r="C6" s="30">
        <v>6245</v>
      </c>
      <c r="D6" s="30">
        <v>32</v>
      </c>
      <c r="E6" s="30">
        <v>6213</v>
      </c>
      <c r="F6" s="39">
        <f>SUM(F7:F38)-F10-F11-F12-F13-F14-F15-F17-F18-F19</f>
        <v>5937</v>
      </c>
      <c r="G6" s="39">
        <v>49</v>
      </c>
      <c r="H6" s="39">
        <f>SUM(H7:H38)-H10-H11-H12-H13-H14-H15-H17-H18-H19</f>
        <v>5888</v>
      </c>
      <c r="I6" s="39">
        <f>SUM(I7:I38)-I10-I11-I12-I13-I14-I15-I17-I18-I19</f>
        <v>5474</v>
      </c>
      <c r="J6" s="39">
        <v>31</v>
      </c>
      <c r="K6" s="39">
        <v>5443</v>
      </c>
    </row>
    <row r="7" spans="1:17" ht="12.95" customHeight="1">
      <c r="B7" s="298" t="s">
        <v>55</v>
      </c>
      <c r="C7" s="65">
        <v>36</v>
      </c>
      <c r="D7" s="65" t="s">
        <v>74</v>
      </c>
      <c r="E7" s="65">
        <v>36</v>
      </c>
      <c r="F7" s="64">
        <v>34</v>
      </c>
      <c r="G7" s="65" t="s">
        <v>299</v>
      </c>
      <c r="H7" s="64">
        <v>34</v>
      </c>
      <c r="I7" s="64">
        <v>34</v>
      </c>
      <c r="J7" s="65" t="s">
        <v>299</v>
      </c>
      <c r="K7" s="64">
        <v>34</v>
      </c>
    </row>
    <row r="8" spans="1:17" ht="12.95" customHeight="1">
      <c r="B8" s="298" t="s">
        <v>56</v>
      </c>
      <c r="C8" s="65">
        <v>53</v>
      </c>
      <c r="D8" s="65" t="s">
        <v>74</v>
      </c>
      <c r="E8" s="65">
        <v>53</v>
      </c>
      <c r="F8" s="64">
        <v>37</v>
      </c>
      <c r="G8" s="65" t="s">
        <v>299</v>
      </c>
      <c r="H8" s="64">
        <v>37</v>
      </c>
      <c r="I8" s="64">
        <v>32</v>
      </c>
      <c r="J8" s="65" t="s">
        <v>299</v>
      </c>
      <c r="K8" s="64">
        <v>32</v>
      </c>
    </row>
    <row r="9" spans="1:17" ht="12.95" customHeight="1">
      <c r="B9" s="298" t="s">
        <v>57</v>
      </c>
      <c r="C9" s="30">
        <v>164</v>
      </c>
      <c r="D9" s="42" t="s">
        <v>74</v>
      </c>
      <c r="E9" s="30">
        <v>164</v>
      </c>
      <c r="F9" s="39">
        <v>151</v>
      </c>
      <c r="G9" s="42" t="s">
        <v>299</v>
      </c>
      <c r="H9" s="39">
        <v>151</v>
      </c>
      <c r="I9" s="39">
        <v>97</v>
      </c>
      <c r="J9" s="42">
        <v>1</v>
      </c>
      <c r="K9" s="39">
        <v>96</v>
      </c>
    </row>
    <row r="10" spans="1:17" ht="12.95" customHeight="1">
      <c r="B10" s="291" t="s">
        <v>121</v>
      </c>
      <c r="C10" s="30">
        <v>27</v>
      </c>
      <c r="D10" s="42" t="s">
        <v>74</v>
      </c>
      <c r="E10" s="30">
        <v>27</v>
      </c>
      <c r="F10" s="39">
        <v>24</v>
      </c>
      <c r="G10" s="42" t="s">
        <v>299</v>
      </c>
      <c r="H10" s="39">
        <v>24</v>
      </c>
      <c r="I10" s="39">
        <v>13</v>
      </c>
      <c r="J10" s="42" t="s">
        <v>299</v>
      </c>
      <c r="K10" s="39">
        <v>13</v>
      </c>
    </row>
    <row r="11" spans="1:17" ht="12.95" customHeight="1">
      <c r="B11" s="291" t="s">
        <v>122</v>
      </c>
      <c r="C11" s="30">
        <v>34</v>
      </c>
      <c r="D11" s="42" t="s">
        <v>74</v>
      </c>
      <c r="E11" s="30">
        <v>34</v>
      </c>
      <c r="F11" s="39">
        <v>25</v>
      </c>
      <c r="G11" s="42" t="s">
        <v>299</v>
      </c>
      <c r="H11" s="39">
        <v>25</v>
      </c>
      <c r="I11" s="39">
        <v>15</v>
      </c>
      <c r="J11" s="42" t="s">
        <v>299</v>
      </c>
      <c r="K11" s="39">
        <v>15</v>
      </c>
    </row>
    <row r="12" spans="1:17" ht="12.95" customHeight="1">
      <c r="B12" s="291" t="s">
        <v>123</v>
      </c>
      <c r="C12" s="30">
        <v>29</v>
      </c>
      <c r="D12" s="42" t="s">
        <v>74</v>
      </c>
      <c r="E12" s="30">
        <v>29</v>
      </c>
      <c r="F12" s="39">
        <v>29</v>
      </c>
      <c r="G12" s="42" t="s">
        <v>299</v>
      </c>
      <c r="H12" s="39">
        <v>29</v>
      </c>
      <c r="I12" s="39">
        <v>17</v>
      </c>
      <c r="J12" s="42" t="s">
        <v>299</v>
      </c>
      <c r="K12" s="39">
        <v>17</v>
      </c>
    </row>
    <row r="13" spans="1:17" ht="12.95" customHeight="1">
      <c r="B13" s="291" t="s">
        <v>124</v>
      </c>
      <c r="C13" s="30">
        <v>21</v>
      </c>
      <c r="D13" s="42" t="s">
        <v>74</v>
      </c>
      <c r="E13" s="30">
        <v>21</v>
      </c>
      <c r="F13" s="39">
        <v>20</v>
      </c>
      <c r="G13" s="42" t="s">
        <v>299</v>
      </c>
      <c r="H13" s="39">
        <v>20</v>
      </c>
      <c r="I13" s="39">
        <v>13</v>
      </c>
      <c r="J13" s="42">
        <v>1</v>
      </c>
      <c r="K13" s="39">
        <v>12</v>
      </c>
    </row>
    <row r="14" spans="1:17" ht="12.95" customHeight="1">
      <c r="B14" s="291" t="s">
        <v>125</v>
      </c>
      <c r="C14" s="30">
        <v>32</v>
      </c>
      <c r="D14" s="42" t="s">
        <v>74</v>
      </c>
      <c r="E14" s="30">
        <v>32</v>
      </c>
      <c r="F14" s="39">
        <v>20</v>
      </c>
      <c r="G14" s="42" t="s">
        <v>299</v>
      </c>
      <c r="H14" s="39">
        <v>20</v>
      </c>
      <c r="I14" s="39">
        <v>20</v>
      </c>
      <c r="J14" s="42" t="s">
        <v>299</v>
      </c>
      <c r="K14" s="39">
        <v>20</v>
      </c>
    </row>
    <row r="15" spans="1:17" ht="12.95" customHeight="1">
      <c r="B15" s="291" t="s">
        <v>126</v>
      </c>
      <c r="C15" s="30">
        <v>21</v>
      </c>
      <c r="D15" s="42" t="s">
        <v>74</v>
      </c>
      <c r="E15" s="30">
        <v>21</v>
      </c>
      <c r="F15" s="39">
        <v>33</v>
      </c>
      <c r="G15" s="42" t="s">
        <v>299</v>
      </c>
      <c r="H15" s="39">
        <v>33</v>
      </c>
      <c r="I15" s="39">
        <v>19</v>
      </c>
      <c r="J15" s="42" t="s">
        <v>299</v>
      </c>
      <c r="K15" s="39">
        <v>19</v>
      </c>
    </row>
    <row r="16" spans="1:17" ht="12.95" customHeight="1">
      <c r="B16" s="298" t="s">
        <v>58</v>
      </c>
      <c r="C16" s="30">
        <v>111</v>
      </c>
      <c r="D16" s="42" t="s">
        <v>74</v>
      </c>
      <c r="E16" s="30">
        <v>111</v>
      </c>
      <c r="F16" s="39">
        <v>118</v>
      </c>
      <c r="G16" s="42">
        <v>1</v>
      </c>
      <c r="H16" s="39">
        <v>117</v>
      </c>
      <c r="I16" s="39">
        <v>125</v>
      </c>
      <c r="J16" s="42" t="s">
        <v>299</v>
      </c>
      <c r="K16" s="39">
        <v>125</v>
      </c>
    </row>
    <row r="17" spans="2:11" ht="12.95" customHeight="1">
      <c r="B17" s="291" t="s">
        <v>121</v>
      </c>
      <c r="C17" s="30">
        <v>46</v>
      </c>
      <c r="D17" s="42" t="s">
        <v>74</v>
      </c>
      <c r="E17" s="30">
        <v>46</v>
      </c>
      <c r="F17" s="39">
        <v>41</v>
      </c>
      <c r="G17" s="42" t="s">
        <v>299</v>
      </c>
      <c r="H17" s="39">
        <v>41</v>
      </c>
      <c r="I17" s="39">
        <v>47</v>
      </c>
      <c r="J17" s="42" t="s">
        <v>299</v>
      </c>
      <c r="K17" s="39">
        <v>47</v>
      </c>
    </row>
    <row r="18" spans="2:11" ht="12.95" customHeight="1">
      <c r="B18" s="291" t="s">
        <v>122</v>
      </c>
      <c r="C18" s="30">
        <v>35</v>
      </c>
      <c r="D18" s="42" t="s">
        <v>74</v>
      </c>
      <c r="E18" s="30">
        <v>35</v>
      </c>
      <c r="F18" s="39">
        <v>47</v>
      </c>
      <c r="G18" s="79">
        <v>1</v>
      </c>
      <c r="H18" s="39">
        <v>46</v>
      </c>
      <c r="I18" s="39">
        <v>39</v>
      </c>
      <c r="J18" s="42" t="s">
        <v>299</v>
      </c>
      <c r="K18" s="39">
        <v>39</v>
      </c>
    </row>
    <row r="19" spans="2:11" ht="12.95" customHeight="1">
      <c r="B19" s="291" t="s">
        <v>123</v>
      </c>
      <c r="C19" s="30">
        <v>30</v>
      </c>
      <c r="D19" s="42" t="s">
        <v>74</v>
      </c>
      <c r="E19" s="30">
        <v>30</v>
      </c>
      <c r="F19" s="39">
        <v>30</v>
      </c>
      <c r="G19" s="42" t="s">
        <v>299</v>
      </c>
      <c r="H19" s="39">
        <v>30</v>
      </c>
      <c r="I19" s="39">
        <v>39</v>
      </c>
      <c r="J19" s="42" t="s">
        <v>299</v>
      </c>
      <c r="K19" s="39">
        <v>39</v>
      </c>
    </row>
    <row r="20" spans="2:11" ht="12.95" customHeight="1">
      <c r="B20" s="298" t="s">
        <v>59</v>
      </c>
      <c r="C20" s="30">
        <v>236</v>
      </c>
      <c r="D20" s="30">
        <v>2</v>
      </c>
      <c r="E20" s="30">
        <v>234</v>
      </c>
      <c r="F20" s="39">
        <v>208</v>
      </c>
      <c r="G20" s="42" t="s">
        <v>299</v>
      </c>
      <c r="H20" s="39">
        <v>208</v>
      </c>
      <c r="I20" s="39">
        <v>222</v>
      </c>
      <c r="J20" s="42" t="s">
        <v>299</v>
      </c>
      <c r="K20" s="39">
        <v>222</v>
      </c>
    </row>
    <row r="21" spans="2:11" ht="12.95" customHeight="1">
      <c r="B21" s="298" t="s">
        <v>60</v>
      </c>
      <c r="C21" s="30">
        <v>166</v>
      </c>
      <c r="D21" s="30" t="s">
        <v>74</v>
      </c>
      <c r="E21" s="30">
        <v>166</v>
      </c>
      <c r="F21" s="39">
        <v>149</v>
      </c>
      <c r="G21" s="30" t="s">
        <v>299</v>
      </c>
      <c r="H21" s="39">
        <v>149</v>
      </c>
      <c r="I21" s="39">
        <v>147</v>
      </c>
      <c r="J21" s="30" t="s">
        <v>299</v>
      </c>
      <c r="K21" s="39">
        <v>147</v>
      </c>
    </row>
    <row r="22" spans="2:11" ht="12.95" customHeight="1">
      <c r="B22" s="298" t="s">
        <v>61</v>
      </c>
      <c r="C22" s="30">
        <v>51</v>
      </c>
      <c r="D22" s="30" t="s">
        <v>74</v>
      </c>
      <c r="E22" s="30">
        <v>51</v>
      </c>
      <c r="F22" s="39">
        <v>61</v>
      </c>
      <c r="G22" s="30" t="s">
        <v>299</v>
      </c>
      <c r="H22" s="39">
        <v>61</v>
      </c>
      <c r="I22" s="39">
        <v>59</v>
      </c>
      <c r="J22" s="30" t="s">
        <v>299</v>
      </c>
      <c r="K22" s="39">
        <v>59</v>
      </c>
    </row>
    <row r="23" spans="2:11" ht="12.95" customHeight="1">
      <c r="B23" s="298" t="s">
        <v>62</v>
      </c>
      <c r="C23" s="30">
        <v>204</v>
      </c>
      <c r="D23" s="30" t="s">
        <v>74</v>
      </c>
      <c r="E23" s="30">
        <v>204</v>
      </c>
      <c r="F23" s="39">
        <v>196</v>
      </c>
      <c r="G23" s="78">
        <v>1</v>
      </c>
      <c r="H23" s="39">
        <v>195</v>
      </c>
      <c r="I23" s="39">
        <v>183</v>
      </c>
      <c r="J23" s="30" t="s">
        <v>299</v>
      </c>
      <c r="K23" s="39">
        <v>183</v>
      </c>
    </row>
    <row r="24" spans="2:11" ht="12.95" customHeight="1">
      <c r="B24" s="298" t="s">
        <v>63</v>
      </c>
      <c r="C24" s="30" t="s">
        <v>74</v>
      </c>
      <c r="D24" s="30" t="s">
        <v>74</v>
      </c>
      <c r="E24" s="30" t="s">
        <v>74</v>
      </c>
      <c r="F24" s="30" t="s">
        <v>299</v>
      </c>
      <c r="G24" s="30" t="s">
        <v>299</v>
      </c>
      <c r="H24" s="30" t="s">
        <v>299</v>
      </c>
      <c r="I24" s="30" t="s">
        <v>299</v>
      </c>
      <c r="J24" s="30" t="s">
        <v>299</v>
      </c>
      <c r="K24" s="30" t="s">
        <v>299</v>
      </c>
    </row>
    <row r="25" spans="2:11" ht="12.95" customHeight="1">
      <c r="B25" s="298" t="s">
        <v>64</v>
      </c>
      <c r="C25" s="30">
        <v>172</v>
      </c>
      <c r="D25" s="30" t="s">
        <v>74</v>
      </c>
      <c r="E25" s="30">
        <v>172</v>
      </c>
      <c r="F25" s="39">
        <v>152</v>
      </c>
      <c r="G25" s="78">
        <v>4</v>
      </c>
      <c r="H25" s="39">
        <v>148</v>
      </c>
      <c r="I25" s="39">
        <v>143</v>
      </c>
      <c r="J25" s="78">
        <v>3</v>
      </c>
      <c r="K25" s="39">
        <v>140</v>
      </c>
    </row>
    <row r="26" spans="2:11" ht="12.95" customHeight="1">
      <c r="B26" s="298" t="s">
        <v>65</v>
      </c>
      <c r="C26" s="30">
        <v>4</v>
      </c>
      <c r="D26" s="30" t="s">
        <v>74</v>
      </c>
      <c r="E26" s="30">
        <v>4</v>
      </c>
      <c r="F26" s="39">
        <v>5</v>
      </c>
      <c r="G26" s="30" t="s">
        <v>299</v>
      </c>
      <c r="H26" s="39">
        <v>5</v>
      </c>
      <c r="I26" s="39">
        <v>12</v>
      </c>
      <c r="J26" s="30" t="s">
        <v>299</v>
      </c>
      <c r="K26" s="39">
        <v>12</v>
      </c>
    </row>
    <row r="27" spans="2:11" ht="12.95" customHeight="1">
      <c r="B27" s="298" t="s">
        <v>66</v>
      </c>
      <c r="C27" s="30">
        <v>317</v>
      </c>
      <c r="D27" s="30">
        <v>1</v>
      </c>
      <c r="E27" s="30">
        <v>316</v>
      </c>
      <c r="F27" s="39">
        <v>286</v>
      </c>
      <c r="G27" s="78">
        <v>3</v>
      </c>
      <c r="H27" s="39">
        <v>283</v>
      </c>
      <c r="I27" s="39">
        <v>263</v>
      </c>
      <c r="J27" s="78">
        <v>1</v>
      </c>
      <c r="K27" s="39">
        <v>262</v>
      </c>
    </row>
    <row r="28" spans="2:11" ht="12.95" customHeight="1">
      <c r="B28" s="298" t="s">
        <v>0</v>
      </c>
      <c r="C28" s="30">
        <v>416</v>
      </c>
      <c r="D28" s="30">
        <v>3</v>
      </c>
      <c r="E28" s="30">
        <v>413</v>
      </c>
      <c r="F28" s="39">
        <v>326</v>
      </c>
      <c r="G28" s="78">
        <v>1</v>
      </c>
      <c r="H28" s="39">
        <v>325</v>
      </c>
      <c r="I28" s="39">
        <v>314</v>
      </c>
      <c r="J28" s="78">
        <v>3</v>
      </c>
      <c r="K28" s="39">
        <v>311</v>
      </c>
    </row>
    <row r="29" spans="2:11" ht="12.95" customHeight="1">
      <c r="B29" s="298" t="s">
        <v>67</v>
      </c>
      <c r="C29" s="30">
        <v>474</v>
      </c>
      <c r="D29" s="30">
        <v>2</v>
      </c>
      <c r="E29" s="30">
        <v>472</v>
      </c>
      <c r="F29" s="39">
        <v>338</v>
      </c>
      <c r="G29" s="78">
        <v>3</v>
      </c>
      <c r="H29" s="39">
        <v>335</v>
      </c>
      <c r="I29" s="39">
        <v>292</v>
      </c>
      <c r="J29" s="78">
        <v>2</v>
      </c>
      <c r="K29" s="39">
        <v>290</v>
      </c>
    </row>
    <row r="30" spans="2:11" ht="12.95" customHeight="1">
      <c r="B30" s="298" t="s">
        <v>68</v>
      </c>
      <c r="C30" s="30">
        <v>208</v>
      </c>
      <c r="D30" s="30" t="s">
        <v>74</v>
      </c>
      <c r="E30" s="30">
        <v>208</v>
      </c>
      <c r="F30" s="39">
        <v>145</v>
      </c>
      <c r="G30" s="78">
        <v>3</v>
      </c>
      <c r="H30" s="39">
        <v>142</v>
      </c>
      <c r="I30" s="39">
        <v>97</v>
      </c>
      <c r="J30" s="78">
        <v>1</v>
      </c>
      <c r="K30" s="39">
        <v>96</v>
      </c>
    </row>
    <row r="31" spans="2:11" ht="12.95" customHeight="1">
      <c r="B31" s="298" t="s">
        <v>320</v>
      </c>
      <c r="C31" s="30">
        <v>141</v>
      </c>
      <c r="D31" s="30" t="s">
        <v>74</v>
      </c>
      <c r="E31" s="30">
        <v>141</v>
      </c>
      <c r="F31" s="39">
        <v>94</v>
      </c>
      <c r="G31" s="78">
        <v>1</v>
      </c>
      <c r="H31" s="39">
        <v>93</v>
      </c>
      <c r="I31" s="39">
        <v>76</v>
      </c>
      <c r="J31" s="30" t="s">
        <v>299</v>
      </c>
      <c r="K31" s="39">
        <v>76</v>
      </c>
    </row>
    <row r="32" spans="2:11" ht="12.95" customHeight="1">
      <c r="B32" s="298" t="s">
        <v>69</v>
      </c>
      <c r="C32" s="30">
        <v>26</v>
      </c>
      <c r="D32" s="30" t="s">
        <v>74</v>
      </c>
      <c r="E32" s="30">
        <v>26</v>
      </c>
      <c r="F32" s="39">
        <v>12</v>
      </c>
      <c r="G32" s="30" t="s">
        <v>299</v>
      </c>
      <c r="H32" s="39">
        <v>12</v>
      </c>
      <c r="I32" s="39">
        <v>11</v>
      </c>
      <c r="J32" s="30" t="s">
        <v>299</v>
      </c>
      <c r="K32" s="39">
        <v>11</v>
      </c>
    </row>
    <row r="33" spans="2:17" ht="12.95" customHeight="1">
      <c r="B33" s="298" t="s">
        <v>321</v>
      </c>
      <c r="C33" s="30">
        <v>117</v>
      </c>
      <c r="D33" s="30" t="s">
        <v>74</v>
      </c>
      <c r="E33" s="30">
        <v>117</v>
      </c>
      <c r="F33" s="39">
        <v>92</v>
      </c>
      <c r="G33" s="78">
        <v>1</v>
      </c>
      <c r="H33" s="39">
        <v>91</v>
      </c>
      <c r="I33" s="39">
        <v>106</v>
      </c>
      <c r="J33" s="78">
        <v>1</v>
      </c>
      <c r="K33" s="39">
        <v>105</v>
      </c>
    </row>
    <row r="34" spans="2:17" ht="12.95" customHeight="1">
      <c r="B34" s="298" t="s">
        <v>322</v>
      </c>
      <c r="C34" s="30">
        <v>1764</v>
      </c>
      <c r="D34" s="30">
        <v>5</v>
      </c>
      <c r="E34" s="30">
        <v>1759</v>
      </c>
      <c r="F34" s="39">
        <v>1996</v>
      </c>
      <c r="G34" s="78">
        <v>6</v>
      </c>
      <c r="H34" s="39">
        <v>1990</v>
      </c>
      <c r="I34" s="39">
        <v>1908</v>
      </c>
      <c r="J34" s="78">
        <v>3</v>
      </c>
      <c r="K34" s="39">
        <v>1905</v>
      </c>
    </row>
    <row r="35" spans="2:17" ht="12.95" customHeight="1">
      <c r="B35" s="298" t="s">
        <v>70</v>
      </c>
      <c r="C35" s="30">
        <v>1331</v>
      </c>
      <c r="D35" s="30">
        <v>19</v>
      </c>
      <c r="E35" s="30">
        <v>1312</v>
      </c>
      <c r="F35" s="39">
        <v>1322</v>
      </c>
      <c r="G35" s="78">
        <v>24</v>
      </c>
      <c r="H35" s="39">
        <v>1298</v>
      </c>
      <c r="I35" s="39">
        <v>1154</v>
      </c>
      <c r="J35" s="78">
        <v>14</v>
      </c>
      <c r="K35" s="39">
        <v>1140</v>
      </c>
    </row>
    <row r="36" spans="2:17" ht="12.95" customHeight="1">
      <c r="B36" s="298" t="s">
        <v>323</v>
      </c>
      <c r="C36" s="24">
        <v>254</v>
      </c>
      <c r="D36" s="24" t="s">
        <v>74</v>
      </c>
      <c r="E36" s="24">
        <v>254</v>
      </c>
      <c r="F36" s="43">
        <v>213</v>
      </c>
      <c r="G36" s="77">
        <v>1</v>
      </c>
      <c r="H36" s="43">
        <v>212</v>
      </c>
      <c r="I36" s="43">
        <v>196</v>
      </c>
      <c r="J36" s="24" t="s">
        <v>299</v>
      </c>
      <c r="K36" s="43">
        <v>196</v>
      </c>
    </row>
    <row r="37" spans="2:17" ht="12.95" customHeight="1">
      <c r="B37" s="298" t="s">
        <v>71</v>
      </c>
      <c r="C37" s="24" t="s">
        <v>74</v>
      </c>
      <c r="D37" s="24" t="s">
        <v>74</v>
      </c>
      <c r="E37" s="24" t="s">
        <v>74</v>
      </c>
      <c r="F37" s="24" t="s">
        <v>299</v>
      </c>
      <c r="G37" s="24" t="s">
        <v>299</v>
      </c>
      <c r="H37" s="24" t="s">
        <v>299</v>
      </c>
      <c r="I37" s="24" t="s">
        <v>299</v>
      </c>
      <c r="J37" s="24" t="s">
        <v>299</v>
      </c>
      <c r="K37" s="24" t="s">
        <v>299</v>
      </c>
    </row>
    <row r="38" spans="2:17" ht="12.95" customHeight="1" thickBot="1">
      <c r="B38" s="299" t="s">
        <v>72</v>
      </c>
      <c r="C38" s="25" t="s">
        <v>74</v>
      </c>
      <c r="D38" s="25" t="s">
        <v>74</v>
      </c>
      <c r="E38" s="25" t="s">
        <v>74</v>
      </c>
      <c r="F38" s="25">
        <v>2</v>
      </c>
      <c r="G38" s="25" t="s">
        <v>299</v>
      </c>
      <c r="H38" s="25">
        <v>2</v>
      </c>
      <c r="I38" s="25">
        <v>3</v>
      </c>
      <c r="J38" s="25">
        <v>2</v>
      </c>
      <c r="K38" s="25">
        <v>1</v>
      </c>
    </row>
    <row r="39" spans="2:17" ht="13.5" customHeight="1">
      <c r="B39" s="16" t="s">
        <v>39</v>
      </c>
      <c r="C39" s="16"/>
      <c r="D39" s="16"/>
      <c r="E39" s="16"/>
      <c r="F39" s="16"/>
      <c r="G39" s="16"/>
      <c r="H39" s="16"/>
      <c r="I39" s="16"/>
      <c r="J39" s="16"/>
      <c r="K39" s="16"/>
      <c r="M39" s="2"/>
      <c r="Q39" s="1"/>
    </row>
    <row r="40" spans="2:17">
      <c r="O40" s="2"/>
      <c r="Q40" s="1"/>
    </row>
    <row r="41" spans="2:17">
      <c r="O41" s="2"/>
      <c r="Q41" s="1"/>
    </row>
    <row r="42" spans="2:17">
      <c r="O42" s="2"/>
      <c r="Q42" s="1"/>
    </row>
    <row r="43" spans="2:17">
      <c r="O43" s="2"/>
      <c r="Q43" s="1"/>
    </row>
    <row r="44" spans="2:17">
      <c r="O44" s="2"/>
      <c r="Q44" s="1"/>
    </row>
    <row r="45" spans="2:17">
      <c r="O45" s="2"/>
      <c r="Q45" s="1"/>
    </row>
    <row r="46" spans="2:17">
      <c r="O46" s="2"/>
      <c r="Q46" s="1"/>
    </row>
    <row r="47" spans="2:17">
      <c r="O47" s="2"/>
      <c r="Q47" s="1"/>
    </row>
    <row r="48" spans="2:17">
      <c r="O48" s="2"/>
      <c r="Q48" s="1"/>
    </row>
    <row r="49" spans="15:17">
      <c r="O49" s="2"/>
      <c r="Q49" s="1"/>
    </row>
    <row r="50" spans="15:17">
      <c r="O50" s="2"/>
      <c r="Q50" s="1"/>
    </row>
    <row r="51" spans="15:17">
      <c r="O51" s="2"/>
      <c r="Q51" s="1"/>
    </row>
    <row r="52" spans="15:17">
      <c r="O52" s="2"/>
      <c r="Q52" s="1"/>
    </row>
    <row r="53" spans="15:17">
      <c r="O53" s="2"/>
      <c r="Q53" s="1"/>
    </row>
    <row r="54" spans="15:17">
      <c r="O54" s="2"/>
      <c r="Q54" s="1"/>
    </row>
    <row r="55" spans="15:17">
      <c r="O55" s="2"/>
      <c r="Q55" s="1"/>
    </row>
    <row r="56" spans="15:17">
      <c r="O56" s="2"/>
      <c r="Q56" s="1"/>
    </row>
  </sheetData>
  <mergeCells count="5">
    <mergeCell ref="C4:E4"/>
    <mergeCell ref="F4:H4"/>
    <mergeCell ref="B2:K2"/>
    <mergeCell ref="B4:B5"/>
    <mergeCell ref="I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zoomScaleNormal="100" zoomScaleSheetLayoutView="85" workbookViewId="0">
      <pane xSplit="2" topLeftCell="C1" activePane="topRight" state="frozen"/>
      <selection activeCell="C15" sqref="C15"/>
      <selection pane="topRight"/>
    </sheetView>
  </sheetViews>
  <sheetFormatPr defaultRowHeight="13.5"/>
  <cols>
    <col min="1" max="1" width="15.5" style="81" bestFit="1" customWidth="1"/>
    <col min="2" max="2" width="11.875" style="81" customWidth="1"/>
    <col min="3" max="9" width="11.625" style="81" customWidth="1"/>
    <col min="10" max="10" width="0.625" style="81" customWidth="1"/>
    <col min="11" max="18" width="11.625" style="81" customWidth="1"/>
    <col min="19" max="16384" width="9" style="81"/>
  </cols>
  <sheetData>
    <row r="2" spans="1:18" ht="28.5" customHeight="1">
      <c r="A2" s="123"/>
      <c r="B2" s="334" t="s">
        <v>345</v>
      </c>
      <c r="C2" s="335"/>
      <c r="D2" s="335"/>
      <c r="E2" s="335"/>
      <c r="F2" s="335"/>
      <c r="G2" s="335"/>
      <c r="H2" s="335"/>
      <c r="I2" s="335"/>
      <c r="J2" s="124"/>
      <c r="K2" s="125"/>
      <c r="L2" s="125"/>
      <c r="M2" s="124"/>
      <c r="N2" s="124"/>
      <c r="O2" s="124"/>
      <c r="P2" s="101"/>
      <c r="Q2" s="101"/>
      <c r="R2" s="100"/>
    </row>
    <row r="3" spans="1:18" ht="19.5" customHeight="1" thickBot="1">
      <c r="B3" s="326" t="s">
        <v>466</v>
      </c>
      <c r="C3" s="126"/>
      <c r="D3" s="126"/>
      <c r="E3" s="126"/>
      <c r="F3" s="126"/>
      <c r="G3" s="83"/>
      <c r="H3" s="83"/>
      <c r="I3" s="83"/>
      <c r="J3" s="100"/>
      <c r="K3" s="126"/>
      <c r="L3" s="126"/>
      <c r="M3" s="126"/>
      <c r="N3" s="126"/>
      <c r="O3" s="126"/>
      <c r="P3" s="126"/>
      <c r="Q3" s="126"/>
      <c r="R3" s="83"/>
    </row>
    <row r="4" spans="1:18" ht="24.95" customHeight="1">
      <c r="B4" s="338" t="s">
        <v>95</v>
      </c>
      <c r="C4" s="340" t="s">
        <v>158</v>
      </c>
      <c r="D4" s="341"/>
      <c r="E4" s="341"/>
      <c r="F4" s="341"/>
      <c r="G4" s="341"/>
      <c r="H4" s="342"/>
      <c r="I4" s="336" t="s">
        <v>168</v>
      </c>
      <c r="J4" s="245"/>
      <c r="K4" s="341" t="s">
        <v>167</v>
      </c>
      <c r="L4" s="341"/>
      <c r="M4" s="341"/>
      <c r="N4" s="341"/>
      <c r="O4" s="341"/>
      <c r="P4" s="341"/>
      <c r="Q4" s="341"/>
      <c r="R4" s="336" t="s">
        <v>166</v>
      </c>
    </row>
    <row r="5" spans="1:18" ht="24.95" customHeight="1">
      <c r="B5" s="339"/>
      <c r="C5" s="127" t="s">
        <v>153</v>
      </c>
      <c r="D5" s="127" t="s">
        <v>154</v>
      </c>
      <c r="E5" s="127" t="s">
        <v>155</v>
      </c>
      <c r="F5" s="127" t="s">
        <v>171</v>
      </c>
      <c r="G5" s="127" t="s">
        <v>156</v>
      </c>
      <c r="H5" s="127" t="s">
        <v>157</v>
      </c>
      <c r="I5" s="337"/>
      <c r="J5" s="245"/>
      <c r="K5" s="128" t="s">
        <v>159</v>
      </c>
      <c r="L5" s="129" t="s">
        <v>160</v>
      </c>
      <c r="M5" s="130" t="s">
        <v>410</v>
      </c>
      <c r="N5" s="130" t="s">
        <v>411</v>
      </c>
      <c r="O5" s="130" t="s">
        <v>163</v>
      </c>
      <c r="P5" s="129" t="s">
        <v>164</v>
      </c>
      <c r="Q5" s="129" t="s">
        <v>165</v>
      </c>
      <c r="R5" s="337"/>
    </row>
    <row r="6" spans="1:18" ht="23.1" customHeight="1">
      <c r="B6" s="131" t="s">
        <v>422</v>
      </c>
      <c r="C6" s="132">
        <v>284</v>
      </c>
      <c r="D6" s="305">
        <v>170</v>
      </c>
      <c r="E6" s="305">
        <v>24</v>
      </c>
      <c r="F6" s="305">
        <v>23</v>
      </c>
      <c r="G6" s="305">
        <v>1</v>
      </c>
      <c r="H6" s="305">
        <v>66</v>
      </c>
      <c r="I6" s="305">
        <v>822291</v>
      </c>
      <c r="J6" s="312"/>
      <c r="K6" s="146">
        <v>254</v>
      </c>
      <c r="L6" s="146">
        <v>153</v>
      </c>
      <c r="M6" s="146">
        <v>10116</v>
      </c>
      <c r="N6" s="134">
        <v>1217</v>
      </c>
      <c r="O6" s="134">
        <v>1066</v>
      </c>
      <c r="P6" s="134">
        <v>10</v>
      </c>
      <c r="Q6" s="134">
        <v>44</v>
      </c>
      <c r="R6" s="134">
        <v>347</v>
      </c>
    </row>
    <row r="7" spans="1:18" ht="23.1" customHeight="1">
      <c r="B7" s="135">
        <v>24</v>
      </c>
      <c r="C7" s="132">
        <v>200</v>
      </c>
      <c r="D7" s="132">
        <v>127</v>
      </c>
      <c r="E7" s="132">
        <v>9</v>
      </c>
      <c r="F7" s="132">
        <v>26</v>
      </c>
      <c r="G7" s="132" t="s">
        <v>74</v>
      </c>
      <c r="H7" s="132">
        <v>38</v>
      </c>
      <c r="I7" s="132">
        <v>408930</v>
      </c>
      <c r="J7" s="133"/>
      <c r="K7" s="134">
        <v>261</v>
      </c>
      <c r="L7" s="134">
        <v>126</v>
      </c>
      <c r="M7" s="134">
        <v>17778</v>
      </c>
      <c r="N7" s="134">
        <v>1341</v>
      </c>
      <c r="O7" s="134">
        <v>734</v>
      </c>
      <c r="P7" s="134">
        <v>11</v>
      </c>
      <c r="Q7" s="134">
        <v>52</v>
      </c>
      <c r="R7" s="134">
        <v>292</v>
      </c>
    </row>
    <row r="8" spans="1:18" ht="23.1" customHeight="1">
      <c r="B8" s="135">
        <v>25</v>
      </c>
      <c r="C8" s="132">
        <f t="shared" ref="C8:I8" si="0">SUM(C9:C33)</f>
        <v>303</v>
      </c>
      <c r="D8" s="132">
        <f>SUM(D9:D33)</f>
        <v>180</v>
      </c>
      <c r="E8" s="132">
        <f t="shared" si="0"/>
        <v>15</v>
      </c>
      <c r="F8" s="132">
        <f t="shared" si="0"/>
        <v>32</v>
      </c>
      <c r="G8" s="132">
        <f t="shared" si="0"/>
        <v>2</v>
      </c>
      <c r="H8" s="132">
        <f t="shared" si="0"/>
        <v>74</v>
      </c>
      <c r="I8" s="132">
        <f t="shared" si="0"/>
        <v>742930</v>
      </c>
      <c r="J8" s="133"/>
      <c r="K8" s="132">
        <f t="shared" ref="K8:R8" si="1">SUM(K9:K33)</f>
        <v>263</v>
      </c>
      <c r="L8" s="132">
        <f t="shared" si="1"/>
        <v>134</v>
      </c>
      <c r="M8" s="132">
        <f>SUM(M9:M33)</f>
        <v>9545</v>
      </c>
      <c r="N8" s="132">
        <f>SUM(N9:N33)</f>
        <v>995</v>
      </c>
      <c r="O8" s="132">
        <f t="shared" si="1"/>
        <v>369</v>
      </c>
      <c r="P8" s="132">
        <f t="shared" si="1"/>
        <v>9</v>
      </c>
      <c r="Q8" s="132">
        <f t="shared" si="1"/>
        <v>41</v>
      </c>
      <c r="R8" s="132">
        <f t="shared" si="1"/>
        <v>341</v>
      </c>
    </row>
    <row r="9" spans="1:18" ht="23.1" customHeight="1">
      <c r="B9" s="136" t="s">
        <v>96</v>
      </c>
      <c r="C9" s="132">
        <v>82</v>
      </c>
      <c r="D9" s="132">
        <v>56</v>
      </c>
      <c r="E9" s="132">
        <v>2</v>
      </c>
      <c r="F9" s="132">
        <v>11</v>
      </c>
      <c r="G9" s="134">
        <v>1</v>
      </c>
      <c r="H9" s="132">
        <v>12</v>
      </c>
      <c r="I9" s="132">
        <v>90423</v>
      </c>
      <c r="J9" s="133"/>
      <c r="K9" s="132">
        <v>70</v>
      </c>
      <c r="L9" s="132">
        <v>43</v>
      </c>
      <c r="M9" s="132">
        <v>1372</v>
      </c>
      <c r="N9" s="132">
        <v>167</v>
      </c>
      <c r="O9" s="132">
        <v>3</v>
      </c>
      <c r="P9" s="132">
        <v>3</v>
      </c>
      <c r="Q9" s="132">
        <v>13</v>
      </c>
      <c r="R9" s="132">
        <v>111</v>
      </c>
    </row>
    <row r="10" spans="1:18" ht="23.1" customHeight="1">
      <c r="B10" s="136" t="s">
        <v>97</v>
      </c>
      <c r="C10" s="132">
        <v>33</v>
      </c>
      <c r="D10" s="132">
        <v>18</v>
      </c>
      <c r="E10" s="132">
        <v>1</v>
      </c>
      <c r="F10" s="132">
        <v>4</v>
      </c>
      <c r="G10" s="134" t="s">
        <v>74</v>
      </c>
      <c r="H10" s="132">
        <v>10</v>
      </c>
      <c r="I10" s="132">
        <v>94171</v>
      </c>
      <c r="J10" s="133"/>
      <c r="K10" s="132">
        <v>24</v>
      </c>
      <c r="L10" s="132">
        <v>14</v>
      </c>
      <c r="M10" s="132">
        <v>1007</v>
      </c>
      <c r="N10" s="132">
        <v>21</v>
      </c>
      <c r="O10" s="132">
        <v>2</v>
      </c>
      <c r="P10" s="132" t="s">
        <v>74</v>
      </c>
      <c r="Q10" s="132">
        <v>6</v>
      </c>
      <c r="R10" s="132">
        <v>24</v>
      </c>
    </row>
    <row r="11" spans="1:18" ht="23.1" customHeight="1">
      <c r="B11" s="136" t="s">
        <v>98</v>
      </c>
      <c r="C11" s="132">
        <v>27</v>
      </c>
      <c r="D11" s="132">
        <v>12</v>
      </c>
      <c r="E11" s="132">
        <v>1</v>
      </c>
      <c r="F11" s="132">
        <v>3</v>
      </c>
      <c r="G11" s="132" t="s">
        <v>74</v>
      </c>
      <c r="H11" s="132">
        <v>11</v>
      </c>
      <c r="I11" s="132">
        <v>28153</v>
      </c>
      <c r="J11" s="133"/>
      <c r="K11" s="132">
        <v>21</v>
      </c>
      <c r="L11" s="132">
        <v>15</v>
      </c>
      <c r="M11" s="132">
        <v>544</v>
      </c>
      <c r="N11" s="132">
        <v>37</v>
      </c>
      <c r="O11" s="132">
        <v>168</v>
      </c>
      <c r="P11" s="132">
        <v>1</v>
      </c>
      <c r="Q11" s="132">
        <v>7</v>
      </c>
      <c r="R11" s="132">
        <v>42</v>
      </c>
    </row>
    <row r="12" spans="1:18" ht="23.1" customHeight="1">
      <c r="B12" s="136" t="s">
        <v>99</v>
      </c>
      <c r="C12" s="132">
        <v>32</v>
      </c>
      <c r="D12" s="132">
        <v>17</v>
      </c>
      <c r="E12" s="132">
        <v>1</v>
      </c>
      <c r="F12" s="132">
        <v>1</v>
      </c>
      <c r="G12" s="134" t="s">
        <v>74</v>
      </c>
      <c r="H12" s="132">
        <v>13</v>
      </c>
      <c r="I12" s="132">
        <v>116646</v>
      </c>
      <c r="J12" s="133"/>
      <c r="K12" s="132">
        <v>27</v>
      </c>
      <c r="L12" s="132">
        <v>10</v>
      </c>
      <c r="M12" s="132">
        <v>666</v>
      </c>
      <c r="N12" s="132">
        <v>125</v>
      </c>
      <c r="O12" s="132" t="s">
        <v>421</v>
      </c>
      <c r="P12" s="132">
        <v>2</v>
      </c>
      <c r="Q12" s="132">
        <v>1</v>
      </c>
      <c r="R12" s="132">
        <v>28</v>
      </c>
    </row>
    <row r="13" spans="1:18" ht="23.1" customHeight="1">
      <c r="B13" s="136" t="s">
        <v>100</v>
      </c>
      <c r="C13" s="132">
        <v>20</v>
      </c>
      <c r="D13" s="132">
        <v>14</v>
      </c>
      <c r="E13" s="132">
        <v>2</v>
      </c>
      <c r="F13" s="132">
        <v>2</v>
      </c>
      <c r="G13" s="134" t="s">
        <v>74</v>
      </c>
      <c r="H13" s="132">
        <v>2</v>
      </c>
      <c r="I13" s="132">
        <v>29896</v>
      </c>
      <c r="J13" s="133"/>
      <c r="K13" s="132">
        <v>17</v>
      </c>
      <c r="L13" s="132">
        <v>7</v>
      </c>
      <c r="M13" s="132">
        <v>624</v>
      </c>
      <c r="N13" s="132">
        <v>237</v>
      </c>
      <c r="O13" s="132">
        <v>147</v>
      </c>
      <c r="P13" s="132" t="s">
        <v>74</v>
      </c>
      <c r="Q13" s="132">
        <v>2</v>
      </c>
      <c r="R13" s="132">
        <v>20</v>
      </c>
    </row>
    <row r="14" spans="1:18" ht="23.1" customHeight="1">
      <c r="B14" s="136" t="s">
        <v>101</v>
      </c>
      <c r="C14" s="132">
        <v>22</v>
      </c>
      <c r="D14" s="137">
        <v>14</v>
      </c>
      <c r="E14" s="132">
        <v>1</v>
      </c>
      <c r="F14" s="132">
        <v>2</v>
      </c>
      <c r="G14" s="134" t="s">
        <v>74</v>
      </c>
      <c r="H14" s="132">
        <v>5</v>
      </c>
      <c r="I14" s="132">
        <v>66430</v>
      </c>
      <c r="J14" s="133"/>
      <c r="K14" s="132">
        <v>26</v>
      </c>
      <c r="L14" s="137">
        <v>12</v>
      </c>
      <c r="M14" s="137">
        <v>1728</v>
      </c>
      <c r="N14" s="137">
        <v>66</v>
      </c>
      <c r="O14" s="137">
        <v>3</v>
      </c>
      <c r="P14" s="132" t="s">
        <v>299</v>
      </c>
      <c r="Q14" s="132">
        <v>6</v>
      </c>
      <c r="R14" s="132">
        <v>38</v>
      </c>
    </row>
    <row r="15" spans="1:18" ht="23.1" customHeight="1">
      <c r="B15" s="136" t="s">
        <v>102</v>
      </c>
      <c r="C15" s="132">
        <v>10</v>
      </c>
      <c r="D15" s="311">
        <v>8</v>
      </c>
      <c r="E15" s="305">
        <v>2</v>
      </c>
      <c r="F15" s="305" t="s">
        <v>299</v>
      </c>
      <c r="G15" s="146" t="s">
        <v>74</v>
      </c>
      <c r="H15" s="305" t="s">
        <v>299</v>
      </c>
      <c r="I15" s="305">
        <v>1843</v>
      </c>
      <c r="J15" s="312"/>
      <c r="K15" s="305">
        <v>9</v>
      </c>
      <c r="L15" s="311">
        <v>7</v>
      </c>
      <c r="M15" s="311">
        <v>225</v>
      </c>
      <c r="N15" s="137">
        <v>4</v>
      </c>
      <c r="O15" s="137">
        <v>6</v>
      </c>
      <c r="P15" s="132" t="s">
        <v>74</v>
      </c>
      <c r="Q15" s="132">
        <v>2</v>
      </c>
      <c r="R15" s="132">
        <v>19</v>
      </c>
    </row>
    <row r="16" spans="1:18" ht="23.1" customHeight="1">
      <c r="B16" s="136" t="s">
        <v>103</v>
      </c>
      <c r="C16" s="132">
        <v>11</v>
      </c>
      <c r="D16" s="137">
        <v>6</v>
      </c>
      <c r="E16" s="132">
        <v>1</v>
      </c>
      <c r="F16" s="132">
        <v>2</v>
      </c>
      <c r="G16" s="134" t="s">
        <v>74</v>
      </c>
      <c r="H16" s="132">
        <v>2</v>
      </c>
      <c r="I16" s="132">
        <v>72251</v>
      </c>
      <c r="J16" s="133"/>
      <c r="K16" s="132">
        <v>10</v>
      </c>
      <c r="L16" s="137">
        <v>6</v>
      </c>
      <c r="M16" s="137">
        <v>591</v>
      </c>
      <c r="N16" s="137">
        <v>15</v>
      </c>
      <c r="O16" s="137">
        <v>4</v>
      </c>
      <c r="P16" s="132" t="s">
        <v>74</v>
      </c>
      <c r="Q16" s="132" t="s">
        <v>74</v>
      </c>
      <c r="R16" s="132">
        <v>20</v>
      </c>
    </row>
    <row r="17" spans="2:18" ht="23.1" customHeight="1">
      <c r="B17" s="136" t="s">
        <v>104</v>
      </c>
      <c r="C17" s="132">
        <v>1</v>
      </c>
      <c r="D17" s="137">
        <v>1</v>
      </c>
      <c r="E17" s="132" t="s">
        <v>74</v>
      </c>
      <c r="F17" s="132" t="s">
        <v>74</v>
      </c>
      <c r="G17" s="134" t="s">
        <v>74</v>
      </c>
      <c r="H17" s="132" t="s">
        <v>74</v>
      </c>
      <c r="I17" s="132" t="s">
        <v>299</v>
      </c>
      <c r="J17" s="133"/>
      <c r="K17" s="132">
        <v>1</v>
      </c>
      <c r="L17" s="137">
        <v>1</v>
      </c>
      <c r="M17" s="137">
        <v>165</v>
      </c>
      <c r="N17" s="137">
        <v>165</v>
      </c>
      <c r="O17" s="137" t="s">
        <v>74</v>
      </c>
      <c r="P17" s="132" t="s">
        <v>299</v>
      </c>
      <c r="Q17" s="132" t="s">
        <v>74</v>
      </c>
      <c r="R17" s="132">
        <v>1</v>
      </c>
    </row>
    <row r="18" spans="2:18" ht="23.1" customHeight="1">
      <c r="B18" s="136" t="s">
        <v>105</v>
      </c>
      <c r="C18" s="132">
        <v>1</v>
      </c>
      <c r="D18" s="137">
        <v>1</v>
      </c>
      <c r="E18" s="132" t="s">
        <v>74</v>
      </c>
      <c r="F18" s="132" t="s">
        <v>74</v>
      </c>
      <c r="G18" s="134" t="s">
        <v>74</v>
      </c>
      <c r="H18" s="134" t="s">
        <v>74</v>
      </c>
      <c r="I18" s="132">
        <v>600</v>
      </c>
      <c r="J18" s="133"/>
      <c r="K18" s="132">
        <v>2</v>
      </c>
      <c r="L18" s="137">
        <v>1</v>
      </c>
      <c r="M18" s="137">
        <v>33</v>
      </c>
      <c r="N18" s="137">
        <v>33</v>
      </c>
      <c r="O18" s="137" t="s">
        <v>74</v>
      </c>
      <c r="P18" s="132" t="s">
        <v>74</v>
      </c>
      <c r="Q18" s="132" t="s">
        <v>74</v>
      </c>
      <c r="R18" s="132">
        <v>1</v>
      </c>
    </row>
    <row r="19" spans="2:18" ht="23.1" customHeight="1">
      <c r="B19" s="136" t="s">
        <v>106</v>
      </c>
      <c r="C19" s="132" t="s">
        <v>74</v>
      </c>
      <c r="D19" s="132" t="s">
        <v>299</v>
      </c>
      <c r="E19" s="132" t="s">
        <v>74</v>
      </c>
      <c r="F19" s="132" t="s">
        <v>74</v>
      </c>
      <c r="G19" s="134" t="s">
        <v>74</v>
      </c>
      <c r="H19" s="134" t="s">
        <v>74</v>
      </c>
      <c r="I19" s="132" t="s">
        <v>299</v>
      </c>
      <c r="J19" s="133"/>
      <c r="K19" s="132" t="s">
        <v>299</v>
      </c>
      <c r="L19" s="132">
        <v>3</v>
      </c>
      <c r="M19" s="132" t="s">
        <v>299</v>
      </c>
      <c r="N19" s="132" t="s">
        <v>299</v>
      </c>
      <c r="O19" s="137" t="s">
        <v>74</v>
      </c>
      <c r="P19" s="132" t="s">
        <v>74</v>
      </c>
      <c r="Q19" s="132" t="s">
        <v>74</v>
      </c>
      <c r="R19" s="132" t="s">
        <v>74</v>
      </c>
    </row>
    <row r="20" spans="2:18" ht="23.1" customHeight="1">
      <c r="B20" s="136" t="s">
        <v>107</v>
      </c>
      <c r="C20" s="132">
        <v>6</v>
      </c>
      <c r="D20" s="132">
        <v>4</v>
      </c>
      <c r="E20" s="132">
        <v>1</v>
      </c>
      <c r="F20" s="132" t="s">
        <v>74</v>
      </c>
      <c r="G20" s="134" t="s">
        <v>74</v>
      </c>
      <c r="H20" s="132">
        <v>1</v>
      </c>
      <c r="I20" s="132">
        <v>13538</v>
      </c>
      <c r="J20" s="133"/>
      <c r="K20" s="132">
        <v>8</v>
      </c>
      <c r="L20" s="132">
        <v>2</v>
      </c>
      <c r="M20" s="132">
        <v>313</v>
      </c>
      <c r="N20" s="132" t="s">
        <v>299</v>
      </c>
      <c r="O20" s="137">
        <v>10</v>
      </c>
      <c r="P20" s="132">
        <v>1</v>
      </c>
      <c r="Q20" s="132" t="s">
        <v>299</v>
      </c>
      <c r="R20" s="132">
        <v>10</v>
      </c>
    </row>
    <row r="21" spans="2:18" ht="23.1" customHeight="1">
      <c r="B21" s="136" t="s">
        <v>108</v>
      </c>
      <c r="C21" s="132">
        <v>1</v>
      </c>
      <c r="D21" s="137" t="s">
        <v>299</v>
      </c>
      <c r="E21" s="132" t="s">
        <v>74</v>
      </c>
      <c r="F21" s="132">
        <v>1</v>
      </c>
      <c r="G21" s="134" t="s">
        <v>74</v>
      </c>
      <c r="H21" s="134" t="s">
        <v>74</v>
      </c>
      <c r="I21" s="132">
        <v>75</v>
      </c>
      <c r="J21" s="133"/>
      <c r="K21" s="132" t="s">
        <v>299</v>
      </c>
      <c r="L21" s="137">
        <v>1</v>
      </c>
      <c r="M21" s="137" t="s">
        <v>299</v>
      </c>
      <c r="N21" s="137" t="s">
        <v>299</v>
      </c>
      <c r="O21" s="137" t="s">
        <v>299</v>
      </c>
      <c r="P21" s="132" t="s">
        <v>74</v>
      </c>
      <c r="Q21" s="132" t="s">
        <v>74</v>
      </c>
      <c r="R21" s="132" t="s">
        <v>74</v>
      </c>
    </row>
    <row r="22" spans="2:18" ht="23.1" customHeight="1">
      <c r="B22" s="136" t="s">
        <v>109</v>
      </c>
      <c r="C22" s="132">
        <v>1</v>
      </c>
      <c r="D22" s="137">
        <v>1</v>
      </c>
      <c r="E22" s="132" t="s">
        <v>74</v>
      </c>
      <c r="F22" s="132" t="s">
        <v>299</v>
      </c>
      <c r="G22" s="134" t="s">
        <v>74</v>
      </c>
      <c r="H22" s="132" t="s">
        <v>74</v>
      </c>
      <c r="I22" s="132">
        <v>1100</v>
      </c>
      <c r="J22" s="133"/>
      <c r="K22" s="132">
        <v>3</v>
      </c>
      <c r="L22" s="137">
        <v>2</v>
      </c>
      <c r="M22" s="137">
        <v>54</v>
      </c>
      <c r="N22" s="137">
        <v>1</v>
      </c>
      <c r="O22" s="137" t="s">
        <v>299</v>
      </c>
      <c r="P22" s="132" t="s">
        <v>74</v>
      </c>
      <c r="Q22" s="132" t="s">
        <v>74</v>
      </c>
      <c r="R22" s="132">
        <v>2</v>
      </c>
    </row>
    <row r="23" spans="2:18" ht="23.1" customHeight="1">
      <c r="B23" s="136" t="s">
        <v>110</v>
      </c>
      <c r="C23" s="132">
        <v>3</v>
      </c>
      <c r="D23" s="137">
        <v>2</v>
      </c>
      <c r="E23" s="132" t="s">
        <v>74</v>
      </c>
      <c r="F23" s="132" t="s">
        <v>74</v>
      </c>
      <c r="G23" s="134" t="s">
        <v>74</v>
      </c>
      <c r="H23" s="134">
        <v>1</v>
      </c>
      <c r="I23" s="132">
        <v>14008</v>
      </c>
      <c r="J23" s="133"/>
      <c r="K23" s="132">
        <v>8</v>
      </c>
      <c r="L23" s="137">
        <v>2</v>
      </c>
      <c r="M23" s="137">
        <v>410</v>
      </c>
      <c r="N23" s="137">
        <v>11</v>
      </c>
      <c r="O23" s="137">
        <v>6</v>
      </c>
      <c r="P23" s="132" t="s">
        <v>74</v>
      </c>
      <c r="Q23" s="132" t="s">
        <v>74</v>
      </c>
      <c r="R23" s="132">
        <v>5</v>
      </c>
    </row>
    <row r="24" spans="2:18" ht="23.1" customHeight="1">
      <c r="B24" s="136" t="s">
        <v>111</v>
      </c>
      <c r="C24" s="132">
        <v>4</v>
      </c>
      <c r="D24" s="311">
        <v>1</v>
      </c>
      <c r="E24" s="305">
        <v>1</v>
      </c>
      <c r="F24" s="305">
        <v>1</v>
      </c>
      <c r="G24" s="146">
        <v>1</v>
      </c>
      <c r="H24" s="146" t="s">
        <v>299</v>
      </c>
      <c r="I24" s="305">
        <v>11539</v>
      </c>
      <c r="J24" s="312"/>
      <c r="K24" s="305">
        <v>1</v>
      </c>
      <c r="L24" s="132">
        <v>2</v>
      </c>
      <c r="M24" s="132">
        <v>275</v>
      </c>
      <c r="N24" s="137" t="s">
        <v>495</v>
      </c>
      <c r="O24" s="137" t="s">
        <v>74</v>
      </c>
      <c r="P24" s="132" t="s">
        <v>74</v>
      </c>
      <c r="Q24" s="132" t="s">
        <v>74</v>
      </c>
      <c r="R24" s="132">
        <v>2</v>
      </c>
    </row>
    <row r="25" spans="2:18" ht="23.1" customHeight="1">
      <c r="B25" s="136" t="s">
        <v>112</v>
      </c>
      <c r="C25" s="132">
        <v>5</v>
      </c>
      <c r="D25" s="132">
        <v>2</v>
      </c>
      <c r="E25" s="132" t="s">
        <v>74</v>
      </c>
      <c r="F25" s="132">
        <v>1</v>
      </c>
      <c r="G25" s="134" t="s">
        <v>74</v>
      </c>
      <c r="H25" s="132">
        <v>2</v>
      </c>
      <c r="I25" s="132">
        <v>939</v>
      </c>
      <c r="J25" s="133"/>
      <c r="K25" s="132">
        <v>2</v>
      </c>
      <c r="L25" s="132" t="s">
        <v>299</v>
      </c>
      <c r="M25" s="132">
        <v>191</v>
      </c>
      <c r="N25" s="132">
        <v>2</v>
      </c>
      <c r="O25" s="137" t="s">
        <v>74</v>
      </c>
      <c r="P25" s="132" t="s">
        <v>495</v>
      </c>
      <c r="Q25" s="132" t="s">
        <v>299</v>
      </c>
      <c r="R25" s="132">
        <v>3</v>
      </c>
    </row>
    <row r="26" spans="2:18" ht="23.1" customHeight="1">
      <c r="B26" s="136" t="s">
        <v>113</v>
      </c>
      <c r="C26" s="132">
        <v>5</v>
      </c>
      <c r="D26" s="311">
        <v>3</v>
      </c>
      <c r="E26" s="305" t="s">
        <v>74</v>
      </c>
      <c r="F26" s="305">
        <v>1</v>
      </c>
      <c r="G26" s="146" t="s">
        <v>74</v>
      </c>
      <c r="H26" s="146">
        <v>1</v>
      </c>
      <c r="I26" s="305">
        <v>1455</v>
      </c>
      <c r="J26" s="312"/>
      <c r="K26" s="305">
        <v>3</v>
      </c>
      <c r="L26" s="311" t="s">
        <v>74</v>
      </c>
      <c r="M26" s="311">
        <v>5</v>
      </c>
      <c r="N26" s="137">
        <v>1</v>
      </c>
      <c r="O26" s="137" t="s">
        <v>74</v>
      </c>
      <c r="P26" s="132" t="s">
        <v>74</v>
      </c>
      <c r="Q26" s="132">
        <v>1</v>
      </c>
      <c r="R26" s="132" t="s">
        <v>299</v>
      </c>
    </row>
    <row r="27" spans="2:18" ht="23.1" customHeight="1">
      <c r="B27" s="136" t="s">
        <v>114</v>
      </c>
      <c r="C27" s="132">
        <v>3</v>
      </c>
      <c r="D27" s="137">
        <v>2</v>
      </c>
      <c r="E27" s="132" t="s">
        <v>74</v>
      </c>
      <c r="F27" s="132">
        <v>1</v>
      </c>
      <c r="G27" s="134" t="s">
        <v>74</v>
      </c>
      <c r="H27" s="134" t="s">
        <v>299</v>
      </c>
      <c r="I27" s="132">
        <v>53169</v>
      </c>
      <c r="J27" s="133"/>
      <c r="K27" s="132">
        <v>3</v>
      </c>
      <c r="L27" s="137" t="s">
        <v>74</v>
      </c>
      <c r="M27" s="137">
        <v>176</v>
      </c>
      <c r="N27" s="137">
        <v>2</v>
      </c>
      <c r="O27" s="137" t="s">
        <v>74</v>
      </c>
      <c r="P27" s="132">
        <v>1</v>
      </c>
      <c r="Q27" s="132">
        <v>2</v>
      </c>
      <c r="R27" s="132" t="s">
        <v>299</v>
      </c>
    </row>
    <row r="28" spans="2:18" ht="23.1" customHeight="1">
      <c r="B28" s="136" t="s">
        <v>115</v>
      </c>
      <c r="C28" s="132">
        <v>5</v>
      </c>
      <c r="D28" s="137">
        <v>2</v>
      </c>
      <c r="E28" s="132" t="s">
        <v>74</v>
      </c>
      <c r="F28" s="132">
        <v>1</v>
      </c>
      <c r="G28" s="134" t="s">
        <v>74</v>
      </c>
      <c r="H28" s="132">
        <v>2</v>
      </c>
      <c r="I28" s="132">
        <v>50</v>
      </c>
      <c r="J28" s="133"/>
      <c r="K28" s="132">
        <v>2</v>
      </c>
      <c r="L28" s="137" t="s">
        <v>299</v>
      </c>
      <c r="M28" s="137" t="s">
        <v>299</v>
      </c>
      <c r="N28" s="137">
        <v>2</v>
      </c>
      <c r="O28" s="137" t="s">
        <v>74</v>
      </c>
      <c r="P28" s="132" t="s">
        <v>74</v>
      </c>
      <c r="Q28" s="132" t="s">
        <v>299</v>
      </c>
      <c r="R28" s="132" t="s">
        <v>299</v>
      </c>
    </row>
    <row r="29" spans="2:18" ht="23.1" customHeight="1">
      <c r="B29" s="136" t="s">
        <v>116</v>
      </c>
      <c r="C29" s="132">
        <v>3</v>
      </c>
      <c r="D29" s="137">
        <v>1</v>
      </c>
      <c r="E29" s="132" t="s">
        <v>74</v>
      </c>
      <c r="F29" s="132">
        <v>1</v>
      </c>
      <c r="G29" s="134" t="s">
        <v>74</v>
      </c>
      <c r="H29" s="132">
        <v>1</v>
      </c>
      <c r="I29" s="132">
        <v>3652</v>
      </c>
      <c r="J29" s="133"/>
      <c r="K29" s="132">
        <v>1</v>
      </c>
      <c r="L29" s="137">
        <v>1</v>
      </c>
      <c r="M29" s="137">
        <v>35</v>
      </c>
      <c r="N29" s="137" t="s">
        <v>299</v>
      </c>
      <c r="O29" s="137" t="s">
        <v>74</v>
      </c>
      <c r="P29" s="132" t="s">
        <v>74</v>
      </c>
      <c r="Q29" s="132" t="s">
        <v>299</v>
      </c>
      <c r="R29" s="132">
        <v>1</v>
      </c>
    </row>
    <row r="30" spans="2:18" ht="23.1" customHeight="1">
      <c r="B30" s="136" t="s">
        <v>117</v>
      </c>
      <c r="C30" s="132">
        <v>4</v>
      </c>
      <c r="D30" s="137">
        <v>3</v>
      </c>
      <c r="E30" s="132" t="s">
        <v>74</v>
      </c>
      <c r="F30" s="132" t="s">
        <v>299</v>
      </c>
      <c r="G30" s="134" t="s">
        <v>74</v>
      </c>
      <c r="H30" s="134">
        <v>1</v>
      </c>
      <c r="I30" s="132">
        <v>22859</v>
      </c>
      <c r="J30" s="133"/>
      <c r="K30" s="132">
        <v>5</v>
      </c>
      <c r="L30" s="137">
        <v>1</v>
      </c>
      <c r="M30" s="137">
        <v>391</v>
      </c>
      <c r="N30" s="137">
        <v>1</v>
      </c>
      <c r="O30" s="137" t="s">
        <v>74</v>
      </c>
      <c r="P30" s="132" t="s">
        <v>74</v>
      </c>
      <c r="Q30" s="132" t="s">
        <v>299</v>
      </c>
      <c r="R30" s="132">
        <v>2</v>
      </c>
    </row>
    <row r="31" spans="2:18" ht="24">
      <c r="B31" s="136" t="s">
        <v>300</v>
      </c>
      <c r="C31" s="132">
        <v>9</v>
      </c>
      <c r="D31" s="137">
        <v>6</v>
      </c>
      <c r="E31" s="132" t="s">
        <v>74</v>
      </c>
      <c r="F31" s="132" t="s">
        <v>299</v>
      </c>
      <c r="G31" s="134" t="s">
        <v>74</v>
      </c>
      <c r="H31" s="134">
        <v>3</v>
      </c>
      <c r="I31" s="132">
        <v>12944</v>
      </c>
      <c r="J31" s="133"/>
      <c r="K31" s="132">
        <v>7</v>
      </c>
      <c r="L31" s="137">
        <v>1</v>
      </c>
      <c r="M31" s="137">
        <v>244</v>
      </c>
      <c r="N31" s="137">
        <v>90</v>
      </c>
      <c r="O31" s="137" t="s">
        <v>74</v>
      </c>
      <c r="P31" s="132" t="s">
        <v>74</v>
      </c>
      <c r="Q31" s="132" t="s">
        <v>74</v>
      </c>
      <c r="R31" s="132">
        <v>1</v>
      </c>
    </row>
    <row r="32" spans="2:18" ht="23.1" customHeight="1">
      <c r="B32" s="136" t="s">
        <v>118</v>
      </c>
      <c r="C32" s="132">
        <v>8</v>
      </c>
      <c r="D32" s="132">
        <v>4</v>
      </c>
      <c r="E32" s="132">
        <v>1</v>
      </c>
      <c r="F32" s="132" t="s">
        <v>74</v>
      </c>
      <c r="G32" s="134" t="s">
        <v>74</v>
      </c>
      <c r="H32" s="134">
        <v>3</v>
      </c>
      <c r="I32" s="132">
        <v>103702</v>
      </c>
      <c r="J32" s="133"/>
      <c r="K32" s="132">
        <v>9</v>
      </c>
      <c r="L32" s="132">
        <v>3</v>
      </c>
      <c r="M32" s="132">
        <v>363</v>
      </c>
      <c r="N32" s="132">
        <v>15</v>
      </c>
      <c r="O32" s="132">
        <v>16</v>
      </c>
      <c r="P32" s="132">
        <v>1</v>
      </c>
      <c r="Q32" s="132">
        <v>1</v>
      </c>
      <c r="R32" s="132">
        <v>11</v>
      </c>
    </row>
    <row r="33" spans="2:18" ht="23.1" customHeight="1" thickBot="1">
      <c r="B33" s="138" t="s">
        <v>119</v>
      </c>
      <c r="C33" s="132">
        <v>7</v>
      </c>
      <c r="D33" s="139">
        <v>2</v>
      </c>
      <c r="E33" s="140">
        <v>1</v>
      </c>
      <c r="F33" s="132" t="s">
        <v>74</v>
      </c>
      <c r="G33" s="139" t="s">
        <v>74</v>
      </c>
      <c r="H33" s="140">
        <v>4</v>
      </c>
      <c r="I33" s="140">
        <v>3487</v>
      </c>
      <c r="J33" s="133"/>
      <c r="K33" s="140">
        <v>4</v>
      </c>
      <c r="L33" s="139" t="s">
        <v>299</v>
      </c>
      <c r="M33" s="139">
        <v>133</v>
      </c>
      <c r="N33" s="139" t="s">
        <v>299</v>
      </c>
      <c r="O33" s="139">
        <v>4</v>
      </c>
      <c r="P33" s="140" t="s">
        <v>74</v>
      </c>
      <c r="Q33" s="140" t="s">
        <v>299</v>
      </c>
      <c r="R33" s="140" t="s">
        <v>299</v>
      </c>
    </row>
    <row r="34" spans="2:18" s="145" customFormat="1" ht="16.5" customHeight="1">
      <c r="B34" s="141" t="s">
        <v>152</v>
      </c>
      <c r="C34" s="141"/>
      <c r="D34" s="141"/>
      <c r="E34" s="141"/>
      <c r="F34" s="141"/>
      <c r="G34" s="141"/>
      <c r="H34" s="142"/>
      <c r="I34" s="142"/>
      <c r="J34" s="143"/>
      <c r="K34" s="143"/>
      <c r="L34" s="143"/>
      <c r="M34" s="143"/>
      <c r="N34" s="143"/>
      <c r="O34" s="143"/>
      <c r="P34" s="144"/>
      <c r="Q34" s="144"/>
      <c r="R34" s="143"/>
    </row>
    <row r="35" spans="2:18">
      <c r="C35" s="122"/>
      <c r="R35" s="122"/>
    </row>
    <row r="36" spans="2:18">
      <c r="C36" s="122"/>
      <c r="I36" s="146"/>
    </row>
  </sheetData>
  <mergeCells count="6">
    <mergeCell ref="B2:I2"/>
    <mergeCell ref="R4:R5"/>
    <mergeCell ref="B4:B5"/>
    <mergeCell ref="I4:I5"/>
    <mergeCell ref="C4:H4"/>
    <mergeCell ref="K4:Q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344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showGridLines="0" tabSelected="1" zoomScaleNormal="100" zoomScaleSheetLayoutView="100" workbookViewId="0"/>
  </sheetViews>
  <sheetFormatPr defaultRowHeight="13.5"/>
  <cols>
    <col min="1" max="1" width="15.5" style="81" bestFit="1" customWidth="1"/>
    <col min="2" max="2" width="15.625" style="81" customWidth="1"/>
    <col min="3" max="11" width="8.625" style="81" customWidth="1"/>
    <col min="12" max="12" width="9" style="82"/>
    <col min="13" max="15" width="9" style="81"/>
    <col min="16" max="16" width="9" style="82"/>
    <col min="17" max="16384" width="9" style="81"/>
  </cols>
  <sheetData>
    <row r="2" spans="1:16" ht="28.5" customHeight="1">
      <c r="A2" s="123"/>
      <c r="B2" s="334" t="s">
        <v>482</v>
      </c>
      <c r="C2" s="335"/>
      <c r="D2" s="335"/>
      <c r="E2" s="335"/>
      <c r="F2" s="335"/>
      <c r="G2" s="335"/>
      <c r="H2" s="335"/>
      <c r="I2" s="335"/>
      <c r="J2" s="335"/>
      <c r="K2" s="335"/>
    </row>
    <row r="3" spans="1:16" s="101" customFormat="1" ht="19.5" customHeight="1" thickBot="1">
      <c r="B3" s="326" t="s">
        <v>465</v>
      </c>
      <c r="C3" s="126"/>
      <c r="D3" s="126"/>
      <c r="E3" s="126"/>
      <c r="F3" s="126"/>
      <c r="G3" s="83"/>
      <c r="H3" s="83"/>
      <c r="I3" s="83"/>
      <c r="J3" s="379" t="s">
        <v>420</v>
      </c>
      <c r="K3" s="379"/>
      <c r="L3" s="100"/>
      <c r="P3" s="100"/>
    </row>
    <row r="4" spans="1:16" ht="26.1" customHeight="1">
      <c r="B4" s="338" t="s">
        <v>95</v>
      </c>
      <c r="C4" s="340" t="s">
        <v>419</v>
      </c>
      <c r="D4" s="502"/>
      <c r="E4" s="503"/>
      <c r="F4" s="504" t="s">
        <v>418</v>
      </c>
      <c r="G4" s="466"/>
      <c r="H4" s="466"/>
      <c r="I4" s="504" t="s">
        <v>464</v>
      </c>
      <c r="J4" s="466"/>
      <c r="K4" s="466"/>
    </row>
    <row r="5" spans="1:16" ht="26.1" customHeight="1">
      <c r="B5" s="339"/>
      <c r="C5" s="290" t="s">
        <v>17</v>
      </c>
      <c r="D5" s="290" t="s">
        <v>94</v>
      </c>
      <c r="E5" s="290" t="s">
        <v>92</v>
      </c>
      <c r="F5" s="290" t="s">
        <v>17</v>
      </c>
      <c r="G5" s="290" t="s">
        <v>94</v>
      </c>
      <c r="H5" s="290" t="s">
        <v>92</v>
      </c>
      <c r="I5" s="127" t="s">
        <v>17</v>
      </c>
      <c r="J5" s="127" t="s">
        <v>94</v>
      </c>
      <c r="K5" s="127" t="s">
        <v>92</v>
      </c>
    </row>
    <row r="6" spans="1:16" ht="26.1" customHeight="1">
      <c r="B6" s="241" t="s">
        <v>15</v>
      </c>
      <c r="C6" s="132">
        <v>5012</v>
      </c>
      <c r="D6" s="305">
        <v>32</v>
      </c>
      <c r="E6" s="305">
        <v>6213</v>
      </c>
      <c r="F6" s="305">
        <v>4800</v>
      </c>
      <c r="G6" s="305">
        <v>49</v>
      </c>
      <c r="H6" s="305">
        <v>5888</v>
      </c>
      <c r="I6" s="305">
        <f>SUM(I7:I31)</f>
        <v>4372</v>
      </c>
      <c r="J6" s="305">
        <f>SUM(J7:J31)</f>
        <v>31</v>
      </c>
      <c r="K6" s="305">
        <f>SUM(K7:K31)</f>
        <v>5443</v>
      </c>
      <c r="L6" s="220"/>
      <c r="M6" s="179"/>
    </row>
    <row r="7" spans="1:16" ht="26.1" customHeight="1">
      <c r="B7" s="136" t="s">
        <v>96</v>
      </c>
      <c r="C7" s="132">
        <v>2409</v>
      </c>
      <c r="D7" s="132">
        <v>4</v>
      </c>
      <c r="E7" s="132">
        <v>2946</v>
      </c>
      <c r="F7" s="132">
        <v>2204</v>
      </c>
      <c r="G7" s="132">
        <v>13</v>
      </c>
      <c r="H7" s="132">
        <v>2639</v>
      </c>
      <c r="I7" s="132">
        <v>2010</v>
      </c>
      <c r="J7" s="132">
        <v>7</v>
      </c>
      <c r="K7" s="132">
        <v>2471</v>
      </c>
    </row>
    <row r="8" spans="1:16" ht="26.1" customHeight="1">
      <c r="B8" s="136" t="s">
        <v>97</v>
      </c>
      <c r="C8" s="132">
        <v>329</v>
      </c>
      <c r="D8" s="132">
        <v>2</v>
      </c>
      <c r="E8" s="132">
        <v>398</v>
      </c>
      <c r="F8" s="132">
        <v>322</v>
      </c>
      <c r="G8" s="132">
        <v>3</v>
      </c>
      <c r="H8" s="132">
        <v>422</v>
      </c>
      <c r="I8" s="132">
        <v>334</v>
      </c>
      <c r="J8" s="132">
        <v>2</v>
      </c>
      <c r="K8" s="132">
        <v>416</v>
      </c>
    </row>
    <row r="9" spans="1:16" ht="26.1" customHeight="1">
      <c r="B9" s="136" t="s">
        <v>98</v>
      </c>
      <c r="C9" s="132">
        <v>305</v>
      </c>
      <c r="D9" s="132">
        <v>1</v>
      </c>
      <c r="E9" s="132">
        <v>372</v>
      </c>
      <c r="F9" s="132">
        <v>300</v>
      </c>
      <c r="G9" s="132">
        <v>3</v>
      </c>
      <c r="H9" s="132">
        <v>379</v>
      </c>
      <c r="I9" s="132">
        <v>266</v>
      </c>
      <c r="J9" s="132" t="s">
        <v>299</v>
      </c>
      <c r="K9" s="132">
        <v>326</v>
      </c>
    </row>
    <row r="10" spans="1:16" ht="26.1" customHeight="1">
      <c r="B10" s="136" t="s">
        <v>99</v>
      </c>
      <c r="C10" s="132">
        <v>300</v>
      </c>
      <c r="D10" s="132">
        <v>3</v>
      </c>
      <c r="E10" s="132">
        <v>359</v>
      </c>
      <c r="F10" s="132">
        <v>322</v>
      </c>
      <c r="G10" s="132">
        <v>10</v>
      </c>
      <c r="H10" s="132">
        <v>414</v>
      </c>
      <c r="I10" s="132">
        <v>282</v>
      </c>
      <c r="J10" s="132">
        <v>3</v>
      </c>
      <c r="K10" s="132">
        <v>348</v>
      </c>
    </row>
    <row r="11" spans="1:16" ht="26.1" customHeight="1">
      <c r="B11" s="136" t="s">
        <v>100</v>
      </c>
      <c r="C11" s="132">
        <v>218</v>
      </c>
      <c r="D11" s="132">
        <v>1</v>
      </c>
      <c r="E11" s="132">
        <v>278</v>
      </c>
      <c r="F11" s="132">
        <v>231</v>
      </c>
      <c r="G11" s="132">
        <v>1</v>
      </c>
      <c r="H11" s="132">
        <v>292</v>
      </c>
      <c r="I11" s="132">
        <v>212</v>
      </c>
      <c r="J11" s="132">
        <v>1</v>
      </c>
      <c r="K11" s="132">
        <v>273</v>
      </c>
    </row>
    <row r="12" spans="1:16" ht="26.1" customHeight="1">
      <c r="B12" s="136" t="s">
        <v>101</v>
      </c>
      <c r="C12" s="132">
        <v>213</v>
      </c>
      <c r="D12" s="132">
        <v>2</v>
      </c>
      <c r="E12" s="132">
        <v>296</v>
      </c>
      <c r="F12" s="132">
        <v>207</v>
      </c>
      <c r="G12" s="132">
        <v>2</v>
      </c>
      <c r="H12" s="132">
        <v>265</v>
      </c>
      <c r="I12" s="132">
        <v>186</v>
      </c>
      <c r="J12" s="132">
        <v>1</v>
      </c>
      <c r="K12" s="132">
        <v>240</v>
      </c>
    </row>
    <row r="13" spans="1:16" ht="26.1" customHeight="1">
      <c r="B13" s="136" t="s">
        <v>102</v>
      </c>
      <c r="C13" s="132">
        <v>135</v>
      </c>
      <c r="D13" s="132">
        <v>3</v>
      </c>
      <c r="E13" s="132">
        <v>175</v>
      </c>
      <c r="F13" s="132">
        <v>155</v>
      </c>
      <c r="G13" s="132">
        <v>3</v>
      </c>
      <c r="H13" s="132">
        <v>191</v>
      </c>
      <c r="I13" s="132">
        <v>137</v>
      </c>
      <c r="J13" s="132">
        <v>2</v>
      </c>
      <c r="K13" s="132">
        <v>166</v>
      </c>
    </row>
    <row r="14" spans="1:16" ht="26.1" customHeight="1">
      <c r="B14" s="136" t="s">
        <v>103</v>
      </c>
      <c r="C14" s="132">
        <v>108</v>
      </c>
      <c r="D14" s="132">
        <v>1</v>
      </c>
      <c r="E14" s="132">
        <v>143</v>
      </c>
      <c r="F14" s="132">
        <v>107</v>
      </c>
      <c r="G14" s="132">
        <v>1</v>
      </c>
      <c r="H14" s="132">
        <v>130</v>
      </c>
      <c r="I14" s="132">
        <v>92</v>
      </c>
      <c r="J14" s="132">
        <v>3</v>
      </c>
      <c r="K14" s="132">
        <v>125</v>
      </c>
    </row>
    <row r="15" spans="1:16" ht="26.1" customHeight="1">
      <c r="B15" s="136" t="s">
        <v>104</v>
      </c>
      <c r="C15" s="132">
        <v>23</v>
      </c>
      <c r="D15" s="305" t="s">
        <v>498</v>
      </c>
      <c r="E15" s="305">
        <v>27</v>
      </c>
      <c r="F15" s="305">
        <v>9</v>
      </c>
      <c r="G15" s="305">
        <v>1</v>
      </c>
      <c r="H15" s="305">
        <v>10</v>
      </c>
      <c r="I15" s="305">
        <v>21</v>
      </c>
      <c r="J15" s="305" t="s">
        <v>299</v>
      </c>
      <c r="K15" s="305">
        <v>30</v>
      </c>
      <c r="L15" s="220"/>
      <c r="M15" s="220"/>
    </row>
    <row r="16" spans="1:16" ht="26.1" customHeight="1">
      <c r="B16" s="136" t="s">
        <v>105</v>
      </c>
      <c r="C16" s="132">
        <v>2</v>
      </c>
      <c r="D16" s="132" t="s">
        <v>74</v>
      </c>
      <c r="E16" s="132">
        <v>3</v>
      </c>
      <c r="F16" s="132">
        <v>3</v>
      </c>
      <c r="G16" s="132" t="s">
        <v>299</v>
      </c>
      <c r="H16" s="132">
        <v>3</v>
      </c>
      <c r="I16" s="132">
        <v>3</v>
      </c>
      <c r="J16" s="132" t="s">
        <v>299</v>
      </c>
      <c r="K16" s="132">
        <v>4</v>
      </c>
    </row>
    <row r="17" spans="2:11" ht="26.1" customHeight="1">
      <c r="B17" s="136" t="s">
        <v>106</v>
      </c>
      <c r="C17" s="132">
        <v>7</v>
      </c>
      <c r="D17" s="132" t="s">
        <v>74</v>
      </c>
      <c r="E17" s="132">
        <v>9</v>
      </c>
      <c r="F17" s="132">
        <v>10</v>
      </c>
      <c r="G17" s="132">
        <v>2</v>
      </c>
      <c r="H17" s="132">
        <v>10</v>
      </c>
      <c r="I17" s="132">
        <v>8</v>
      </c>
      <c r="J17" s="132" t="s">
        <v>299</v>
      </c>
      <c r="K17" s="132">
        <v>8</v>
      </c>
    </row>
    <row r="18" spans="2:11" ht="26.1" customHeight="1">
      <c r="B18" s="136" t="s">
        <v>107</v>
      </c>
      <c r="C18" s="132">
        <v>186</v>
      </c>
      <c r="D18" s="132" t="s">
        <v>74</v>
      </c>
      <c r="E18" s="132">
        <v>213</v>
      </c>
      <c r="F18" s="132">
        <v>190</v>
      </c>
      <c r="G18" s="132">
        <v>1</v>
      </c>
      <c r="H18" s="132">
        <v>231</v>
      </c>
      <c r="I18" s="132">
        <v>143</v>
      </c>
      <c r="J18" s="132">
        <v>2</v>
      </c>
      <c r="K18" s="132">
        <v>183</v>
      </c>
    </row>
    <row r="19" spans="2:11" ht="26.1" customHeight="1">
      <c r="B19" s="136" t="s">
        <v>108</v>
      </c>
      <c r="C19" s="132">
        <v>8</v>
      </c>
      <c r="D19" s="132" t="s">
        <v>74</v>
      </c>
      <c r="E19" s="132">
        <v>8</v>
      </c>
      <c r="F19" s="132">
        <v>17</v>
      </c>
      <c r="G19" s="132" t="s">
        <v>299</v>
      </c>
      <c r="H19" s="132">
        <v>19</v>
      </c>
      <c r="I19" s="132">
        <v>7</v>
      </c>
      <c r="J19" s="132">
        <v>1</v>
      </c>
      <c r="K19" s="132">
        <v>6</v>
      </c>
    </row>
    <row r="20" spans="2:11" ht="26.1" customHeight="1">
      <c r="B20" s="136" t="s">
        <v>109</v>
      </c>
      <c r="C20" s="132">
        <v>19</v>
      </c>
      <c r="D20" s="132">
        <v>1</v>
      </c>
      <c r="E20" s="132">
        <v>23</v>
      </c>
      <c r="F20" s="132">
        <v>20</v>
      </c>
      <c r="G20" s="132">
        <v>1</v>
      </c>
      <c r="H20" s="132">
        <v>19</v>
      </c>
      <c r="I20" s="132">
        <v>17</v>
      </c>
      <c r="J20" s="132">
        <v>1</v>
      </c>
      <c r="K20" s="132">
        <v>23</v>
      </c>
    </row>
    <row r="21" spans="2:11" ht="26.1" customHeight="1">
      <c r="B21" s="136" t="s">
        <v>110</v>
      </c>
      <c r="C21" s="132">
        <v>21</v>
      </c>
      <c r="D21" s="132">
        <v>2</v>
      </c>
      <c r="E21" s="132">
        <v>26</v>
      </c>
      <c r="F21" s="132">
        <v>12</v>
      </c>
      <c r="G21" s="132" t="s">
        <v>299</v>
      </c>
      <c r="H21" s="132">
        <v>19</v>
      </c>
      <c r="I21" s="132">
        <v>7</v>
      </c>
      <c r="J21" s="132" t="s">
        <v>299</v>
      </c>
      <c r="K21" s="132">
        <v>8</v>
      </c>
    </row>
    <row r="22" spans="2:11" ht="26.1" customHeight="1">
      <c r="B22" s="136" t="s">
        <v>111</v>
      </c>
      <c r="C22" s="132">
        <v>33</v>
      </c>
      <c r="D22" s="132">
        <v>1</v>
      </c>
      <c r="E22" s="132">
        <v>50</v>
      </c>
      <c r="F22" s="132">
        <v>19</v>
      </c>
      <c r="G22" s="132" t="s">
        <v>299</v>
      </c>
      <c r="H22" s="132">
        <v>38</v>
      </c>
      <c r="I22" s="132">
        <v>15</v>
      </c>
      <c r="J22" s="132">
        <v>2</v>
      </c>
      <c r="K22" s="132">
        <v>27</v>
      </c>
    </row>
    <row r="23" spans="2:11" ht="26.1" customHeight="1">
      <c r="B23" s="136" t="s">
        <v>112</v>
      </c>
      <c r="C23" s="132">
        <v>32</v>
      </c>
      <c r="D23" s="132" t="s">
        <v>74</v>
      </c>
      <c r="E23" s="132">
        <v>40</v>
      </c>
      <c r="F23" s="132">
        <v>30</v>
      </c>
      <c r="G23" s="132">
        <v>2</v>
      </c>
      <c r="H23" s="132">
        <v>19</v>
      </c>
      <c r="I23" s="132">
        <v>20</v>
      </c>
      <c r="J23" s="132">
        <v>1</v>
      </c>
      <c r="K23" s="132">
        <v>27</v>
      </c>
    </row>
    <row r="24" spans="2:11" ht="26.1" customHeight="1">
      <c r="B24" s="136" t="s">
        <v>113</v>
      </c>
      <c r="C24" s="132">
        <v>87</v>
      </c>
      <c r="D24" s="305">
        <v>1</v>
      </c>
      <c r="E24" s="305">
        <v>112</v>
      </c>
      <c r="F24" s="305">
        <v>112</v>
      </c>
      <c r="G24" s="305" t="s">
        <v>299</v>
      </c>
      <c r="H24" s="305">
        <v>130</v>
      </c>
      <c r="I24" s="305">
        <v>98</v>
      </c>
      <c r="J24" s="305" t="s">
        <v>299</v>
      </c>
      <c r="K24" s="305">
        <v>122</v>
      </c>
    </row>
    <row r="25" spans="2:11" ht="26.1" customHeight="1">
      <c r="B25" s="136" t="s">
        <v>114</v>
      </c>
      <c r="C25" s="132">
        <v>143</v>
      </c>
      <c r="D25" s="132" t="s">
        <v>74</v>
      </c>
      <c r="E25" s="132">
        <v>189</v>
      </c>
      <c r="F25" s="132">
        <v>130</v>
      </c>
      <c r="G25" s="132">
        <v>1</v>
      </c>
      <c r="H25" s="132">
        <v>161</v>
      </c>
      <c r="I25" s="132">
        <v>140</v>
      </c>
      <c r="J25" s="132" t="s">
        <v>299</v>
      </c>
      <c r="K25" s="132">
        <v>169</v>
      </c>
    </row>
    <row r="26" spans="2:11" ht="26.1" customHeight="1">
      <c r="B26" s="136" t="s">
        <v>115</v>
      </c>
      <c r="C26" s="132">
        <v>207</v>
      </c>
      <c r="D26" s="305">
        <v>3</v>
      </c>
      <c r="E26" s="305">
        <v>255</v>
      </c>
      <c r="F26" s="305">
        <v>182</v>
      </c>
      <c r="G26" s="305">
        <v>3</v>
      </c>
      <c r="H26" s="305">
        <v>221</v>
      </c>
      <c r="I26" s="305">
        <v>161</v>
      </c>
      <c r="J26" s="305">
        <v>1</v>
      </c>
      <c r="K26" s="305">
        <v>193</v>
      </c>
    </row>
    <row r="27" spans="2:11" ht="26.1" customHeight="1">
      <c r="B27" s="136" t="s">
        <v>116</v>
      </c>
      <c r="C27" s="132">
        <v>62</v>
      </c>
      <c r="D27" s="132">
        <v>1</v>
      </c>
      <c r="E27" s="132">
        <v>73</v>
      </c>
      <c r="F27" s="132">
        <v>61</v>
      </c>
      <c r="G27" s="132" t="s">
        <v>299</v>
      </c>
      <c r="H27" s="132">
        <v>70</v>
      </c>
      <c r="I27" s="132">
        <v>62</v>
      </c>
      <c r="J27" s="132">
        <v>1</v>
      </c>
      <c r="K27" s="132">
        <v>78</v>
      </c>
    </row>
    <row r="28" spans="2:11" ht="26.1" customHeight="1">
      <c r="B28" s="136" t="s">
        <v>117</v>
      </c>
      <c r="C28" s="132">
        <v>61</v>
      </c>
      <c r="D28" s="132">
        <v>2</v>
      </c>
      <c r="E28" s="132">
        <v>77</v>
      </c>
      <c r="F28" s="132">
        <v>53</v>
      </c>
      <c r="G28" s="132">
        <v>1</v>
      </c>
      <c r="H28" s="132">
        <v>61</v>
      </c>
      <c r="I28" s="132">
        <v>55</v>
      </c>
      <c r="J28" s="132">
        <v>1</v>
      </c>
      <c r="K28" s="132">
        <v>66</v>
      </c>
    </row>
    <row r="29" spans="2:11" ht="26.1" customHeight="1">
      <c r="B29" s="136" t="s">
        <v>118</v>
      </c>
      <c r="C29" s="132">
        <v>29</v>
      </c>
      <c r="D29" s="132">
        <v>1</v>
      </c>
      <c r="E29" s="132">
        <v>39</v>
      </c>
      <c r="F29" s="132">
        <v>28</v>
      </c>
      <c r="G29" s="132" t="s">
        <v>299</v>
      </c>
      <c r="H29" s="132">
        <v>35</v>
      </c>
      <c r="I29" s="132">
        <v>22</v>
      </c>
      <c r="J29" s="132" t="s">
        <v>299</v>
      </c>
      <c r="K29" s="132">
        <v>24</v>
      </c>
    </row>
    <row r="30" spans="2:11" ht="26.1" customHeight="1">
      <c r="B30" s="136" t="s">
        <v>119</v>
      </c>
      <c r="C30" s="132">
        <v>52</v>
      </c>
      <c r="D30" s="132">
        <v>1</v>
      </c>
      <c r="E30" s="132">
        <v>69</v>
      </c>
      <c r="F30" s="132">
        <v>60</v>
      </c>
      <c r="G30" s="132" t="s">
        <v>299</v>
      </c>
      <c r="H30" s="132">
        <v>82</v>
      </c>
      <c r="I30" s="132">
        <v>52</v>
      </c>
      <c r="J30" s="132" t="s">
        <v>299</v>
      </c>
      <c r="K30" s="132">
        <v>66</v>
      </c>
    </row>
    <row r="31" spans="2:11" ht="26.1" customHeight="1" thickBot="1">
      <c r="B31" s="242" t="s">
        <v>73</v>
      </c>
      <c r="C31" s="243">
        <v>23</v>
      </c>
      <c r="D31" s="243">
        <v>2</v>
      </c>
      <c r="E31" s="243">
        <v>33</v>
      </c>
      <c r="F31" s="243">
        <v>16</v>
      </c>
      <c r="G31" s="243">
        <v>1</v>
      </c>
      <c r="H31" s="243">
        <v>28</v>
      </c>
      <c r="I31" s="243">
        <v>22</v>
      </c>
      <c r="J31" s="243">
        <v>2</v>
      </c>
      <c r="K31" s="243">
        <v>44</v>
      </c>
    </row>
    <row r="32" spans="2:11" ht="16.5" customHeight="1">
      <c r="B32" s="382" t="s">
        <v>39</v>
      </c>
      <c r="C32" s="382"/>
      <c r="D32" s="382"/>
      <c r="E32" s="382"/>
      <c r="F32" s="382"/>
      <c r="G32" s="382"/>
      <c r="H32" s="100"/>
      <c r="I32" s="100"/>
      <c r="J32" s="100"/>
      <c r="K32" s="100"/>
    </row>
    <row r="33" spans="9:9">
      <c r="I33" s="122"/>
    </row>
  </sheetData>
  <mergeCells count="7">
    <mergeCell ref="B2:K2"/>
    <mergeCell ref="B32:G32"/>
    <mergeCell ref="J3:K3"/>
    <mergeCell ref="B4:B5"/>
    <mergeCell ref="C4:E4"/>
    <mergeCell ref="F4:H4"/>
    <mergeCell ref="I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2"/>
  <sheetViews>
    <sheetView zoomScaleNormal="100" zoomScaleSheetLayoutView="110" workbookViewId="0"/>
  </sheetViews>
  <sheetFormatPr defaultRowHeight="13.5"/>
  <cols>
    <col min="1" max="1" width="15.5" style="81" bestFit="1" customWidth="1"/>
    <col min="2" max="2" width="3.375" style="81" customWidth="1"/>
    <col min="3" max="3" width="11.625" style="81" customWidth="1"/>
    <col min="4" max="4" width="7.375" style="81" customWidth="1"/>
    <col min="5" max="7" width="6.375" style="81" customWidth="1"/>
    <col min="8" max="16" width="5.875" style="81" customWidth="1"/>
    <col min="17" max="16384" width="9" style="81"/>
  </cols>
  <sheetData>
    <row r="2" spans="1:17" ht="21" customHeight="1">
      <c r="A2" s="123"/>
      <c r="B2" s="334" t="s">
        <v>467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7" s="101" customFormat="1" ht="19.5" customHeight="1" thickBot="1">
      <c r="B3" s="326" t="s">
        <v>468</v>
      </c>
      <c r="C3" s="126"/>
      <c r="D3" s="126"/>
      <c r="E3" s="126"/>
      <c r="F3" s="126"/>
      <c r="G3" s="126"/>
      <c r="H3" s="83"/>
      <c r="I3" s="83"/>
      <c r="J3" s="83"/>
      <c r="K3" s="126"/>
      <c r="L3" s="126"/>
      <c r="M3" s="126"/>
      <c r="N3" s="126"/>
      <c r="O3" s="126"/>
      <c r="P3" s="126"/>
    </row>
    <row r="4" spans="1:17" s="147" customFormat="1" ht="17.25" customHeight="1">
      <c r="B4" s="343" t="s">
        <v>329</v>
      </c>
      <c r="C4" s="344"/>
      <c r="D4" s="148" t="s">
        <v>184</v>
      </c>
      <c r="E4" s="148" t="s">
        <v>185</v>
      </c>
      <c r="F4" s="148" t="s">
        <v>127</v>
      </c>
      <c r="G4" s="148" t="s">
        <v>186</v>
      </c>
      <c r="H4" s="148" t="s">
        <v>187</v>
      </c>
      <c r="I4" s="148" t="s">
        <v>188</v>
      </c>
      <c r="J4" s="148" t="s">
        <v>189</v>
      </c>
      <c r="K4" s="148" t="s">
        <v>190</v>
      </c>
      <c r="L4" s="148" t="s">
        <v>191</v>
      </c>
      <c r="M4" s="148" t="s">
        <v>192</v>
      </c>
      <c r="N4" s="148" t="s">
        <v>193</v>
      </c>
      <c r="O4" s="148" t="s">
        <v>194</v>
      </c>
      <c r="P4" s="148" t="s">
        <v>195</v>
      </c>
    </row>
    <row r="5" spans="1:17" s="147" customFormat="1" ht="12" customHeight="1">
      <c r="B5" s="347" t="s">
        <v>170</v>
      </c>
      <c r="C5" s="348"/>
      <c r="D5" s="149">
        <f t="shared" ref="D5:P5" si="0">SUM(D6:D10)</f>
        <v>303</v>
      </c>
      <c r="E5" s="150">
        <f t="shared" si="0"/>
        <v>21</v>
      </c>
      <c r="F5" s="150">
        <f t="shared" si="0"/>
        <v>28</v>
      </c>
      <c r="G5" s="150">
        <f t="shared" si="0"/>
        <v>33</v>
      </c>
      <c r="H5" s="150">
        <f t="shared" si="0"/>
        <v>32</v>
      </c>
      <c r="I5" s="150">
        <f t="shared" si="0"/>
        <v>32</v>
      </c>
      <c r="J5" s="150">
        <f t="shared" si="0"/>
        <v>24</v>
      </c>
      <c r="K5" s="150">
        <f t="shared" si="0"/>
        <v>18</v>
      </c>
      <c r="L5" s="150">
        <f t="shared" si="0"/>
        <v>28</v>
      </c>
      <c r="M5" s="150">
        <f t="shared" si="0"/>
        <v>28</v>
      </c>
      <c r="N5" s="150">
        <f t="shared" si="0"/>
        <v>16</v>
      </c>
      <c r="O5" s="150">
        <f t="shared" si="0"/>
        <v>25</v>
      </c>
      <c r="P5" s="150">
        <f t="shared" si="0"/>
        <v>18</v>
      </c>
      <c r="Q5" s="151"/>
    </row>
    <row r="6" spans="1:17" s="147" customFormat="1" ht="12">
      <c r="B6" s="91"/>
      <c r="C6" s="152" t="s">
        <v>154</v>
      </c>
      <c r="D6" s="149">
        <f>SUM(E6:P6)</f>
        <v>180</v>
      </c>
      <c r="E6" s="149">
        <v>14</v>
      </c>
      <c r="F6" s="149">
        <v>17</v>
      </c>
      <c r="G6" s="149">
        <v>16</v>
      </c>
      <c r="H6" s="149">
        <v>18</v>
      </c>
      <c r="I6" s="149">
        <v>16</v>
      </c>
      <c r="J6" s="149">
        <v>15</v>
      </c>
      <c r="K6" s="149">
        <v>14</v>
      </c>
      <c r="L6" s="149">
        <v>15</v>
      </c>
      <c r="M6" s="149">
        <v>14</v>
      </c>
      <c r="N6" s="150">
        <v>10</v>
      </c>
      <c r="O6" s="150">
        <v>18</v>
      </c>
      <c r="P6" s="150">
        <v>13</v>
      </c>
      <c r="Q6" s="151"/>
    </row>
    <row r="7" spans="1:17" s="147" customFormat="1" ht="12">
      <c r="B7" s="91"/>
      <c r="C7" s="152" t="s">
        <v>155</v>
      </c>
      <c r="D7" s="149">
        <f>SUM(E7:P7)</f>
        <v>15</v>
      </c>
      <c r="E7" s="153">
        <v>1</v>
      </c>
      <c r="F7" s="153" t="s">
        <v>378</v>
      </c>
      <c r="G7" s="153">
        <v>3</v>
      </c>
      <c r="H7" s="153">
        <v>2</v>
      </c>
      <c r="I7" s="153">
        <v>4</v>
      </c>
      <c r="J7" s="153">
        <v>2</v>
      </c>
      <c r="K7" s="153" t="s">
        <v>378</v>
      </c>
      <c r="L7" s="153">
        <v>3</v>
      </c>
      <c r="M7" s="153" t="s">
        <v>378</v>
      </c>
      <c r="N7" s="153" t="s">
        <v>378</v>
      </c>
      <c r="O7" s="153" t="s">
        <v>299</v>
      </c>
      <c r="P7" s="153" t="s">
        <v>378</v>
      </c>
    </row>
    <row r="8" spans="1:17" s="147" customFormat="1" ht="12">
      <c r="B8" s="154"/>
      <c r="C8" s="152" t="s">
        <v>171</v>
      </c>
      <c r="D8" s="149">
        <f>SUM(E8:P8)</f>
        <v>32</v>
      </c>
      <c r="E8" s="153">
        <v>1</v>
      </c>
      <c r="F8" s="153">
        <v>3</v>
      </c>
      <c r="G8" s="153">
        <v>6</v>
      </c>
      <c r="H8" s="153">
        <v>4</v>
      </c>
      <c r="I8" s="153">
        <v>3</v>
      </c>
      <c r="J8" s="153">
        <v>2</v>
      </c>
      <c r="K8" s="153">
        <v>1</v>
      </c>
      <c r="L8" s="153">
        <v>3</v>
      </c>
      <c r="M8" s="153">
        <v>4</v>
      </c>
      <c r="N8" s="153">
        <v>1</v>
      </c>
      <c r="O8" s="153">
        <v>3</v>
      </c>
      <c r="P8" s="153">
        <v>1</v>
      </c>
    </row>
    <row r="9" spans="1:17" s="147" customFormat="1" ht="12">
      <c r="B9" s="154"/>
      <c r="C9" s="152" t="s">
        <v>156</v>
      </c>
      <c r="D9" s="149">
        <f>SUM(E9:P9)</f>
        <v>2</v>
      </c>
      <c r="E9" s="153" t="s">
        <v>378</v>
      </c>
      <c r="F9" s="153" t="s">
        <v>378</v>
      </c>
      <c r="G9" s="153">
        <v>1</v>
      </c>
      <c r="H9" s="153" t="s">
        <v>378</v>
      </c>
      <c r="I9" s="153" t="s">
        <v>378</v>
      </c>
      <c r="J9" s="153" t="s">
        <v>378</v>
      </c>
      <c r="K9" s="153" t="s">
        <v>378</v>
      </c>
      <c r="L9" s="153" t="s">
        <v>378</v>
      </c>
      <c r="M9" s="153" t="s">
        <v>378</v>
      </c>
      <c r="N9" s="153" t="s">
        <v>378</v>
      </c>
      <c r="O9" s="153" t="s">
        <v>378</v>
      </c>
      <c r="P9" s="153">
        <v>1</v>
      </c>
    </row>
    <row r="10" spans="1:17" s="147" customFormat="1" ht="12">
      <c r="B10" s="154"/>
      <c r="C10" s="152" t="s">
        <v>157</v>
      </c>
      <c r="D10" s="149">
        <f>SUM(E10:P10)</f>
        <v>74</v>
      </c>
      <c r="E10" s="153">
        <v>5</v>
      </c>
      <c r="F10" s="153">
        <v>8</v>
      </c>
      <c r="G10" s="153">
        <v>7</v>
      </c>
      <c r="H10" s="153">
        <v>8</v>
      </c>
      <c r="I10" s="153">
        <v>9</v>
      </c>
      <c r="J10" s="153">
        <v>5</v>
      </c>
      <c r="K10" s="153">
        <v>3</v>
      </c>
      <c r="L10" s="153">
        <v>7</v>
      </c>
      <c r="M10" s="153">
        <v>10</v>
      </c>
      <c r="N10" s="153">
        <v>5</v>
      </c>
      <c r="O10" s="153">
        <v>4</v>
      </c>
      <c r="P10" s="153">
        <v>3</v>
      </c>
    </row>
    <row r="11" spans="1:17" s="147" customFormat="1" ht="12" customHeight="1">
      <c r="B11" s="345" t="s">
        <v>159</v>
      </c>
      <c r="C11" s="346"/>
      <c r="D11" s="149">
        <f>SUM(D12:D15)</f>
        <v>263</v>
      </c>
      <c r="E11" s="153">
        <f t="shared" ref="E11:P11" si="1">SUM(E12:E15)</f>
        <v>17</v>
      </c>
      <c r="F11" s="153">
        <f t="shared" si="1"/>
        <v>36</v>
      </c>
      <c r="G11" s="153">
        <f t="shared" si="1"/>
        <v>25</v>
      </c>
      <c r="H11" s="153">
        <f t="shared" si="1"/>
        <v>31</v>
      </c>
      <c r="I11" s="153">
        <f t="shared" si="1"/>
        <v>19</v>
      </c>
      <c r="J11" s="153">
        <f t="shared" si="1"/>
        <v>18</v>
      </c>
      <c r="K11" s="153">
        <f t="shared" si="1"/>
        <v>19</v>
      </c>
      <c r="L11" s="153">
        <f>SUM(L12:L15)</f>
        <v>22</v>
      </c>
      <c r="M11" s="153">
        <f>SUM(M12:M15)</f>
        <v>21</v>
      </c>
      <c r="N11" s="153">
        <f t="shared" si="1"/>
        <v>12</v>
      </c>
      <c r="O11" s="153">
        <f t="shared" si="1"/>
        <v>25</v>
      </c>
      <c r="P11" s="153">
        <f t="shared" si="1"/>
        <v>18</v>
      </c>
    </row>
    <row r="12" spans="1:17" s="147" customFormat="1" ht="12">
      <c r="B12" s="154"/>
      <c r="C12" s="152" t="s">
        <v>173</v>
      </c>
      <c r="D12" s="149">
        <f t="shared" ref="D12:D20" si="2">SUM(E12:P12)</f>
        <v>75</v>
      </c>
      <c r="E12" s="155">
        <v>3</v>
      </c>
      <c r="F12" s="153">
        <v>15</v>
      </c>
      <c r="G12" s="153">
        <v>2</v>
      </c>
      <c r="H12" s="155">
        <v>13</v>
      </c>
      <c r="I12" s="153">
        <v>9</v>
      </c>
      <c r="J12" s="153">
        <v>2</v>
      </c>
      <c r="K12" s="153">
        <v>6</v>
      </c>
      <c r="L12" s="155">
        <v>7</v>
      </c>
      <c r="M12" s="155">
        <v>6</v>
      </c>
      <c r="N12" s="155" t="s">
        <v>299</v>
      </c>
      <c r="O12" s="155">
        <v>10</v>
      </c>
      <c r="P12" s="153">
        <v>2</v>
      </c>
    </row>
    <row r="13" spans="1:17" s="147" customFormat="1" ht="12">
      <c r="B13" s="154"/>
      <c r="C13" s="152" t="s">
        <v>174</v>
      </c>
      <c r="D13" s="149">
        <f t="shared" si="2"/>
        <v>32</v>
      </c>
      <c r="E13" s="155">
        <v>3</v>
      </c>
      <c r="F13" s="153">
        <v>5</v>
      </c>
      <c r="G13" s="153">
        <v>5</v>
      </c>
      <c r="H13" s="155">
        <v>2</v>
      </c>
      <c r="I13" s="153">
        <v>1</v>
      </c>
      <c r="J13" s="153">
        <v>1</v>
      </c>
      <c r="K13" s="153">
        <v>2</v>
      </c>
      <c r="L13" s="155">
        <v>1</v>
      </c>
      <c r="M13" s="155">
        <v>5</v>
      </c>
      <c r="N13" s="155">
        <v>2</v>
      </c>
      <c r="O13" s="155">
        <v>2</v>
      </c>
      <c r="P13" s="153">
        <v>3</v>
      </c>
    </row>
    <row r="14" spans="1:17" s="147" customFormat="1" ht="12">
      <c r="B14" s="154"/>
      <c r="C14" s="152" t="s">
        <v>175</v>
      </c>
      <c r="D14" s="149">
        <f t="shared" si="2"/>
        <v>83</v>
      </c>
      <c r="E14" s="155">
        <v>5</v>
      </c>
      <c r="F14" s="153">
        <v>11</v>
      </c>
      <c r="G14" s="153">
        <v>13</v>
      </c>
      <c r="H14" s="155">
        <v>9</v>
      </c>
      <c r="I14" s="153">
        <v>4</v>
      </c>
      <c r="J14" s="153">
        <v>9</v>
      </c>
      <c r="K14" s="153">
        <v>5</v>
      </c>
      <c r="L14" s="155">
        <v>3</v>
      </c>
      <c r="M14" s="155">
        <v>5</v>
      </c>
      <c r="N14" s="155">
        <v>5</v>
      </c>
      <c r="O14" s="155">
        <v>7</v>
      </c>
      <c r="P14" s="153">
        <v>7</v>
      </c>
    </row>
    <row r="15" spans="1:17" s="147" customFormat="1" ht="12">
      <c r="B15" s="154"/>
      <c r="C15" s="152" t="s">
        <v>427</v>
      </c>
      <c r="D15" s="149">
        <f>SUM(E15:P15)</f>
        <v>73</v>
      </c>
      <c r="E15" s="173">
        <v>6</v>
      </c>
      <c r="F15" s="302">
        <v>5</v>
      </c>
      <c r="G15" s="302">
        <v>5</v>
      </c>
      <c r="H15" s="173">
        <v>7</v>
      </c>
      <c r="I15" s="302">
        <v>5</v>
      </c>
      <c r="J15" s="302">
        <v>6</v>
      </c>
      <c r="K15" s="302">
        <v>6</v>
      </c>
      <c r="L15" s="173">
        <v>11</v>
      </c>
      <c r="M15" s="173">
        <v>5</v>
      </c>
      <c r="N15" s="155">
        <v>5</v>
      </c>
      <c r="O15" s="155">
        <v>6</v>
      </c>
      <c r="P15" s="153">
        <v>6</v>
      </c>
    </row>
    <row r="16" spans="1:17" s="147" customFormat="1" ht="12">
      <c r="B16" s="349" t="s">
        <v>161</v>
      </c>
      <c r="C16" s="350"/>
      <c r="D16" s="149">
        <f t="shared" si="2"/>
        <v>9545</v>
      </c>
      <c r="E16" s="155">
        <v>599</v>
      </c>
      <c r="F16" s="153">
        <v>1593</v>
      </c>
      <c r="G16" s="153">
        <v>559</v>
      </c>
      <c r="H16" s="155">
        <v>1285</v>
      </c>
      <c r="I16" s="153">
        <v>868</v>
      </c>
      <c r="J16" s="153">
        <v>537</v>
      </c>
      <c r="K16" s="153">
        <v>1306</v>
      </c>
      <c r="L16" s="155">
        <v>641</v>
      </c>
      <c r="M16" s="155">
        <v>608</v>
      </c>
      <c r="N16" s="155">
        <v>68</v>
      </c>
      <c r="O16" s="155">
        <v>1118</v>
      </c>
      <c r="P16" s="153">
        <v>363</v>
      </c>
    </row>
    <row r="17" spans="2:16" s="147" customFormat="1" ht="12">
      <c r="B17" s="349" t="s">
        <v>162</v>
      </c>
      <c r="C17" s="350"/>
      <c r="D17" s="149">
        <f t="shared" si="2"/>
        <v>995</v>
      </c>
      <c r="E17" s="150">
        <v>15</v>
      </c>
      <c r="F17" s="147">
        <v>140</v>
      </c>
      <c r="G17" s="153">
        <v>140</v>
      </c>
      <c r="H17" s="153">
        <v>41</v>
      </c>
      <c r="I17" s="153">
        <v>25</v>
      </c>
      <c r="J17" s="153">
        <v>57</v>
      </c>
      <c r="K17" s="153">
        <v>23</v>
      </c>
      <c r="L17" s="153">
        <v>86</v>
      </c>
      <c r="M17" s="153">
        <v>234</v>
      </c>
      <c r="N17" s="153">
        <v>28</v>
      </c>
      <c r="O17" s="153">
        <v>19</v>
      </c>
      <c r="P17" s="153">
        <v>187</v>
      </c>
    </row>
    <row r="18" spans="2:16" s="147" customFormat="1" ht="12" customHeight="1">
      <c r="B18" s="351" t="s">
        <v>163</v>
      </c>
      <c r="C18" s="352"/>
      <c r="D18" s="149">
        <f t="shared" si="2"/>
        <v>369</v>
      </c>
      <c r="E18" s="153" t="s">
        <v>425</v>
      </c>
      <c r="F18" s="153" t="s">
        <v>426</v>
      </c>
      <c r="G18" s="153">
        <v>19</v>
      </c>
      <c r="H18" s="153">
        <v>9</v>
      </c>
      <c r="I18" s="153">
        <v>176</v>
      </c>
      <c r="J18" s="153">
        <v>19</v>
      </c>
      <c r="K18" s="153" t="s">
        <v>426</v>
      </c>
      <c r="L18" s="153">
        <v>144</v>
      </c>
      <c r="M18" s="153" t="s">
        <v>426</v>
      </c>
      <c r="N18" s="153" t="s">
        <v>425</v>
      </c>
      <c r="O18" s="153" t="s">
        <v>425</v>
      </c>
      <c r="P18" s="153">
        <v>2</v>
      </c>
    </row>
    <row r="19" spans="2:16" s="147" customFormat="1" ht="12" customHeight="1">
      <c r="B19" s="345" t="s">
        <v>164</v>
      </c>
      <c r="C19" s="346"/>
      <c r="D19" s="149">
        <f t="shared" si="2"/>
        <v>9</v>
      </c>
      <c r="E19" s="153">
        <v>1</v>
      </c>
      <c r="F19" s="153" t="s">
        <v>425</v>
      </c>
      <c r="G19" s="153">
        <v>2</v>
      </c>
      <c r="H19" s="153">
        <v>1</v>
      </c>
      <c r="I19" s="153" t="s">
        <v>426</v>
      </c>
      <c r="J19" s="153">
        <v>1</v>
      </c>
      <c r="K19" s="153" t="s">
        <v>426</v>
      </c>
      <c r="L19" s="153">
        <v>1</v>
      </c>
      <c r="M19" s="153" t="s">
        <v>426</v>
      </c>
      <c r="N19" s="153">
        <v>1</v>
      </c>
      <c r="O19" s="153">
        <v>1</v>
      </c>
      <c r="P19" s="153">
        <v>1</v>
      </c>
    </row>
    <row r="20" spans="2:16" s="147" customFormat="1" ht="12" customHeight="1">
      <c r="B20" s="345" t="s">
        <v>165</v>
      </c>
      <c r="C20" s="346"/>
      <c r="D20" s="149">
        <f t="shared" si="2"/>
        <v>41</v>
      </c>
      <c r="E20" s="153">
        <v>5</v>
      </c>
      <c r="F20" s="153">
        <v>6</v>
      </c>
      <c r="G20" s="153">
        <v>2</v>
      </c>
      <c r="H20" s="153">
        <v>4</v>
      </c>
      <c r="I20" s="153">
        <v>3</v>
      </c>
      <c r="J20" s="153">
        <v>1</v>
      </c>
      <c r="K20" s="153">
        <v>5</v>
      </c>
      <c r="L20" s="153">
        <v>3</v>
      </c>
      <c r="M20" s="153">
        <v>2</v>
      </c>
      <c r="N20" s="153">
        <v>5</v>
      </c>
      <c r="O20" s="153">
        <v>3</v>
      </c>
      <c r="P20" s="153">
        <v>2</v>
      </c>
    </row>
    <row r="21" spans="2:16" s="147" customFormat="1" ht="12" customHeight="1">
      <c r="B21" s="345" t="s">
        <v>160</v>
      </c>
      <c r="C21" s="346"/>
      <c r="D21" s="149">
        <f>SUM(D22:D24)</f>
        <v>134</v>
      </c>
      <c r="E21" s="150">
        <f t="shared" ref="E21:P21" si="3">SUM(E22:E24)</f>
        <v>11</v>
      </c>
      <c r="F21" s="150">
        <f t="shared" si="3"/>
        <v>21</v>
      </c>
      <c r="G21" s="150">
        <f t="shared" si="3"/>
        <v>16</v>
      </c>
      <c r="H21" s="150">
        <f t="shared" si="3"/>
        <v>18</v>
      </c>
      <c r="I21" s="150">
        <f t="shared" si="3"/>
        <v>6</v>
      </c>
      <c r="J21" s="150">
        <f t="shared" si="3"/>
        <v>9</v>
      </c>
      <c r="K21" s="150">
        <f t="shared" si="3"/>
        <v>9</v>
      </c>
      <c r="L21" s="150">
        <f>SUM(L22:L24)</f>
        <v>8</v>
      </c>
      <c r="M21" s="150">
        <f>SUM(M22:M24)</f>
        <v>5</v>
      </c>
      <c r="N21" s="150">
        <f>SUM(N22:N24)</f>
        <v>7</v>
      </c>
      <c r="O21" s="150">
        <f t="shared" si="3"/>
        <v>10</v>
      </c>
      <c r="P21" s="150">
        <f t="shared" si="3"/>
        <v>14</v>
      </c>
    </row>
    <row r="22" spans="2:16" s="147" customFormat="1" ht="12">
      <c r="B22" s="154"/>
      <c r="C22" s="152" t="s">
        <v>176</v>
      </c>
      <c r="D22" s="149">
        <f>SUM(E22:P22)</f>
        <v>32</v>
      </c>
      <c r="E22" s="155">
        <v>3</v>
      </c>
      <c r="F22" s="153">
        <v>5</v>
      </c>
      <c r="G22" s="153">
        <v>2</v>
      </c>
      <c r="H22" s="155">
        <v>5</v>
      </c>
      <c r="I22" s="153">
        <v>3</v>
      </c>
      <c r="J22" s="153">
        <v>1</v>
      </c>
      <c r="K22" s="153">
        <v>2</v>
      </c>
      <c r="L22" s="155">
        <v>3</v>
      </c>
      <c r="M22" s="155">
        <v>1</v>
      </c>
      <c r="N22" s="155" t="s">
        <v>425</v>
      </c>
      <c r="O22" s="155">
        <v>5</v>
      </c>
      <c r="P22" s="153">
        <v>2</v>
      </c>
    </row>
    <row r="23" spans="2:16" s="147" customFormat="1" ht="12">
      <c r="B23" s="154"/>
      <c r="C23" s="152" t="s">
        <v>177</v>
      </c>
      <c r="D23" s="149">
        <f>SUM(E23:P23)</f>
        <v>19</v>
      </c>
      <c r="E23" s="153" t="s">
        <v>425</v>
      </c>
      <c r="F23" s="153">
        <v>4</v>
      </c>
      <c r="G23" s="153">
        <v>4</v>
      </c>
      <c r="H23" s="153">
        <v>3</v>
      </c>
      <c r="I23" s="153" t="s">
        <v>425</v>
      </c>
      <c r="J23" s="153" t="s">
        <v>425</v>
      </c>
      <c r="K23" s="153">
        <v>3</v>
      </c>
      <c r="L23" s="153" t="s">
        <v>425</v>
      </c>
      <c r="M23" s="153">
        <v>1</v>
      </c>
      <c r="N23" s="153">
        <v>2</v>
      </c>
      <c r="O23" s="153" t="s">
        <v>425</v>
      </c>
      <c r="P23" s="153">
        <v>2</v>
      </c>
    </row>
    <row r="24" spans="2:16" s="147" customFormat="1" ht="12">
      <c r="B24" s="154"/>
      <c r="C24" s="152" t="s">
        <v>178</v>
      </c>
      <c r="D24" s="149">
        <f>SUM(E24:P24)</f>
        <v>83</v>
      </c>
      <c r="E24" s="173">
        <v>8</v>
      </c>
      <c r="F24" s="302">
        <v>12</v>
      </c>
      <c r="G24" s="302">
        <v>10</v>
      </c>
      <c r="H24" s="173">
        <v>10</v>
      </c>
      <c r="I24" s="302">
        <v>3</v>
      </c>
      <c r="J24" s="302">
        <v>8</v>
      </c>
      <c r="K24" s="302">
        <v>4</v>
      </c>
      <c r="L24" s="301">
        <v>5</v>
      </c>
      <c r="M24" s="301">
        <v>3</v>
      </c>
      <c r="N24" s="303">
        <v>5</v>
      </c>
      <c r="O24" s="155">
        <v>5</v>
      </c>
      <c r="P24" s="153">
        <v>10</v>
      </c>
    </row>
    <row r="25" spans="2:16" s="147" customFormat="1" ht="12" customHeight="1">
      <c r="B25" s="345" t="s">
        <v>179</v>
      </c>
      <c r="C25" s="346"/>
      <c r="D25" s="149">
        <f>SUM(E25:P25)</f>
        <v>341</v>
      </c>
      <c r="E25" s="155">
        <v>28</v>
      </c>
      <c r="F25" s="153">
        <v>50</v>
      </c>
      <c r="G25" s="153">
        <v>46</v>
      </c>
      <c r="H25" s="155">
        <v>40</v>
      </c>
      <c r="I25" s="153">
        <v>13</v>
      </c>
      <c r="J25" s="153">
        <v>22</v>
      </c>
      <c r="K25" s="153">
        <v>26</v>
      </c>
      <c r="L25" s="155">
        <v>23</v>
      </c>
      <c r="M25" s="155">
        <v>13</v>
      </c>
      <c r="N25" s="155">
        <v>23</v>
      </c>
      <c r="O25" s="155">
        <v>27</v>
      </c>
      <c r="P25" s="153">
        <v>30</v>
      </c>
    </row>
    <row r="26" spans="2:16" s="147" customFormat="1" ht="12" customHeight="1">
      <c r="B26" s="345" t="s">
        <v>180</v>
      </c>
      <c r="C26" s="346"/>
      <c r="D26" s="149">
        <f t="shared" ref="D26:P26" si="4">SUM(D27:D33)</f>
        <v>742930</v>
      </c>
      <c r="E26" s="173">
        <f t="shared" si="4"/>
        <v>33035</v>
      </c>
      <c r="F26" s="173">
        <f t="shared" si="4"/>
        <v>104914</v>
      </c>
      <c r="G26" s="173">
        <f t="shared" si="4"/>
        <v>30993</v>
      </c>
      <c r="H26" s="173">
        <f t="shared" si="4"/>
        <v>88339</v>
      </c>
      <c r="I26" s="310">
        <f t="shared" si="4"/>
        <v>133310</v>
      </c>
      <c r="J26" s="173">
        <f t="shared" si="4"/>
        <v>18819</v>
      </c>
      <c r="K26" s="173">
        <f t="shared" si="4"/>
        <v>56601</v>
      </c>
      <c r="L26" s="173">
        <f t="shared" si="4"/>
        <v>71497</v>
      </c>
      <c r="M26" s="173">
        <v>40644</v>
      </c>
      <c r="N26" s="155">
        <v>23673</v>
      </c>
      <c r="O26" s="156">
        <f t="shared" si="4"/>
        <v>122424</v>
      </c>
      <c r="P26" s="155">
        <f t="shared" si="4"/>
        <v>18681</v>
      </c>
    </row>
    <row r="27" spans="2:16" s="147" customFormat="1" ht="12">
      <c r="B27" s="154"/>
      <c r="C27" s="152" t="s">
        <v>181</v>
      </c>
      <c r="D27" s="149">
        <f t="shared" ref="D27:D33" si="5">SUM(E27:P27)</f>
        <v>458236</v>
      </c>
      <c r="E27" s="157">
        <v>22282</v>
      </c>
      <c r="F27" s="158">
        <v>85377</v>
      </c>
      <c r="G27" s="158">
        <v>22123</v>
      </c>
      <c r="H27" s="158">
        <v>80341</v>
      </c>
      <c r="I27" s="158">
        <v>44546</v>
      </c>
      <c r="J27" s="158">
        <v>9770</v>
      </c>
      <c r="K27" s="158">
        <v>43539</v>
      </c>
      <c r="L27" s="158">
        <v>43867</v>
      </c>
      <c r="M27" s="158">
        <v>30112</v>
      </c>
      <c r="N27" s="158">
        <v>7721</v>
      </c>
      <c r="O27" s="158">
        <v>54379</v>
      </c>
      <c r="P27" s="158">
        <v>14179</v>
      </c>
    </row>
    <row r="28" spans="2:16" s="147" customFormat="1" ht="12">
      <c r="B28" s="154"/>
      <c r="C28" s="152" t="s">
        <v>182</v>
      </c>
      <c r="D28" s="149">
        <f t="shared" si="5"/>
        <v>182906</v>
      </c>
      <c r="E28" s="155">
        <v>7452</v>
      </c>
      <c r="F28" s="153">
        <v>13110</v>
      </c>
      <c r="G28" s="153">
        <v>4509</v>
      </c>
      <c r="H28" s="155">
        <v>5948</v>
      </c>
      <c r="I28" s="153">
        <v>43237</v>
      </c>
      <c r="J28" s="153">
        <v>8901</v>
      </c>
      <c r="K28" s="153">
        <v>12041</v>
      </c>
      <c r="L28" s="155">
        <v>8243</v>
      </c>
      <c r="M28" s="155">
        <v>8070</v>
      </c>
      <c r="N28" s="155">
        <v>3387</v>
      </c>
      <c r="O28" s="155">
        <v>66445</v>
      </c>
      <c r="P28" s="153">
        <v>1563</v>
      </c>
    </row>
    <row r="29" spans="2:16" s="147" customFormat="1" ht="12">
      <c r="B29" s="154"/>
      <c r="C29" s="152" t="s">
        <v>155</v>
      </c>
      <c r="D29" s="149">
        <f t="shared" si="5"/>
        <v>79</v>
      </c>
      <c r="E29" s="155" t="s">
        <v>423</v>
      </c>
      <c r="F29" s="153" t="s">
        <v>423</v>
      </c>
      <c r="G29" s="153" t="s">
        <v>423</v>
      </c>
      <c r="H29" s="155" t="s">
        <v>424</v>
      </c>
      <c r="I29" s="153">
        <v>79</v>
      </c>
      <c r="J29" s="153" t="s">
        <v>423</v>
      </c>
      <c r="K29" s="153" t="s">
        <v>423</v>
      </c>
      <c r="L29" s="89" t="s">
        <v>423</v>
      </c>
      <c r="M29" s="155" t="s">
        <v>423</v>
      </c>
      <c r="N29" s="155" t="s">
        <v>423</v>
      </c>
      <c r="O29" s="155" t="s">
        <v>424</v>
      </c>
      <c r="P29" s="153" t="s">
        <v>423</v>
      </c>
    </row>
    <row r="30" spans="2:16" s="147" customFormat="1" ht="12">
      <c r="B30" s="154"/>
      <c r="C30" s="152" t="s">
        <v>171</v>
      </c>
      <c r="D30" s="149">
        <f t="shared" si="5"/>
        <v>23580</v>
      </c>
      <c r="E30" s="155">
        <v>2810</v>
      </c>
      <c r="F30" s="153">
        <v>5511</v>
      </c>
      <c r="G30" s="153">
        <v>4248</v>
      </c>
      <c r="H30" s="155">
        <v>1314</v>
      </c>
      <c r="I30" s="153">
        <v>610</v>
      </c>
      <c r="J30" s="153">
        <v>100</v>
      </c>
      <c r="K30" s="153">
        <v>874</v>
      </c>
      <c r="L30" s="155">
        <v>3462</v>
      </c>
      <c r="M30" s="155">
        <v>2403</v>
      </c>
      <c r="N30" s="155">
        <v>54</v>
      </c>
      <c r="O30" s="155">
        <v>1520</v>
      </c>
      <c r="P30" s="153">
        <v>674</v>
      </c>
    </row>
    <row r="31" spans="2:16" s="147" customFormat="1" ht="12">
      <c r="B31" s="154"/>
      <c r="C31" s="152" t="s">
        <v>156</v>
      </c>
      <c r="D31" s="149">
        <f t="shared" si="5"/>
        <v>2001</v>
      </c>
      <c r="E31" s="153" t="s">
        <v>423</v>
      </c>
      <c r="F31" s="153" t="s">
        <v>423</v>
      </c>
      <c r="G31" s="153">
        <v>1</v>
      </c>
      <c r="H31" s="153" t="s">
        <v>423</v>
      </c>
      <c r="I31" s="153" t="s">
        <v>423</v>
      </c>
      <c r="J31" s="153" t="s">
        <v>423</v>
      </c>
      <c r="K31" s="153" t="s">
        <v>423</v>
      </c>
      <c r="L31" s="153" t="s">
        <v>423</v>
      </c>
      <c r="M31" s="153" t="s">
        <v>423</v>
      </c>
      <c r="N31" s="153" t="s">
        <v>423</v>
      </c>
      <c r="O31" s="153" t="s">
        <v>423</v>
      </c>
      <c r="P31" s="153">
        <v>2000</v>
      </c>
    </row>
    <row r="32" spans="2:16" s="147" customFormat="1" ht="12">
      <c r="B32" s="154"/>
      <c r="C32" s="152" t="s">
        <v>157</v>
      </c>
      <c r="D32" s="149">
        <f t="shared" si="5"/>
        <v>32458</v>
      </c>
      <c r="E32" s="153">
        <v>491</v>
      </c>
      <c r="F32" s="153">
        <v>916</v>
      </c>
      <c r="G32" s="153">
        <v>112</v>
      </c>
      <c r="H32" s="153">
        <v>736</v>
      </c>
      <c r="I32" s="153">
        <v>1168</v>
      </c>
      <c r="J32" s="153">
        <v>48</v>
      </c>
      <c r="K32" s="153">
        <v>147</v>
      </c>
      <c r="L32" s="153">
        <v>15925</v>
      </c>
      <c r="M32" s="153">
        <v>59</v>
      </c>
      <c r="N32" s="153">
        <v>12511</v>
      </c>
      <c r="O32" s="153">
        <v>80</v>
      </c>
      <c r="P32" s="159">
        <v>265</v>
      </c>
    </row>
    <row r="33" spans="2:16" s="147" customFormat="1" ht="12.75" thickBot="1">
      <c r="B33" s="160"/>
      <c r="C33" s="161" t="s">
        <v>183</v>
      </c>
      <c r="D33" s="162">
        <f t="shared" si="5"/>
        <v>43670</v>
      </c>
      <c r="E33" s="163" t="s">
        <v>424</v>
      </c>
      <c r="F33" s="163" t="s">
        <v>423</v>
      </c>
      <c r="G33" s="163" t="s">
        <v>424</v>
      </c>
      <c r="H33" s="163" t="s">
        <v>424</v>
      </c>
      <c r="I33" s="163">
        <v>43670</v>
      </c>
      <c r="J33" s="163" t="s">
        <v>423</v>
      </c>
      <c r="K33" s="163" t="s">
        <v>424</v>
      </c>
      <c r="L33" s="163" t="s">
        <v>423</v>
      </c>
      <c r="M33" s="163" t="s">
        <v>423</v>
      </c>
      <c r="N33" s="163" t="s">
        <v>423</v>
      </c>
      <c r="O33" s="163" t="s">
        <v>423</v>
      </c>
      <c r="P33" s="163" t="s">
        <v>423</v>
      </c>
    </row>
    <row r="34" spans="2:16" s="165" customFormat="1" ht="16.5" customHeight="1">
      <c r="B34" s="141" t="s">
        <v>152</v>
      </c>
      <c r="C34" s="141"/>
      <c r="D34" s="141"/>
      <c r="E34" s="141"/>
      <c r="F34" s="141"/>
      <c r="G34" s="141"/>
      <c r="H34" s="141"/>
      <c r="I34" s="142"/>
      <c r="J34" s="142"/>
      <c r="K34" s="142"/>
      <c r="L34" s="142"/>
      <c r="M34" s="142"/>
      <c r="N34" s="142"/>
      <c r="O34" s="142"/>
      <c r="P34" s="164"/>
    </row>
    <row r="35" spans="2:16" ht="9.9499999999999993" customHeight="1"/>
    <row r="36" spans="2:16" ht="9.9499999999999993" customHeight="1"/>
    <row r="37" spans="2:16" ht="9.9499999999999993" customHeight="1"/>
    <row r="38" spans="2:16" ht="9.9499999999999993" customHeight="1"/>
    <row r="39" spans="2:16" ht="9.9499999999999993" customHeight="1"/>
    <row r="40" spans="2:16" ht="9.9499999999999993" customHeight="1"/>
    <row r="41" spans="2:16" ht="9.9499999999999993" customHeight="1"/>
    <row r="42" spans="2:16" ht="9.9499999999999993" customHeight="1"/>
    <row r="43" spans="2:16" ht="9.9499999999999993" customHeight="1"/>
    <row r="44" spans="2:16" ht="9.9499999999999993" customHeight="1"/>
    <row r="45" spans="2:16" ht="9.9499999999999993" customHeight="1"/>
    <row r="46" spans="2:16" ht="9.9499999999999993" customHeight="1"/>
    <row r="47" spans="2:16" ht="9.9499999999999993" customHeight="1"/>
    <row r="48" spans="2:16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12">
    <mergeCell ref="B4:C4"/>
    <mergeCell ref="B21:C21"/>
    <mergeCell ref="B25:C25"/>
    <mergeCell ref="B2:P2"/>
    <mergeCell ref="B26:C26"/>
    <mergeCell ref="B5:C5"/>
    <mergeCell ref="B11:C11"/>
    <mergeCell ref="B16:C16"/>
    <mergeCell ref="B20:C20"/>
    <mergeCell ref="B19:C19"/>
    <mergeCell ref="B18:C18"/>
    <mergeCell ref="B17:C1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showGridLines="0" zoomScaleNormal="100" zoomScaleSheetLayoutView="100" workbookViewId="0"/>
  </sheetViews>
  <sheetFormatPr defaultRowHeight="13.5"/>
  <cols>
    <col min="1" max="1" width="15.5" style="1" bestFit="1" customWidth="1"/>
    <col min="2" max="2" width="7.625" style="1" customWidth="1"/>
    <col min="3" max="9" width="5.375" style="1" customWidth="1"/>
    <col min="10" max="10" width="5.625" style="1" customWidth="1"/>
    <col min="11" max="12" width="6.625" style="1" customWidth="1"/>
    <col min="13" max="13" width="5.625" style="1" customWidth="1"/>
    <col min="14" max="15" width="5.125" style="1" customWidth="1"/>
    <col min="16" max="16" width="5.625" style="1" customWidth="1"/>
    <col min="17" max="17" width="8.5" style="1" customWidth="1"/>
    <col min="18" max="16384" width="9" style="1"/>
  </cols>
  <sheetData>
    <row r="1" spans="2:17" ht="21">
      <c r="B1" s="8"/>
    </row>
    <row r="2" spans="2:17" s="3" customFormat="1" ht="19.5" customHeight="1" thickBot="1">
      <c r="B2" s="329" t="s">
        <v>483</v>
      </c>
      <c r="C2" s="20"/>
      <c r="D2" s="20"/>
      <c r="E2" s="20"/>
      <c r="F2" s="20"/>
      <c r="G2" s="5"/>
      <c r="H2" s="5"/>
      <c r="I2" s="5"/>
      <c r="J2" s="20"/>
      <c r="K2" s="20"/>
      <c r="L2" s="20"/>
      <c r="M2" s="20"/>
      <c r="N2" s="20"/>
      <c r="O2" s="20"/>
    </row>
    <row r="3" spans="2:17" s="13" customFormat="1" ht="17.25" customHeight="1">
      <c r="B3" s="353" t="s">
        <v>196</v>
      </c>
      <c r="C3" s="356" t="s">
        <v>158</v>
      </c>
      <c r="D3" s="356"/>
      <c r="E3" s="356"/>
      <c r="F3" s="356"/>
      <c r="G3" s="356"/>
      <c r="H3" s="356"/>
      <c r="I3" s="356"/>
      <c r="J3" s="357" t="s">
        <v>407</v>
      </c>
      <c r="K3" s="356" t="s">
        <v>197</v>
      </c>
      <c r="L3" s="356"/>
      <c r="M3" s="356"/>
      <c r="N3" s="356" t="s">
        <v>202</v>
      </c>
      <c r="O3" s="356" t="s">
        <v>203</v>
      </c>
      <c r="P3" s="357" t="s">
        <v>324</v>
      </c>
      <c r="Q3" s="359" t="s">
        <v>405</v>
      </c>
    </row>
    <row r="4" spans="2:17" s="13" customFormat="1" ht="17.25" customHeight="1">
      <c r="B4" s="354"/>
      <c r="C4" s="355" t="s">
        <v>153</v>
      </c>
      <c r="D4" s="355" t="s">
        <v>154</v>
      </c>
      <c r="E4" s="355" t="s">
        <v>155</v>
      </c>
      <c r="F4" s="355" t="s">
        <v>171</v>
      </c>
      <c r="G4" s="355" t="s">
        <v>156</v>
      </c>
      <c r="H4" s="355" t="s">
        <v>172</v>
      </c>
      <c r="I4" s="355" t="s">
        <v>157</v>
      </c>
      <c r="J4" s="358"/>
      <c r="K4" s="355" t="s">
        <v>198</v>
      </c>
      <c r="L4" s="355"/>
      <c r="M4" s="358" t="s">
        <v>201</v>
      </c>
      <c r="N4" s="355"/>
      <c r="O4" s="355"/>
      <c r="P4" s="358"/>
      <c r="Q4" s="360"/>
    </row>
    <row r="5" spans="2:17" s="13" customFormat="1" ht="17.25" customHeight="1">
      <c r="B5" s="354"/>
      <c r="C5" s="355"/>
      <c r="D5" s="355"/>
      <c r="E5" s="355"/>
      <c r="F5" s="355"/>
      <c r="G5" s="355"/>
      <c r="H5" s="355"/>
      <c r="I5" s="355"/>
      <c r="J5" s="358"/>
      <c r="K5" s="45" t="s">
        <v>199</v>
      </c>
      <c r="L5" s="45" t="s">
        <v>200</v>
      </c>
      <c r="M5" s="358"/>
      <c r="N5" s="355"/>
      <c r="O5" s="355"/>
      <c r="P5" s="358"/>
      <c r="Q5" s="360"/>
    </row>
    <row r="6" spans="2:17" s="13" customFormat="1" ht="12" customHeight="1">
      <c r="B6" s="46" t="s">
        <v>415</v>
      </c>
      <c r="C6" s="47">
        <v>268</v>
      </c>
      <c r="D6" s="26">
        <v>165</v>
      </c>
      <c r="E6" s="26">
        <v>11</v>
      </c>
      <c r="F6" s="26">
        <v>34</v>
      </c>
      <c r="G6" s="26">
        <v>1</v>
      </c>
      <c r="H6" s="26" t="s">
        <v>74</v>
      </c>
      <c r="I6" s="26">
        <v>57</v>
      </c>
      <c r="J6" s="26">
        <v>221</v>
      </c>
      <c r="K6" s="26">
        <v>9057</v>
      </c>
      <c r="L6" s="26">
        <v>570</v>
      </c>
      <c r="M6" s="26">
        <v>206</v>
      </c>
      <c r="N6" s="26">
        <v>11</v>
      </c>
      <c r="O6" s="26">
        <v>39</v>
      </c>
      <c r="P6" s="26">
        <v>135</v>
      </c>
      <c r="Q6" s="26">
        <v>458365</v>
      </c>
    </row>
    <row r="7" spans="2:17" s="13" customFormat="1" ht="12">
      <c r="B7" s="44" t="s">
        <v>429</v>
      </c>
      <c r="C7" s="48">
        <v>297</v>
      </c>
      <c r="D7" s="27">
        <v>172</v>
      </c>
      <c r="E7" s="27">
        <v>22</v>
      </c>
      <c r="F7" s="27">
        <v>30</v>
      </c>
      <c r="G7" s="27">
        <v>1</v>
      </c>
      <c r="H7" s="27" t="s">
        <v>74</v>
      </c>
      <c r="I7" s="27">
        <v>72</v>
      </c>
      <c r="J7" s="27">
        <v>254</v>
      </c>
      <c r="K7" s="27">
        <v>10116</v>
      </c>
      <c r="L7" s="27">
        <v>1217</v>
      </c>
      <c r="M7" s="27">
        <v>1066</v>
      </c>
      <c r="N7" s="27">
        <v>10</v>
      </c>
      <c r="O7" s="27">
        <v>44</v>
      </c>
      <c r="P7" s="27">
        <v>153</v>
      </c>
      <c r="Q7" s="27">
        <v>426433</v>
      </c>
    </row>
    <row r="8" spans="2:17" s="13" customFormat="1" ht="12">
      <c r="B8" s="44" t="s">
        <v>429</v>
      </c>
      <c r="C8" s="48">
        <v>284</v>
      </c>
      <c r="D8" s="27">
        <v>170</v>
      </c>
      <c r="E8" s="27">
        <v>24</v>
      </c>
      <c r="F8" s="27">
        <v>23</v>
      </c>
      <c r="G8" s="27">
        <v>1</v>
      </c>
      <c r="H8" s="27" t="s">
        <v>74</v>
      </c>
      <c r="I8" s="27">
        <v>66</v>
      </c>
      <c r="J8" s="27">
        <v>254</v>
      </c>
      <c r="K8" s="27">
        <v>17778</v>
      </c>
      <c r="L8" s="27">
        <v>1341</v>
      </c>
      <c r="M8" s="27">
        <v>734</v>
      </c>
      <c r="N8" s="27">
        <v>11</v>
      </c>
      <c r="O8" s="27">
        <v>52</v>
      </c>
      <c r="P8" s="27">
        <v>126</v>
      </c>
      <c r="Q8" s="27">
        <v>822291</v>
      </c>
    </row>
    <row r="9" spans="2:17" s="13" customFormat="1" ht="12">
      <c r="B9" s="44" t="s">
        <v>377</v>
      </c>
      <c r="C9" s="48">
        <v>200</v>
      </c>
      <c r="D9" s="27">
        <v>127</v>
      </c>
      <c r="E9" s="27">
        <v>9</v>
      </c>
      <c r="F9" s="27">
        <v>26</v>
      </c>
      <c r="G9" s="27" t="s">
        <v>74</v>
      </c>
      <c r="H9" s="27" t="s">
        <v>74</v>
      </c>
      <c r="I9" s="27">
        <v>38</v>
      </c>
      <c r="J9" s="27">
        <v>178</v>
      </c>
      <c r="K9" s="27">
        <v>8046</v>
      </c>
      <c r="L9" s="27">
        <v>1206</v>
      </c>
      <c r="M9" s="27">
        <v>542</v>
      </c>
      <c r="N9" s="27">
        <v>5</v>
      </c>
      <c r="O9" s="27">
        <v>40</v>
      </c>
      <c r="P9" s="27">
        <v>104</v>
      </c>
      <c r="Q9" s="27">
        <v>408930</v>
      </c>
    </row>
    <row r="10" spans="2:17" s="13" customFormat="1" ht="12.75" thickBot="1">
      <c r="B10" s="49" t="s">
        <v>428</v>
      </c>
      <c r="C10" s="50">
        <v>303</v>
      </c>
      <c r="D10" s="28">
        <v>180</v>
      </c>
      <c r="E10" s="28">
        <v>15</v>
      </c>
      <c r="F10" s="28">
        <v>32</v>
      </c>
      <c r="G10" s="28">
        <v>2</v>
      </c>
      <c r="H10" s="28" t="s">
        <v>74</v>
      </c>
      <c r="I10" s="28">
        <v>74</v>
      </c>
      <c r="J10" s="28">
        <v>263</v>
      </c>
      <c r="K10" s="28">
        <v>9545</v>
      </c>
      <c r="L10" s="28">
        <v>995</v>
      </c>
      <c r="M10" s="28">
        <v>369</v>
      </c>
      <c r="N10" s="28">
        <v>9</v>
      </c>
      <c r="O10" s="28">
        <v>41</v>
      </c>
      <c r="P10" s="28">
        <v>134</v>
      </c>
      <c r="Q10" s="28">
        <v>742930</v>
      </c>
    </row>
    <row r="11" spans="2:17" s="13" customFormat="1" ht="16.5" customHeight="1">
      <c r="B11" s="38" t="s">
        <v>342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2:17" s="15" customFormat="1" ht="16.5" customHeight="1">
      <c r="B12" s="17" t="s">
        <v>152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35"/>
      <c r="P12" s="35"/>
      <c r="Q12" s="35"/>
    </row>
  </sheetData>
  <mergeCells count="17">
    <mergeCell ref="P3:P5"/>
    <mergeCell ref="Q3:Q5"/>
    <mergeCell ref="J3:J5"/>
    <mergeCell ref="M4:M5"/>
    <mergeCell ref="K4:L4"/>
    <mergeCell ref="K3:M3"/>
    <mergeCell ref="N3:N5"/>
    <mergeCell ref="O3:O5"/>
    <mergeCell ref="B3:B5"/>
    <mergeCell ref="C4:C5"/>
    <mergeCell ref="E4:E5"/>
    <mergeCell ref="D4:D5"/>
    <mergeCell ref="C3:I3"/>
    <mergeCell ref="F4:F5"/>
    <mergeCell ref="G4:G5"/>
    <mergeCell ref="H4:H5"/>
    <mergeCell ref="I4:I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zoomScaleSheetLayoutView="100" workbookViewId="0"/>
  </sheetViews>
  <sheetFormatPr defaultRowHeight="13.5"/>
  <cols>
    <col min="1" max="1" width="15.5" style="81" bestFit="1" customWidth="1"/>
    <col min="2" max="2" width="15.25" style="81" customWidth="1"/>
    <col min="3" max="3" width="2.375" style="81" customWidth="1"/>
    <col min="4" max="4" width="24" style="81" customWidth="1"/>
    <col min="5" max="17" width="4.125" style="81" customWidth="1"/>
    <col min="18" max="16384" width="9" style="81"/>
  </cols>
  <sheetData>
    <row r="1" spans="1:17" ht="21">
      <c r="D1" s="327" t="s">
        <v>469</v>
      </c>
    </row>
    <row r="2" spans="1:17" ht="23.25" customHeight="1">
      <c r="A2" s="123"/>
      <c r="B2" s="125"/>
      <c r="C2" s="125"/>
      <c r="D2" s="101"/>
      <c r="E2" s="125"/>
      <c r="F2" s="125"/>
      <c r="G2" s="125"/>
      <c r="H2" s="125"/>
      <c r="I2" s="125"/>
      <c r="J2" s="125"/>
      <c r="K2" s="167"/>
      <c r="L2" s="125"/>
      <c r="M2" s="125"/>
      <c r="N2" s="124"/>
      <c r="O2" s="124"/>
      <c r="P2" s="124"/>
      <c r="Q2" s="101"/>
    </row>
    <row r="3" spans="1:17" ht="15" customHeight="1" thickBot="1">
      <c r="B3" s="326" t="s">
        <v>470</v>
      </c>
      <c r="C3" s="126"/>
      <c r="D3" s="126"/>
      <c r="E3" s="126"/>
      <c r="F3" s="126"/>
      <c r="G3" s="126"/>
      <c r="H3" s="126"/>
      <c r="I3" s="83"/>
      <c r="J3" s="83"/>
      <c r="K3" s="83"/>
      <c r="L3" s="126"/>
      <c r="M3" s="126"/>
      <c r="N3" s="168"/>
      <c r="O3" s="168"/>
      <c r="P3" s="168"/>
      <c r="Q3" s="97" t="s">
        <v>221</v>
      </c>
    </row>
    <row r="4" spans="1:17">
      <c r="B4" s="372" t="s">
        <v>204</v>
      </c>
      <c r="C4" s="372"/>
      <c r="D4" s="373"/>
      <c r="E4" s="366" t="s">
        <v>184</v>
      </c>
      <c r="F4" s="366" t="s">
        <v>185</v>
      </c>
      <c r="G4" s="366" t="s">
        <v>127</v>
      </c>
      <c r="H4" s="366" t="s">
        <v>186</v>
      </c>
      <c r="I4" s="366" t="s">
        <v>187</v>
      </c>
      <c r="J4" s="366" t="s">
        <v>188</v>
      </c>
      <c r="K4" s="366" t="s">
        <v>189</v>
      </c>
      <c r="L4" s="366" t="s">
        <v>190</v>
      </c>
      <c r="M4" s="366" t="s">
        <v>191</v>
      </c>
      <c r="N4" s="375" t="s">
        <v>192</v>
      </c>
      <c r="O4" s="375" t="s">
        <v>193</v>
      </c>
      <c r="P4" s="375" t="s">
        <v>194</v>
      </c>
      <c r="Q4" s="361" t="s">
        <v>195</v>
      </c>
    </row>
    <row r="5" spans="1:17" s="147" customFormat="1" ht="12">
      <c r="B5" s="370" t="s">
        <v>205</v>
      </c>
      <c r="C5" s="370"/>
      <c r="D5" s="371"/>
      <c r="E5" s="367"/>
      <c r="F5" s="367"/>
      <c r="G5" s="367"/>
      <c r="H5" s="367"/>
      <c r="I5" s="367"/>
      <c r="J5" s="367"/>
      <c r="K5" s="367"/>
      <c r="L5" s="367"/>
      <c r="M5" s="367"/>
      <c r="N5" s="376"/>
      <c r="O5" s="376"/>
      <c r="P5" s="376"/>
      <c r="Q5" s="343"/>
    </row>
    <row r="6" spans="1:17" s="88" customFormat="1" ht="12">
      <c r="B6" s="368" t="s">
        <v>222</v>
      </c>
      <c r="C6" s="368"/>
      <c r="D6" s="369"/>
      <c r="E6" s="169">
        <f>SUM(E7:E36)</f>
        <v>303</v>
      </c>
      <c r="F6" s="169">
        <f t="shared" ref="F6:Q6" si="0">SUM(F7:F36)</f>
        <v>21</v>
      </c>
      <c r="G6" s="169">
        <f t="shared" si="0"/>
        <v>29</v>
      </c>
      <c r="H6" s="169">
        <f t="shared" si="0"/>
        <v>33</v>
      </c>
      <c r="I6" s="169">
        <f t="shared" si="0"/>
        <v>32</v>
      </c>
      <c r="J6" s="169">
        <f t="shared" si="0"/>
        <v>32</v>
      </c>
      <c r="K6" s="169">
        <f t="shared" si="0"/>
        <v>24</v>
      </c>
      <c r="L6" s="169">
        <f t="shared" si="0"/>
        <v>19</v>
      </c>
      <c r="M6" s="169">
        <f>SUM(M7:M36)</f>
        <v>28</v>
      </c>
      <c r="N6" s="169">
        <f>SUM(N7:N36)</f>
        <v>27</v>
      </c>
      <c r="O6" s="169">
        <f t="shared" si="0"/>
        <v>15</v>
      </c>
      <c r="P6" s="169">
        <f t="shared" si="0"/>
        <v>25</v>
      </c>
      <c r="Q6" s="170">
        <f t="shared" si="0"/>
        <v>18</v>
      </c>
    </row>
    <row r="7" spans="1:17" s="88" customFormat="1" ht="12">
      <c r="B7" s="345" t="s">
        <v>206</v>
      </c>
      <c r="C7" s="154"/>
      <c r="D7" s="152" t="s">
        <v>207</v>
      </c>
      <c r="E7" s="169">
        <f t="shared" ref="E7:E36" si="1">SUM(F7:Q7)</f>
        <v>6</v>
      </c>
      <c r="F7" s="170">
        <v>2</v>
      </c>
      <c r="G7" s="170">
        <v>1</v>
      </c>
      <c r="H7" s="170" t="s">
        <v>299</v>
      </c>
      <c r="I7" s="170">
        <v>1</v>
      </c>
      <c r="J7" s="170">
        <v>1</v>
      </c>
      <c r="K7" s="170" t="s">
        <v>378</v>
      </c>
      <c r="L7" s="170" t="s">
        <v>378</v>
      </c>
      <c r="M7" s="170" t="s">
        <v>299</v>
      </c>
      <c r="N7" s="169" t="s">
        <v>299</v>
      </c>
      <c r="O7" s="169" t="s">
        <v>378</v>
      </c>
      <c r="P7" s="169">
        <v>1</v>
      </c>
      <c r="Q7" s="170" t="s">
        <v>378</v>
      </c>
    </row>
    <row r="8" spans="1:17" s="88" customFormat="1" ht="12">
      <c r="B8" s="345"/>
      <c r="C8" s="154"/>
      <c r="D8" s="152" t="s">
        <v>334</v>
      </c>
      <c r="E8" s="169">
        <f t="shared" si="1"/>
        <v>1</v>
      </c>
      <c r="F8" s="170" t="s">
        <v>378</v>
      </c>
      <c r="G8" s="170" t="s">
        <v>378</v>
      </c>
      <c r="H8" s="170" t="s">
        <v>378</v>
      </c>
      <c r="I8" s="170">
        <v>1</v>
      </c>
      <c r="J8" s="170" t="s">
        <v>378</v>
      </c>
      <c r="K8" s="170" t="s">
        <v>378</v>
      </c>
      <c r="L8" s="170" t="s">
        <v>378</v>
      </c>
      <c r="M8" s="170" t="s">
        <v>378</v>
      </c>
      <c r="N8" s="169" t="s">
        <v>378</v>
      </c>
      <c r="O8" s="169" t="s">
        <v>378</v>
      </c>
      <c r="P8" s="169" t="s">
        <v>378</v>
      </c>
      <c r="Q8" s="170" t="s">
        <v>378</v>
      </c>
    </row>
    <row r="9" spans="1:17" s="88" customFormat="1" ht="12">
      <c r="B9" s="345"/>
      <c r="C9" s="154"/>
      <c r="D9" s="152" t="s">
        <v>208</v>
      </c>
      <c r="E9" s="169">
        <f t="shared" si="1"/>
        <v>7</v>
      </c>
      <c r="F9" s="171" t="s">
        <v>378</v>
      </c>
      <c r="G9" s="171" t="s">
        <v>299</v>
      </c>
      <c r="H9" s="171">
        <v>2</v>
      </c>
      <c r="I9" s="170">
        <v>1</v>
      </c>
      <c r="J9" s="171" t="s">
        <v>378</v>
      </c>
      <c r="K9" s="170">
        <v>1</v>
      </c>
      <c r="L9" s="170">
        <v>2</v>
      </c>
      <c r="M9" s="170">
        <v>1</v>
      </c>
      <c r="N9" s="172" t="s">
        <v>299</v>
      </c>
      <c r="O9" s="169" t="s">
        <v>378</v>
      </c>
      <c r="P9" s="169" t="s">
        <v>378</v>
      </c>
      <c r="Q9" s="170" t="s">
        <v>378</v>
      </c>
    </row>
    <row r="10" spans="1:17" s="88" customFormat="1" ht="12">
      <c r="B10" s="345"/>
      <c r="C10" s="154"/>
      <c r="D10" s="152" t="s">
        <v>301</v>
      </c>
      <c r="E10" s="169">
        <f t="shared" si="1"/>
        <v>6</v>
      </c>
      <c r="F10" s="171">
        <v>2</v>
      </c>
      <c r="G10" s="171" t="s">
        <v>378</v>
      </c>
      <c r="H10" s="171">
        <v>1</v>
      </c>
      <c r="I10" s="171" t="s">
        <v>299</v>
      </c>
      <c r="J10" s="171" t="s">
        <v>378</v>
      </c>
      <c r="K10" s="170" t="s">
        <v>378</v>
      </c>
      <c r="L10" s="170">
        <v>1</v>
      </c>
      <c r="M10" s="170">
        <v>1</v>
      </c>
      <c r="N10" s="172">
        <v>1</v>
      </c>
      <c r="O10" s="169" t="s">
        <v>378</v>
      </c>
      <c r="P10" s="169" t="s">
        <v>378</v>
      </c>
      <c r="Q10" s="170" t="s">
        <v>378</v>
      </c>
    </row>
    <row r="11" spans="1:17" s="88" customFormat="1" ht="12">
      <c r="B11" s="345"/>
      <c r="C11" s="154"/>
      <c r="D11" s="152" t="s">
        <v>302</v>
      </c>
      <c r="E11" s="169">
        <f t="shared" si="1"/>
        <v>8</v>
      </c>
      <c r="F11" s="171" t="s">
        <v>299</v>
      </c>
      <c r="G11" s="171">
        <v>1</v>
      </c>
      <c r="H11" s="171">
        <v>1</v>
      </c>
      <c r="I11" s="171">
        <v>1</v>
      </c>
      <c r="J11" s="170" t="s">
        <v>299</v>
      </c>
      <c r="K11" s="170" t="s">
        <v>299</v>
      </c>
      <c r="L11" s="171">
        <v>1</v>
      </c>
      <c r="M11" s="170">
        <v>1</v>
      </c>
      <c r="N11" s="172">
        <v>2</v>
      </c>
      <c r="O11" s="169" t="s">
        <v>378</v>
      </c>
      <c r="P11" s="172">
        <v>1</v>
      </c>
      <c r="Q11" s="170" t="s">
        <v>378</v>
      </c>
    </row>
    <row r="12" spans="1:17" s="88" customFormat="1" ht="12">
      <c r="B12" s="345"/>
      <c r="C12" s="154"/>
      <c r="D12" s="152" t="s">
        <v>209</v>
      </c>
      <c r="E12" s="169">
        <f t="shared" si="1"/>
        <v>10</v>
      </c>
      <c r="F12" s="171">
        <v>3</v>
      </c>
      <c r="G12" s="171" t="s">
        <v>299</v>
      </c>
      <c r="H12" s="171" t="s">
        <v>299</v>
      </c>
      <c r="I12" s="171">
        <v>1</v>
      </c>
      <c r="J12" s="170" t="s">
        <v>299</v>
      </c>
      <c r="K12" s="170" t="s">
        <v>299</v>
      </c>
      <c r="L12" s="171" t="s">
        <v>299</v>
      </c>
      <c r="M12" s="170" t="s">
        <v>299</v>
      </c>
      <c r="N12" s="172" t="s">
        <v>299</v>
      </c>
      <c r="O12" s="169" t="s">
        <v>299</v>
      </c>
      <c r="P12" s="172">
        <v>2</v>
      </c>
      <c r="Q12" s="170">
        <v>4</v>
      </c>
    </row>
    <row r="13" spans="1:17" s="88" customFormat="1" ht="12">
      <c r="B13" s="345"/>
      <c r="C13" s="154"/>
      <c r="D13" s="152" t="s">
        <v>433</v>
      </c>
      <c r="E13" s="169">
        <f t="shared" si="1"/>
        <v>3</v>
      </c>
      <c r="F13" s="171" t="s">
        <v>299</v>
      </c>
      <c r="G13" s="171" t="s">
        <v>378</v>
      </c>
      <c r="H13" s="171">
        <v>2</v>
      </c>
      <c r="I13" s="171" t="s">
        <v>299</v>
      </c>
      <c r="J13" s="170">
        <v>1</v>
      </c>
      <c r="K13" s="170" t="s">
        <v>378</v>
      </c>
      <c r="L13" s="171" t="s">
        <v>299</v>
      </c>
      <c r="M13" s="170" t="s">
        <v>378</v>
      </c>
      <c r="N13" s="169" t="s">
        <v>299</v>
      </c>
      <c r="O13" s="169" t="s">
        <v>299</v>
      </c>
      <c r="P13" s="169" t="s">
        <v>378</v>
      </c>
      <c r="Q13" s="170" t="s">
        <v>378</v>
      </c>
    </row>
    <row r="14" spans="1:17" s="88" customFormat="1" ht="12" customHeight="1">
      <c r="B14" s="374" t="s">
        <v>220</v>
      </c>
      <c r="C14" s="154"/>
      <c r="D14" s="152" t="s">
        <v>210</v>
      </c>
      <c r="E14" s="169">
        <f t="shared" si="1"/>
        <v>5</v>
      </c>
      <c r="F14" s="171" t="s">
        <v>299</v>
      </c>
      <c r="G14" s="171" t="s">
        <v>378</v>
      </c>
      <c r="H14" s="171">
        <v>1</v>
      </c>
      <c r="I14" s="171" t="s">
        <v>299</v>
      </c>
      <c r="J14" s="171">
        <v>2</v>
      </c>
      <c r="K14" s="171" t="s">
        <v>378</v>
      </c>
      <c r="L14" s="171" t="s">
        <v>378</v>
      </c>
      <c r="M14" s="171" t="s">
        <v>299</v>
      </c>
      <c r="N14" s="172" t="s">
        <v>299</v>
      </c>
      <c r="O14" s="172">
        <v>1</v>
      </c>
      <c r="P14" s="172">
        <v>1</v>
      </c>
      <c r="Q14" s="171" t="s">
        <v>299</v>
      </c>
    </row>
    <row r="15" spans="1:17" s="88" customFormat="1" ht="12">
      <c r="B15" s="374"/>
      <c r="C15" s="154"/>
      <c r="D15" s="309" t="s">
        <v>496</v>
      </c>
      <c r="E15" s="169">
        <f>SUM(F15:Q15)</f>
        <v>18</v>
      </c>
      <c r="F15" s="172">
        <v>1</v>
      </c>
      <c r="G15" s="172">
        <v>2</v>
      </c>
      <c r="H15" s="172">
        <v>3</v>
      </c>
      <c r="I15" s="172">
        <v>2</v>
      </c>
      <c r="J15" s="172" t="s">
        <v>299</v>
      </c>
      <c r="K15" s="172">
        <v>3</v>
      </c>
      <c r="L15" s="172">
        <v>1</v>
      </c>
      <c r="M15" s="172">
        <v>2</v>
      </c>
      <c r="N15" s="172">
        <v>1</v>
      </c>
      <c r="O15" s="172">
        <v>2</v>
      </c>
      <c r="P15" s="172">
        <v>1</v>
      </c>
      <c r="Q15" s="171" t="s">
        <v>299</v>
      </c>
    </row>
    <row r="16" spans="1:17" s="88" customFormat="1" ht="12">
      <c r="B16" s="374"/>
      <c r="C16" s="154"/>
      <c r="D16" s="152" t="s">
        <v>339</v>
      </c>
      <c r="E16" s="169">
        <f t="shared" si="1"/>
        <v>6</v>
      </c>
      <c r="F16" s="171" t="s">
        <v>378</v>
      </c>
      <c r="G16" s="171" t="s">
        <v>378</v>
      </c>
      <c r="H16" s="171" t="s">
        <v>378</v>
      </c>
      <c r="I16" s="171">
        <v>1</v>
      </c>
      <c r="J16" s="171" t="s">
        <v>378</v>
      </c>
      <c r="K16" s="171" t="s">
        <v>378</v>
      </c>
      <c r="L16" s="171" t="s">
        <v>378</v>
      </c>
      <c r="M16" s="171" t="s">
        <v>378</v>
      </c>
      <c r="N16" s="172">
        <v>1</v>
      </c>
      <c r="O16" s="172">
        <v>1</v>
      </c>
      <c r="P16" s="172">
        <v>1</v>
      </c>
      <c r="Q16" s="171">
        <v>2</v>
      </c>
    </row>
    <row r="17" spans="2:17" s="88" customFormat="1" ht="12">
      <c r="B17" s="374"/>
      <c r="C17" s="154"/>
      <c r="D17" s="152" t="s">
        <v>211</v>
      </c>
      <c r="E17" s="169">
        <f t="shared" si="1"/>
        <v>4</v>
      </c>
      <c r="F17" s="171">
        <v>1</v>
      </c>
      <c r="G17" s="171">
        <v>2</v>
      </c>
      <c r="H17" s="171" t="s">
        <v>378</v>
      </c>
      <c r="I17" s="171" t="s">
        <v>378</v>
      </c>
      <c r="J17" s="171" t="s">
        <v>378</v>
      </c>
      <c r="K17" s="171" t="s">
        <v>378</v>
      </c>
      <c r="L17" s="171" t="s">
        <v>378</v>
      </c>
      <c r="M17" s="171" t="s">
        <v>378</v>
      </c>
      <c r="N17" s="172" t="s">
        <v>378</v>
      </c>
      <c r="O17" s="172" t="s">
        <v>378</v>
      </c>
      <c r="P17" s="172">
        <v>1</v>
      </c>
      <c r="Q17" s="171" t="s">
        <v>378</v>
      </c>
    </row>
    <row r="18" spans="2:17" s="88" customFormat="1" ht="12">
      <c r="B18" s="374"/>
      <c r="C18" s="154"/>
      <c r="D18" s="152" t="s">
        <v>303</v>
      </c>
      <c r="E18" s="169">
        <f t="shared" si="1"/>
        <v>4</v>
      </c>
      <c r="F18" s="171">
        <v>2</v>
      </c>
      <c r="G18" s="171" t="s">
        <v>299</v>
      </c>
      <c r="H18" s="171" t="s">
        <v>299</v>
      </c>
      <c r="I18" s="171" t="s">
        <v>378</v>
      </c>
      <c r="J18" s="171" t="s">
        <v>378</v>
      </c>
      <c r="K18" s="171" t="s">
        <v>299</v>
      </c>
      <c r="L18" s="171">
        <v>1</v>
      </c>
      <c r="M18" s="171" t="s">
        <v>378</v>
      </c>
      <c r="N18" s="172" t="s">
        <v>378</v>
      </c>
      <c r="O18" s="172" t="s">
        <v>378</v>
      </c>
      <c r="P18" s="172" t="s">
        <v>378</v>
      </c>
      <c r="Q18" s="171">
        <v>1</v>
      </c>
    </row>
    <row r="19" spans="2:17" s="88" customFormat="1" ht="12">
      <c r="B19" s="374"/>
      <c r="C19" s="154"/>
      <c r="D19" s="152" t="s">
        <v>157</v>
      </c>
      <c r="E19" s="169">
        <f t="shared" si="1"/>
        <v>4</v>
      </c>
      <c r="F19" s="171" t="s">
        <v>299</v>
      </c>
      <c r="G19" s="171" t="s">
        <v>378</v>
      </c>
      <c r="H19" s="171" t="s">
        <v>378</v>
      </c>
      <c r="I19" s="171">
        <v>1</v>
      </c>
      <c r="J19" s="171" t="s">
        <v>378</v>
      </c>
      <c r="K19" s="171">
        <v>2</v>
      </c>
      <c r="L19" s="171">
        <v>1</v>
      </c>
      <c r="M19" s="171" t="s">
        <v>378</v>
      </c>
      <c r="N19" s="172" t="s">
        <v>378</v>
      </c>
      <c r="O19" s="172" t="s">
        <v>378</v>
      </c>
      <c r="P19" s="172" t="s">
        <v>378</v>
      </c>
      <c r="Q19" s="171" t="s">
        <v>299</v>
      </c>
    </row>
    <row r="20" spans="2:17" s="88" customFormat="1" ht="13.5" customHeight="1">
      <c r="B20" s="345" t="s">
        <v>216</v>
      </c>
      <c r="C20" s="154"/>
      <c r="D20" s="152" t="s">
        <v>344</v>
      </c>
      <c r="E20" s="169">
        <f t="shared" si="1"/>
        <v>1</v>
      </c>
      <c r="F20" s="171" t="s">
        <v>378</v>
      </c>
      <c r="G20" s="171" t="s">
        <v>378</v>
      </c>
      <c r="H20" s="171" t="s">
        <v>378</v>
      </c>
      <c r="I20" s="171" t="s">
        <v>378</v>
      </c>
      <c r="J20" s="171" t="s">
        <v>378</v>
      </c>
      <c r="K20" s="171" t="s">
        <v>378</v>
      </c>
      <c r="L20" s="171" t="s">
        <v>378</v>
      </c>
      <c r="M20" s="171" t="s">
        <v>378</v>
      </c>
      <c r="N20" s="172">
        <v>1</v>
      </c>
      <c r="O20" s="172" t="s">
        <v>378</v>
      </c>
      <c r="P20" s="172" t="s">
        <v>378</v>
      </c>
      <c r="Q20" s="171" t="s">
        <v>378</v>
      </c>
    </row>
    <row r="21" spans="2:17" s="88" customFormat="1" ht="13.5" customHeight="1">
      <c r="B21" s="345"/>
      <c r="C21" s="154"/>
      <c r="D21" s="152" t="s">
        <v>212</v>
      </c>
      <c r="E21" s="169">
        <f t="shared" si="1"/>
        <v>2</v>
      </c>
      <c r="F21" s="171">
        <v>1</v>
      </c>
      <c r="G21" s="171" t="s">
        <v>299</v>
      </c>
      <c r="H21" s="171" t="s">
        <v>378</v>
      </c>
      <c r="I21" s="171" t="s">
        <v>378</v>
      </c>
      <c r="J21" s="171" t="s">
        <v>378</v>
      </c>
      <c r="K21" s="171" t="s">
        <v>378</v>
      </c>
      <c r="L21" s="171">
        <v>1</v>
      </c>
      <c r="M21" s="171" t="s">
        <v>378</v>
      </c>
      <c r="N21" s="172" t="s">
        <v>378</v>
      </c>
      <c r="O21" s="172" t="s">
        <v>299</v>
      </c>
      <c r="P21" s="172" t="s">
        <v>378</v>
      </c>
      <c r="Q21" s="171" t="s">
        <v>378</v>
      </c>
    </row>
    <row r="22" spans="2:17" s="88" customFormat="1" ht="12">
      <c r="B22" s="345" t="s">
        <v>217</v>
      </c>
      <c r="C22" s="154"/>
      <c r="D22" s="152" t="s">
        <v>213</v>
      </c>
      <c r="E22" s="149">
        <f t="shared" si="1"/>
        <v>46</v>
      </c>
      <c r="F22" s="155">
        <v>2</v>
      </c>
      <c r="G22" s="155">
        <v>3</v>
      </c>
      <c r="H22" s="155">
        <v>5</v>
      </c>
      <c r="I22" s="155">
        <v>2</v>
      </c>
      <c r="J22" s="155">
        <v>11</v>
      </c>
      <c r="K22" s="155">
        <v>5</v>
      </c>
      <c r="L22" s="171">
        <v>1</v>
      </c>
      <c r="M22" s="155">
        <v>9</v>
      </c>
      <c r="N22" s="173">
        <v>3</v>
      </c>
      <c r="O22" s="173">
        <v>3</v>
      </c>
      <c r="P22" s="173">
        <v>2</v>
      </c>
      <c r="Q22" s="155" t="s">
        <v>299</v>
      </c>
    </row>
    <row r="23" spans="2:17" s="88" customFormat="1" ht="12">
      <c r="B23" s="345"/>
      <c r="C23" s="154"/>
      <c r="D23" s="152" t="s">
        <v>379</v>
      </c>
      <c r="E23" s="149">
        <f t="shared" si="1"/>
        <v>43</v>
      </c>
      <c r="F23" s="155" t="s">
        <v>299</v>
      </c>
      <c r="G23" s="155">
        <v>4</v>
      </c>
      <c r="H23" s="155">
        <v>6</v>
      </c>
      <c r="I23" s="155">
        <v>6</v>
      </c>
      <c r="J23" s="155">
        <v>5</v>
      </c>
      <c r="K23" s="155">
        <v>5</v>
      </c>
      <c r="L23" s="155">
        <v>1</v>
      </c>
      <c r="M23" s="155">
        <v>4</v>
      </c>
      <c r="N23" s="173">
        <v>5</v>
      </c>
      <c r="O23" s="173">
        <v>1</v>
      </c>
      <c r="P23" s="173">
        <v>4</v>
      </c>
      <c r="Q23" s="155">
        <v>2</v>
      </c>
    </row>
    <row r="24" spans="2:17" s="88" customFormat="1" ht="12">
      <c r="B24" s="345"/>
      <c r="C24" s="154"/>
      <c r="D24" s="309" t="s">
        <v>214</v>
      </c>
      <c r="E24" s="149">
        <f>SUM(F24:Q24)</f>
        <v>12</v>
      </c>
      <c r="F24" s="173">
        <v>1</v>
      </c>
      <c r="G24" s="173">
        <v>2</v>
      </c>
      <c r="H24" s="173" t="s">
        <v>299</v>
      </c>
      <c r="I24" s="173">
        <v>2</v>
      </c>
      <c r="J24" s="173">
        <v>1</v>
      </c>
      <c r="K24" s="173">
        <v>1</v>
      </c>
      <c r="L24" s="333" t="s">
        <v>495</v>
      </c>
      <c r="M24" s="301">
        <v>1</v>
      </c>
      <c r="N24" s="173">
        <v>2</v>
      </c>
      <c r="O24" s="173" t="s">
        <v>299</v>
      </c>
      <c r="P24" s="173">
        <v>2</v>
      </c>
      <c r="Q24" s="155" t="s">
        <v>299</v>
      </c>
    </row>
    <row r="25" spans="2:17" s="88" customFormat="1" ht="12">
      <c r="B25" s="345"/>
      <c r="C25" s="154"/>
      <c r="D25" s="152" t="s">
        <v>304</v>
      </c>
      <c r="E25" s="149">
        <f t="shared" si="1"/>
        <v>4</v>
      </c>
      <c r="F25" s="155">
        <v>1</v>
      </c>
      <c r="G25" s="155" t="s">
        <v>378</v>
      </c>
      <c r="H25" s="155" t="s">
        <v>378</v>
      </c>
      <c r="I25" s="155" t="s">
        <v>378</v>
      </c>
      <c r="J25" s="155">
        <v>1</v>
      </c>
      <c r="K25" s="155" t="s">
        <v>299</v>
      </c>
      <c r="L25" s="155">
        <v>1</v>
      </c>
      <c r="M25" s="155" t="s">
        <v>378</v>
      </c>
      <c r="N25" s="173">
        <v>1</v>
      </c>
      <c r="O25" s="173" t="s">
        <v>378</v>
      </c>
      <c r="P25" s="173" t="s">
        <v>495</v>
      </c>
      <c r="Q25" s="155" t="s">
        <v>299</v>
      </c>
    </row>
    <row r="26" spans="2:17" s="88" customFormat="1" ht="12">
      <c r="B26" s="345"/>
      <c r="C26" s="154"/>
      <c r="D26" s="309" t="s">
        <v>157</v>
      </c>
      <c r="E26" s="149">
        <f>SUM(F26:Q26)</f>
        <v>2</v>
      </c>
      <c r="F26" s="173" t="s">
        <v>378</v>
      </c>
      <c r="G26" s="173" t="s">
        <v>378</v>
      </c>
      <c r="H26" s="173">
        <v>1</v>
      </c>
      <c r="I26" s="173" t="s">
        <v>378</v>
      </c>
      <c r="J26" s="173" t="s">
        <v>299</v>
      </c>
      <c r="K26" s="173" t="s">
        <v>378</v>
      </c>
      <c r="L26" s="173" t="s">
        <v>378</v>
      </c>
      <c r="M26" s="173" t="s">
        <v>495</v>
      </c>
      <c r="N26" s="173">
        <v>1</v>
      </c>
      <c r="O26" s="173" t="s">
        <v>378</v>
      </c>
      <c r="P26" s="173" t="s">
        <v>378</v>
      </c>
      <c r="Q26" s="155" t="s">
        <v>378</v>
      </c>
    </row>
    <row r="27" spans="2:17" s="88" customFormat="1" ht="12">
      <c r="B27" s="345" t="s">
        <v>218</v>
      </c>
      <c r="C27" s="154"/>
      <c r="D27" s="152" t="s">
        <v>215</v>
      </c>
      <c r="E27" s="149">
        <f t="shared" si="1"/>
        <v>8</v>
      </c>
      <c r="F27" s="155" t="s">
        <v>299</v>
      </c>
      <c r="G27" s="155">
        <v>1</v>
      </c>
      <c r="H27" s="171">
        <v>1</v>
      </c>
      <c r="I27" s="155">
        <v>1</v>
      </c>
      <c r="J27" s="155" t="s">
        <v>299</v>
      </c>
      <c r="K27" s="155">
        <v>1</v>
      </c>
      <c r="L27" s="155">
        <v>1</v>
      </c>
      <c r="M27" s="155" t="s">
        <v>378</v>
      </c>
      <c r="N27" s="173">
        <v>1</v>
      </c>
      <c r="O27" s="173" t="s">
        <v>299</v>
      </c>
      <c r="P27" s="173">
        <v>1</v>
      </c>
      <c r="Q27" s="155">
        <v>1</v>
      </c>
    </row>
    <row r="28" spans="2:17" s="88" customFormat="1" ht="12">
      <c r="B28" s="345"/>
      <c r="C28" s="154"/>
      <c r="D28" s="152" t="s">
        <v>305</v>
      </c>
      <c r="E28" s="149">
        <f t="shared" si="1"/>
        <v>5</v>
      </c>
      <c r="F28" s="155" t="s">
        <v>378</v>
      </c>
      <c r="G28" s="155" t="s">
        <v>378</v>
      </c>
      <c r="H28" s="155" t="s">
        <v>378</v>
      </c>
      <c r="I28" s="155">
        <v>1</v>
      </c>
      <c r="J28" s="155">
        <v>1</v>
      </c>
      <c r="K28" s="155" t="s">
        <v>378</v>
      </c>
      <c r="L28" s="155" t="s">
        <v>378</v>
      </c>
      <c r="M28" s="155">
        <v>2</v>
      </c>
      <c r="N28" s="173" t="s">
        <v>378</v>
      </c>
      <c r="O28" s="173" t="s">
        <v>378</v>
      </c>
      <c r="P28" s="173">
        <v>1</v>
      </c>
      <c r="Q28" s="155" t="s">
        <v>378</v>
      </c>
    </row>
    <row r="29" spans="2:17" s="88" customFormat="1" ht="12">
      <c r="B29" s="345"/>
      <c r="C29" s="154"/>
      <c r="D29" s="152" t="s">
        <v>349</v>
      </c>
      <c r="E29" s="149">
        <f t="shared" si="1"/>
        <v>3</v>
      </c>
      <c r="F29" s="155" t="s">
        <v>378</v>
      </c>
      <c r="G29" s="155" t="s">
        <v>378</v>
      </c>
      <c r="H29" s="155" t="s">
        <v>378</v>
      </c>
      <c r="I29" s="155" t="s">
        <v>378</v>
      </c>
      <c r="J29" s="155" t="s">
        <v>378</v>
      </c>
      <c r="K29" s="155">
        <v>1</v>
      </c>
      <c r="L29" s="155">
        <v>1</v>
      </c>
      <c r="M29" s="155" t="s">
        <v>378</v>
      </c>
      <c r="N29" s="173">
        <v>1</v>
      </c>
      <c r="O29" s="173" t="s">
        <v>378</v>
      </c>
      <c r="P29" s="173" t="s">
        <v>378</v>
      </c>
      <c r="Q29" s="155" t="s">
        <v>378</v>
      </c>
    </row>
    <row r="30" spans="2:17" s="88" customFormat="1" ht="12">
      <c r="B30" s="365" t="s">
        <v>432</v>
      </c>
      <c r="C30" s="174"/>
      <c r="D30" s="152" t="s">
        <v>431</v>
      </c>
      <c r="E30" s="149">
        <f t="shared" si="1"/>
        <v>1</v>
      </c>
      <c r="F30" s="171" t="s">
        <v>378</v>
      </c>
      <c r="G30" s="155" t="s">
        <v>378</v>
      </c>
      <c r="H30" s="171" t="s">
        <v>378</v>
      </c>
      <c r="I30" s="155" t="s">
        <v>378</v>
      </c>
      <c r="J30" s="155" t="s">
        <v>378</v>
      </c>
      <c r="K30" s="155" t="s">
        <v>378</v>
      </c>
      <c r="L30" s="155" t="s">
        <v>378</v>
      </c>
      <c r="M30" s="155" t="s">
        <v>378</v>
      </c>
      <c r="N30" s="173">
        <v>1</v>
      </c>
      <c r="O30" s="173" t="s">
        <v>378</v>
      </c>
      <c r="P30" s="173" t="s">
        <v>378</v>
      </c>
      <c r="Q30" s="155" t="s">
        <v>378</v>
      </c>
    </row>
    <row r="31" spans="2:17" s="88" customFormat="1" ht="12">
      <c r="B31" s="365"/>
      <c r="C31" s="174"/>
      <c r="D31" s="152" t="s">
        <v>337</v>
      </c>
      <c r="E31" s="149">
        <f t="shared" si="1"/>
        <v>2</v>
      </c>
      <c r="F31" s="171" t="s">
        <v>378</v>
      </c>
      <c r="G31" s="155">
        <v>1</v>
      </c>
      <c r="H31" s="171" t="s">
        <v>378</v>
      </c>
      <c r="I31" s="155">
        <v>1</v>
      </c>
      <c r="J31" s="155" t="s">
        <v>378</v>
      </c>
      <c r="K31" s="155" t="s">
        <v>378</v>
      </c>
      <c r="L31" s="155" t="s">
        <v>378</v>
      </c>
      <c r="M31" s="155" t="s">
        <v>378</v>
      </c>
      <c r="N31" s="173" t="s">
        <v>378</v>
      </c>
      <c r="O31" s="173" t="s">
        <v>378</v>
      </c>
      <c r="P31" s="173" t="s">
        <v>378</v>
      </c>
      <c r="Q31" s="155" t="s">
        <v>378</v>
      </c>
    </row>
    <row r="32" spans="2:17" s="88" customFormat="1" ht="12">
      <c r="B32" s="365"/>
      <c r="C32" s="174"/>
      <c r="D32" s="152" t="s">
        <v>430</v>
      </c>
      <c r="E32" s="149">
        <f t="shared" si="1"/>
        <v>3</v>
      </c>
      <c r="F32" s="155" t="s">
        <v>378</v>
      </c>
      <c r="G32" s="171">
        <v>1</v>
      </c>
      <c r="H32" s="171" t="s">
        <v>299</v>
      </c>
      <c r="I32" s="155" t="s">
        <v>378</v>
      </c>
      <c r="J32" s="155" t="s">
        <v>378</v>
      </c>
      <c r="K32" s="155" t="s">
        <v>378</v>
      </c>
      <c r="L32" s="155" t="s">
        <v>378</v>
      </c>
      <c r="M32" s="155" t="s">
        <v>378</v>
      </c>
      <c r="N32" s="173" t="s">
        <v>299</v>
      </c>
      <c r="O32" s="173" t="s">
        <v>378</v>
      </c>
      <c r="P32" s="173" t="s">
        <v>378</v>
      </c>
      <c r="Q32" s="155">
        <v>2</v>
      </c>
    </row>
    <row r="33" spans="2:17" s="88" customFormat="1" ht="12">
      <c r="B33" s="154" t="s">
        <v>219</v>
      </c>
      <c r="C33" s="154"/>
      <c r="D33" s="152" t="s">
        <v>335</v>
      </c>
      <c r="E33" s="149">
        <f t="shared" si="1"/>
        <v>3</v>
      </c>
      <c r="F33" s="155" t="s">
        <v>378</v>
      </c>
      <c r="G33" s="171" t="s">
        <v>378</v>
      </c>
      <c r="H33" s="171" t="s">
        <v>378</v>
      </c>
      <c r="I33" s="171" t="s">
        <v>299</v>
      </c>
      <c r="J33" s="155">
        <v>2</v>
      </c>
      <c r="K33" s="155" t="s">
        <v>378</v>
      </c>
      <c r="L33" s="155">
        <v>1</v>
      </c>
      <c r="M33" s="171" t="s">
        <v>299</v>
      </c>
      <c r="N33" s="173" t="s">
        <v>378</v>
      </c>
      <c r="O33" s="173" t="s">
        <v>378</v>
      </c>
      <c r="P33" s="173" t="s">
        <v>378</v>
      </c>
      <c r="Q33" s="155" t="s">
        <v>378</v>
      </c>
    </row>
    <row r="34" spans="2:17" s="88" customFormat="1" ht="14.25" customHeight="1">
      <c r="B34" s="361" t="s">
        <v>406</v>
      </c>
      <c r="C34" s="361"/>
      <c r="D34" s="362"/>
      <c r="E34" s="149">
        <f t="shared" si="1"/>
        <v>1</v>
      </c>
      <c r="F34" s="155" t="s">
        <v>378</v>
      </c>
      <c r="G34" s="155">
        <v>1</v>
      </c>
      <c r="H34" s="155" t="s">
        <v>378</v>
      </c>
      <c r="I34" s="155" t="s">
        <v>299</v>
      </c>
      <c r="J34" s="155" t="s">
        <v>378</v>
      </c>
      <c r="K34" s="155" t="s">
        <v>378</v>
      </c>
      <c r="L34" s="155" t="s">
        <v>378</v>
      </c>
      <c r="M34" s="155" t="s">
        <v>299</v>
      </c>
      <c r="N34" s="173" t="s">
        <v>378</v>
      </c>
      <c r="O34" s="173" t="s">
        <v>378</v>
      </c>
      <c r="P34" s="173" t="s">
        <v>378</v>
      </c>
      <c r="Q34" s="155" t="s">
        <v>378</v>
      </c>
    </row>
    <row r="35" spans="2:17" s="165" customFormat="1" ht="16.5" customHeight="1">
      <c r="B35" s="361" t="s">
        <v>336</v>
      </c>
      <c r="C35" s="361"/>
      <c r="D35" s="362"/>
      <c r="E35" s="149">
        <f t="shared" si="1"/>
        <v>3</v>
      </c>
      <c r="F35" s="155" t="s">
        <v>378</v>
      </c>
      <c r="G35" s="171" t="s">
        <v>378</v>
      </c>
      <c r="H35" s="171">
        <v>1</v>
      </c>
      <c r="I35" s="171" t="s">
        <v>299</v>
      </c>
      <c r="J35" s="155">
        <v>1</v>
      </c>
      <c r="K35" s="155" t="s">
        <v>378</v>
      </c>
      <c r="L35" s="171" t="s">
        <v>299</v>
      </c>
      <c r="M35" s="171" t="s">
        <v>299</v>
      </c>
      <c r="N35" s="173" t="s">
        <v>378</v>
      </c>
      <c r="O35" s="173" t="s">
        <v>378</v>
      </c>
      <c r="P35" s="172">
        <v>1</v>
      </c>
      <c r="Q35" s="155" t="s">
        <v>378</v>
      </c>
    </row>
    <row r="36" spans="2:17" ht="14.25" thickBot="1">
      <c r="B36" s="363" t="s">
        <v>338</v>
      </c>
      <c r="C36" s="363"/>
      <c r="D36" s="364"/>
      <c r="E36" s="175">
        <f t="shared" si="1"/>
        <v>82</v>
      </c>
      <c r="F36" s="176">
        <v>5</v>
      </c>
      <c r="G36" s="177">
        <v>10</v>
      </c>
      <c r="H36" s="177">
        <v>9</v>
      </c>
      <c r="I36" s="176">
        <v>10</v>
      </c>
      <c r="J36" s="177">
        <v>6</v>
      </c>
      <c r="K36" s="177">
        <v>5</v>
      </c>
      <c r="L36" s="177">
        <v>5</v>
      </c>
      <c r="M36" s="176">
        <v>7</v>
      </c>
      <c r="N36" s="178">
        <v>6</v>
      </c>
      <c r="O36" s="178">
        <v>7</v>
      </c>
      <c r="P36" s="178">
        <v>6</v>
      </c>
      <c r="Q36" s="177">
        <v>6</v>
      </c>
    </row>
    <row r="37" spans="2:17">
      <c r="B37" s="142" t="s">
        <v>152</v>
      </c>
      <c r="N37" s="179"/>
      <c r="O37" s="179"/>
      <c r="P37" s="179"/>
    </row>
    <row r="38" spans="2:17" ht="9.9499999999999993" customHeight="1"/>
    <row r="39" spans="2:17" ht="9.9499999999999993" customHeight="1"/>
    <row r="40" spans="2:17" ht="9.9499999999999993" customHeight="1"/>
    <row r="41" spans="2:17" ht="9.9499999999999993" customHeight="1"/>
    <row r="42" spans="2:17" ht="9.9499999999999993" customHeight="1"/>
    <row r="43" spans="2:17" ht="9.9499999999999993" customHeight="1"/>
    <row r="44" spans="2:17" ht="9.9499999999999993" customHeight="1"/>
    <row r="45" spans="2:17" ht="9.9499999999999993" customHeight="1"/>
    <row r="46" spans="2:17" ht="9.9499999999999993" customHeight="1"/>
    <row r="47" spans="2:17" ht="9.9499999999999993" customHeight="1"/>
    <row r="48" spans="2:17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</sheetData>
  <mergeCells count="25">
    <mergeCell ref="Q4:Q5"/>
    <mergeCell ref="L4:L5"/>
    <mergeCell ref="B4:D4"/>
    <mergeCell ref="B22:B26"/>
    <mergeCell ref="B14:B19"/>
    <mergeCell ref="F4:F5"/>
    <mergeCell ref="M4:M5"/>
    <mergeCell ref="P4:P5"/>
    <mergeCell ref="I4:I5"/>
    <mergeCell ref="G4:G5"/>
    <mergeCell ref="O4:O5"/>
    <mergeCell ref="N4:N5"/>
    <mergeCell ref="B35:D35"/>
    <mergeCell ref="B36:D36"/>
    <mergeCell ref="B30:B32"/>
    <mergeCell ref="J4:J5"/>
    <mergeCell ref="K4:K5"/>
    <mergeCell ref="H4:H5"/>
    <mergeCell ref="B34:D34"/>
    <mergeCell ref="B7:B13"/>
    <mergeCell ref="B27:B29"/>
    <mergeCell ref="E4:E5"/>
    <mergeCell ref="B20:B21"/>
    <mergeCell ref="B6:D6"/>
    <mergeCell ref="B5:D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showGridLines="0" zoomScaleNormal="100" zoomScaleSheetLayoutView="100" workbookViewId="0"/>
  </sheetViews>
  <sheetFormatPr defaultRowHeight="13.5"/>
  <cols>
    <col min="1" max="1" width="15.5" style="1" bestFit="1" customWidth="1"/>
    <col min="2" max="2" width="14.625" style="1" customWidth="1"/>
    <col min="3" max="15" width="6.125" style="1" customWidth="1"/>
    <col min="16" max="16384" width="9" style="1"/>
  </cols>
  <sheetData>
    <row r="1" spans="2:15" ht="21">
      <c r="B1" s="330" t="s">
        <v>469</v>
      </c>
    </row>
    <row r="2" spans="2:15" s="3" customFormat="1" ht="15" customHeight="1" thickBot="1">
      <c r="B2" s="328" t="s">
        <v>484</v>
      </c>
      <c r="C2" s="21"/>
      <c r="D2" s="21"/>
      <c r="E2" s="21"/>
      <c r="F2" s="21"/>
      <c r="G2" s="11"/>
      <c r="H2" s="11"/>
      <c r="I2" s="11"/>
      <c r="J2" s="21"/>
      <c r="K2" s="21"/>
      <c r="L2" s="21"/>
      <c r="M2" s="21"/>
      <c r="N2" s="21"/>
      <c r="O2" s="29" t="s">
        <v>221</v>
      </c>
    </row>
    <row r="3" spans="2:15" ht="13.5" customHeight="1">
      <c r="B3" s="36" t="s">
        <v>204</v>
      </c>
      <c r="C3" s="34" t="s">
        <v>184</v>
      </c>
      <c r="D3" s="34" t="s">
        <v>185</v>
      </c>
      <c r="E3" s="34" t="s">
        <v>127</v>
      </c>
      <c r="F3" s="34" t="s">
        <v>186</v>
      </c>
      <c r="G3" s="34" t="s">
        <v>187</v>
      </c>
      <c r="H3" s="34" t="s">
        <v>188</v>
      </c>
      <c r="I3" s="34" t="s">
        <v>189</v>
      </c>
      <c r="J3" s="34" t="s">
        <v>190</v>
      </c>
      <c r="K3" s="34" t="s">
        <v>191</v>
      </c>
      <c r="L3" s="34" t="s">
        <v>192</v>
      </c>
      <c r="M3" s="34" t="s">
        <v>193</v>
      </c>
      <c r="N3" s="34" t="s">
        <v>194</v>
      </c>
      <c r="O3" s="36" t="s">
        <v>195</v>
      </c>
    </row>
    <row r="4" spans="2:15" ht="11.25" customHeight="1">
      <c r="B4" s="10" t="s">
        <v>224</v>
      </c>
      <c r="C4" s="73">
        <f t="shared" ref="C4:O4" si="0">SUM(C5:C29)</f>
        <v>303</v>
      </c>
      <c r="D4" s="74">
        <f t="shared" si="0"/>
        <v>21</v>
      </c>
      <c r="E4" s="74">
        <f t="shared" si="0"/>
        <v>28</v>
      </c>
      <c r="F4" s="74">
        <f t="shared" si="0"/>
        <v>33</v>
      </c>
      <c r="G4" s="74">
        <f t="shared" si="0"/>
        <v>32</v>
      </c>
      <c r="H4" s="74">
        <f t="shared" si="0"/>
        <v>32</v>
      </c>
      <c r="I4" s="74">
        <f t="shared" si="0"/>
        <v>24</v>
      </c>
      <c r="J4" s="74">
        <f t="shared" si="0"/>
        <v>18</v>
      </c>
      <c r="K4" s="74">
        <f t="shared" si="0"/>
        <v>28</v>
      </c>
      <c r="L4" s="74">
        <f t="shared" si="0"/>
        <v>28</v>
      </c>
      <c r="M4" s="74">
        <f t="shared" si="0"/>
        <v>16</v>
      </c>
      <c r="N4" s="74">
        <f t="shared" si="0"/>
        <v>25</v>
      </c>
      <c r="O4" s="74">
        <f t="shared" si="0"/>
        <v>18</v>
      </c>
    </row>
    <row r="5" spans="2:15" s="3" customFormat="1" ht="11.25" customHeight="1">
      <c r="B5" s="38" t="s">
        <v>380</v>
      </c>
      <c r="C5" s="75">
        <f t="shared" ref="C5:C29" si="1">SUM(D5:O5)</f>
        <v>2</v>
      </c>
      <c r="D5" s="68" t="s">
        <v>378</v>
      </c>
      <c r="E5" s="68" t="s">
        <v>299</v>
      </c>
      <c r="F5" s="68" t="s">
        <v>378</v>
      </c>
      <c r="G5" s="68" t="s">
        <v>378</v>
      </c>
      <c r="H5" s="68" t="s">
        <v>299</v>
      </c>
      <c r="I5" s="68" t="s">
        <v>378</v>
      </c>
      <c r="J5" s="68">
        <v>1</v>
      </c>
      <c r="K5" s="68" t="s">
        <v>378</v>
      </c>
      <c r="L5" s="68" t="s">
        <v>378</v>
      </c>
      <c r="M5" s="68" t="s">
        <v>378</v>
      </c>
      <c r="N5" s="68">
        <v>1</v>
      </c>
      <c r="O5" s="68" t="s">
        <v>299</v>
      </c>
    </row>
    <row r="6" spans="2:15" s="3" customFormat="1" ht="11.25" customHeight="1">
      <c r="B6" s="38" t="s">
        <v>381</v>
      </c>
      <c r="C6" s="75">
        <f t="shared" si="1"/>
        <v>11</v>
      </c>
      <c r="D6" s="68">
        <v>1</v>
      </c>
      <c r="E6" s="68">
        <v>1</v>
      </c>
      <c r="F6" s="68" t="s">
        <v>378</v>
      </c>
      <c r="G6" s="68">
        <v>1</v>
      </c>
      <c r="H6" s="68">
        <v>1</v>
      </c>
      <c r="I6" s="68">
        <v>2</v>
      </c>
      <c r="J6" s="68">
        <v>2</v>
      </c>
      <c r="K6" s="68" t="s">
        <v>378</v>
      </c>
      <c r="L6" s="68">
        <v>1</v>
      </c>
      <c r="M6" s="68" t="s">
        <v>378</v>
      </c>
      <c r="N6" s="68">
        <v>1</v>
      </c>
      <c r="O6" s="68">
        <v>1</v>
      </c>
    </row>
    <row r="7" spans="2:15" s="3" customFormat="1" ht="11.25" customHeight="1">
      <c r="B7" s="38" t="s">
        <v>382</v>
      </c>
      <c r="C7" s="75">
        <f t="shared" si="1"/>
        <v>2</v>
      </c>
      <c r="D7" s="68" t="s">
        <v>378</v>
      </c>
      <c r="E7" s="68">
        <v>1</v>
      </c>
      <c r="F7" s="68" t="s">
        <v>378</v>
      </c>
      <c r="G7" s="68" t="s">
        <v>378</v>
      </c>
      <c r="H7" s="68" t="s">
        <v>378</v>
      </c>
      <c r="I7" s="68" t="s">
        <v>299</v>
      </c>
      <c r="J7" s="68" t="s">
        <v>378</v>
      </c>
      <c r="K7" s="68">
        <v>1</v>
      </c>
      <c r="L7" s="68" t="s">
        <v>378</v>
      </c>
      <c r="M7" s="68" t="s">
        <v>378</v>
      </c>
      <c r="N7" s="68" t="s">
        <v>299</v>
      </c>
      <c r="O7" s="69" t="s">
        <v>378</v>
      </c>
    </row>
    <row r="8" spans="2:15" s="3" customFormat="1" ht="11.25" customHeight="1">
      <c r="B8" s="38" t="s">
        <v>383</v>
      </c>
      <c r="C8" s="75">
        <f t="shared" si="1"/>
        <v>11</v>
      </c>
      <c r="D8" s="68">
        <v>2</v>
      </c>
      <c r="E8" s="68" t="s">
        <v>378</v>
      </c>
      <c r="F8" s="68" t="s">
        <v>378</v>
      </c>
      <c r="G8" s="69">
        <v>3</v>
      </c>
      <c r="H8" s="68">
        <v>1</v>
      </c>
      <c r="I8" s="68" t="s">
        <v>378</v>
      </c>
      <c r="J8" s="68" t="s">
        <v>378</v>
      </c>
      <c r="K8" s="68">
        <v>2</v>
      </c>
      <c r="L8" s="68">
        <v>1</v>
      </c>
      <c r="M8" s="68" t="s">
        <v>299</v>
      </c>
      <c r="N8" s="68">
        <v>1</v>
      </c>
      <c r="O8" s="69">
        <v>1</v>
      </c>
    </row>
    <row r="9" spans="2:15" s="3" customFormat="1" ht="11.25" customHeight="1">
      <c r="B9" s="38" t="s">
        <v>384</v>
      </c>
      <c r="C9" s="75">
        <f t="shared" si="1"/>
        <v>8</v>
      </c>
      <c r="D9" s="69" t="s">
        <v>299</v>
      </c>
      <c r="E9" s="68">
        <v>2</v>
      </c>
      <c r="F9" s="68" t="s">
        <v>378</v>
      </c>
      <c r="G9" s="69">
        <v>1</v>
      </c>
      <c r="H9" s="68" t="s">
        <v>378</v>
      </c>
      <c r="I9" s="69">
        <v>1</v>
      </c>
      <c r="J9" s="68">
        <v>1</v>
      </c>
      <c r="K9" s="68">
        <v>2</v>
      </c>
      <c r="L9" s="68" t="s">
        <v>378</v>
      </c>
      <c r="M9" s="68" t="s">
        <v>299</v>
      </c>
      <c r="N9" s="69">
        <v>1</v>
      </c>
      <c r="O9" s="69" t="s">
        <v>378</v>
      </c>
    </row>
    <row r="10" spans="2:15" s="3" customFormat="1" ht="11.25" customHeight="1">
      <c r="B10" s="38" t="s">
        <v>385</v>
      </c>
      <c r="C10" s="75">
        <f t="shared" si="1"/>
        <v>6</v>
      </c>
      <c r="D10" s="69" t="s">
        <v>299</v>
      </c>
      <c r="E10" s="69" t="s">
        <v>299</v>
      </c>
      <c r="F10" s="68" t="s">
        <v>378</v>
      </c>
      <c r="G10" s="69">
        <v>2</v>
      </c>
      <c r="H10" s="68">
        <v>1</v>
      </c>
      <c r="I10" s="69" t="s">
        <v>299</v>
      </c>
      <c r="J10" s="69">
        <v>1</v>
      </c>
      <c r="K10" s="69">
        <v>1</v>
      </c>
      <c r="L10" s="68">
        <v>1</v>
      </c>
      <c r="M10" s="69" t="s">
        <v>378</v>
      </c>
      <c r="N10" s="69" t="s">
        <v>378</v>
      </c>
      <c r="O10" s="69" t="s">
        <v>378</v>
      </c>
    </row>
    <row r="11" spans="2:15" s="3" customFormat="1" ht="11.25" customHeight="1">
      <c r="B11" s="61" t="s">
        <v>386</v>
      </c>
      <c r="C11" s="75">
        <f t="shared" si="1"/>
        <v>3</v>
      </c>
      <c r="D11" s="69" t="s">
        <v>299</v>
      </c>
      <c r="E11" s="68" t="s">
        <v>378</v>
      </c>
      <c r="F11" s="68" t="s">
        <v>378</v>
      </c>
      <c r="G11" s="69" t="s">
        <v>378</v>
      </c>
      <c r="H11" s="68">
        <v>1</v>
      </c>
      <c r="I11" s="69" t="s">
        <v>378</v>
      </c>
      <c r="J11" s="69" t="s">
        <v>299</v>
      </c>
      <c r="K11" s="69" t="s">
        <v>378</v>
      </c>
      <c r="L11" s="69" t="s">
        <v>299</v>
      </c>
      <c r="M11" s="69">
        <v>1</v>
      </c>
      <c r="N11" s="69">
        <v>1</v>
      </c>
      <c r="O11" s="69" t="s">
        <v>378</v>
      </c>
    </row>
    <row r="12" spans="2:15" s="3" customFormat="1" ht="11.25" customHeight="1">
      <c r="B12" s="61" t="s">
        <v>387</v>
      </c>
      <c r="C12" s="75">
        <f t="shared" si="1"/>
        <v>9</v>
      </c>
      <c r="D12" s="69" t="s">
        <v>299</v>
      </c>
      <c r="E12" s="68">
        <v>1</v>
      </c>
      <c r="F12" s="69">
        <v>2</v>
      </c>
      <c r="G12" s="68" t="s">
        <v>299</v>
      </c>
      <c r="H12" s="69">
        <v>1</v>
      </c>
      <c r="I12" s="68">
        <v>1</v>
      </c>
      <c r="J12" s="68">
        <v>1</v>
      </c>
      <c r="K12" s="69">
        <v>1</v>
      </c>
      <c r="L12" s="69" t="s">
        <v>378</v>
      </c>
      <c r="M12" s="69" t="s">
        <v>378</v>
      </c>
      <c r="N12" s="69">
        <v>1</v>
      </c>
      <c r="O12" s="69">
        <v>1</v>
      </c>
    </row>
    <row r="13" spans="2:15" s="3" customFormat="1" ht="11.25" customHeight="1">
      <c r="B13" s="61" t="s">
        <v>388</v>
      </c>
      <c r="C13" s="75">
        <f t="shared" si="1"/>
        <v>5</v>
      </c>
      <c r="D13" s="32">
        <v>1</v>
      </c>
      <c r="E13" s="68" t="s">
        <v>299</v>
      </c>
      <c r="F13" s="69" t="s">
        <v>378</v>
      </c>
      <c r="G13" s="32" t="s">
        <v>299</v>
      </c>
      <c r="H13" s="69" t="s">
        <v>378</v>
      </c>
      <c r="I13" s="68">
        <v>2</v>
      </c>
      <c r="J13" s="68" t="s">
        <v>299</v>
      </c>
      <c r="K13" s="69" t="s">
        <v>378</v>
      </c>
      <c r="L13" s="69">
        <v>1</v>
      </c>
      <c r="M13" s="68" t="s">
        <v>378</v>
      </c>
      <c r="N13" s="69" t="s">
        <v>378</v>
      </c>
      <c r="O13" s="69">
        <v>1</v>
      </c>
    </row>
    <row r="14" spans="2:15" s="3" customFormat="1" ht="11.25" customHeight="1">
      <c r="B14" s="61" t="s">
        <v>389</v>
      </c>
      <c r="C14" s="75">
        <f t="shared" si="1"/>
        <v>16</v>
      </c>
      <c r="D14" s="32">
        <v>1</v>
      </c>
      <c r="E14" s="68" t="s">
        <v>299</v>
      </c>
      <c r="F14" s="68">
        <v>1</v>
      </c>
      <c r="G14" s="32">
        <v>4</v>
      </c>
      <c r="H14" s="69">
        <v>2</v>
      </c>
      <c r="I14" s="69">
        <v>1</v>
      </c>
      <c r="J14" s="69" t="s">
        <v>299</v>
      </c>
      <c r="K14" s="69" t="s">
        <v>378</v>
      </c>
      <c r="L14" s="69">
        <v>2</v>
      </c>
      <c r="M14" s="32">
        <v>3</v>
      </c>
      <c r="N14" s="69" t="s">
        <v>378</v>
      </c>
      <c r="O14" s="69">
        <v>2</v>
      </c>
    </row>
    <row r="15" spans="2:15" s="3" customFormat="1" ht="11.25" customHeight="1">
      <c r="B15" s="61" t="s">
        <v>390</v>
      </c>
      <c r="C15" s="75">
        <f t="shared" si="1"/>
        <v>16</v>
      </c>
      <c r="D15" s="69">
        <v>1</v>
      </c>
      <c r="E15" s="69">
        <v>3</v>
      </c>
      <c r="F15" s="69">
        <v>2</v>
      </c>
      <c r="G15" s="32" t="s">
        <v>299</v>
      </c>
      <c r="H15" s="69">
        <v>2</v>
      </c>
      <c r="I15" s="69">
        <v>1</v>
      </c>
      <c r="J15" s="69">
        <v>1</v>
      </c>
      <c r="K15" s="32">
        <v>1</v>
      </c>
      <c r="L15" s="69">
        <v>3</v>
      </c>
      <c r="M15" s="32" t="s">
        <v>299</v>
      </c>
      <c r="N15" s="69">
        <v>2</v>
      </c>
      <c r="O15" s="68" t="s">
        <v>299</v>
      </c>
    </row>
    <row r="16" spans="2:15" s="3" customFormat="1" ht="11.25" customHeight="1">
      <c r="B16" s="61" t="s">
        <v>391</v>
      </c>
      <c r="C16" s="75">
        <f t="shared" si="1"/>
        <v>12</v>
      </c>
      <c r="D16" s="32" t="s">
        <v>299</v>
      </c>
      <c r="E16" s="68">
        <v>4</v>
      </c>
      <c r="F16" s="69">
        <v>3</v>
      </c>
      <c r="G16" s="32" t="s">
        <v>378</v>
      </c>
      <c r="H16" s="69" t="s">
        <v>299</v>
      </c>
      <c r="I16" s="69">
        <v>2</v>
      </c>
      <c r="J16" s="69">
        <v>1</v>
      </c>
      <c r="K16" s="32">
        <v>1</v>
      </c>
      <c r="L16" s="69" t="s">
        <v>378</v>
      </c>
      <c r="M16" s="32" t="s">
        <v>378</v>
      </c>
      <c r="N16" s="69">
        <v>1</v>
      </c>
      <c r="O16" s="69" t="s">
        <v>299</v>
      </c>
    </row>
    <row r="17" spans="2:15" s="3" customFormat="1" ht="11.25" customHeight="1">
      <c r="B17" s="61" t="s">
        <v>392</v>
      </c>
      <c r="C17" s="75">
        <f t="shared" si="1"/>
        <v>27</v>
      </c>
      <c r="D17" s="68">
        <v>2</v>
      </c>
      <c r="E17" s="69">
        <v>2</v>
      </c>
      <c r="F17" s="69">
        <v>4</v>
      </c>
      <c r="G17" s="32">
        <v>2</v>
      </c>
      <c r="H17" s="69">
        <v>4</v>
      </c>
      <c r="I17" s="69">
        <v>1</v>
      </c>
      <c r="J17" s="68" t="s">
        <v>378</v>
      </c>
      <c r="K17" s="32">
        <v>1</v>
      </c>
      <c r="L17" s="68">
        <v>5</v>
      </c>
      <c r="M17" s="32">
        <v>3</v>
      </c>
      <c r="N17" s="32">
        <v>2</v>
      </c>
      <c r="O17" s="69">
        <v>1</v>
      </c>
    </row>
    <row r="18" spans="2:15" s="3" customFormat="1" ht="11.25" customHeight="1">
      <c r="B18" s="61" t="s">
        <v>393</v>
      </c>
      <c r="C18" s="75">
        <f t="shared" si="1"/>
        <v>19</v>
      </c>
      <c r="D18" s="69">
        <v>3</v>
      </c>
      <c r="E18" s="69">
        <v>2</v>
      </c>
      <c r="F18" s="69">
        <v>2</v>
      </c>
      <c r="G18" s="69">
        <v>2</v>
      </c>
      <c r="H18" s="69">
        <v>1</v>
      </c>
      <c r="I18" s="69">
        <v>2</v>
      </c>
      <c r="J18" s="68" t="s">
        <v>299</v>
      </c>
      <c r="K18" s="69">
        <v>4</v>
      </c>
      <c r="L18" s="68">
        <v>2</v>
      </c>
      <c r="M18" s="68" t="s">
        <v>378</v>
      </c>
      <c r="N18" s="69" t="s">
        <v>378</v>
      </c>
      <c r="O18" s="69">
        <v>1</v>
      </c>
    </row>
    <row r="19" spans="2:15" s="3" customFormat="1" ht="11.25" customHeight="1">
      <c r="B19" s="38" t="s">
        <v>394</v>
      </c>
      <c r="C19" s="75">
        <f t="shared" si="1"/>
        <v>29</v>
      </c>
      <c r="D19" s="68">
        <v>2</v>
      </c>
      <c r="E19" s="69">
        <v>3</v>
      </c>
      <c r="F19" s="69">
        <v>1</v>
      </c>
      <c r="G19" s="69">
        <v>3</v>
      </c>
      <c r="H19" s="69">
        <v>3</v>
      </c>
      <c r="I19" s="68">
        <v>3</v>
      </c>
      <c r="J19" s="69">
        <v>1</v>
      </c>
      <c r="K19" s="69">
        <v>3</v>
      </c>
      <c r="L19" s="68">
        <v>3</v>
      </c>
      <c r="M19" s="69">
        <v>2</v>
      </c>
      <c r="N19" s="69">
        <v>5</v>
      </c>
      <c r="O19" s="69" t="s">
        <v>378</v>
      </c>
    </row>
    <row r="20" spans="2:15" s="3" customFormat="1" ht="11.25" customHeight="1">
      <c r="B20" s="38" t="s">
        <v>395</v>
      </c>
      <c r="C20" s="75">
        <f t="shared" si="1"/>
        <v>19</v>
      </c>
      <c r="D20" s="68">
        <v>1</v>
      </c>
      <c r="E20" s="69">
        <v>2</v>
      </c>
      <c r="F20" s="69">
        <v>2</v>
      </c>
      <c r="G20" s="32">
        <v>4</v>
      </c>
      <c r="H20" s="69">
        <v>2</v>
      </c>
      <c r="I20" s="69">
        <v>2</v>
      </c>
      <c r="J20" s="69" t="s">
        <v>299</v>
      </c>
      <c r="K20" s="68">
        <v>1</v>
      </c>
      <c r="L20" s="68">
        <v>1</v>
      </c>
      <c r="M20" s="68">
        <v>1</v>
      </c>
      <c r="N20" s="69">
        <v>1</v>
      </c>
      <c r="O20" s="69">
        <v>2</v>
      </c>
    </row>
    <row r="21" spans="2:15" s="3" customFormat="1" ht="11.25" customHeight="1">
      <c r="B21" s="38" t="s">
        <v>396</v>
      </c>
      <c r="C21" s="75">
        <f t="shared" si="1"/>
        <v>12</v>
      </c>
      <c r="D21" s="68">
        <v>2</v>
      </c>
      <c r="E21" s="69">
        <v>1</v>
      </c>
      <c r="F21" s="69">
        <v>2</v>
      </c>
      <c r="G21" s="32">
        <v>2</v>
      </c>
      <c r="H21" s="69">
        <v>1</v>
      </c>
      <c r="I21" s="69">
        <v>1</v>
      </c>
      <c r="J21" s="69" t="s">
        <v>299</v>
      </c>
      <c r="K21" s="68">
        <v>1</v>
      </c>
      <c r="L21" s="32">
        <v>1</v>
      </c>
      <c r="M21" s="32" t="s">
        <v>378</v>
      </c>
      <c r="N21" s="32" t="s">
        <v>299</v>
      </c>
      <c r="O21" s="68">
        <v>1</v>
      </c>
    </row>
    <row r="22" spans="2:15" s="3" customFormat="1" ht="11.25" customHeight="1">
      <c r="B22" s="38" t="s">
        <v>397</v>
      </c>
      <c r="C22" s="75">
        <f t="shared" si="1"/>
        <v>18</v>
      </c>
      <c r="D22" s="68" t="s">
        <v>378</v>
      </c>
      <c r="E22" s="69">
        <v>2</v>
      </c>
      <c r="F22" s="68">
        <v>3</v>
      </c>
      <c r="G22" s="32">
        <v>1</v>
      </c>
      <c r="H22" s="69">
        <v>1</v>
      </c>
      <c r="I22" s="69">
        <v>1</v>
      </c>
      <c r="J22" s="69">
        <v>3</v>
      </c>
      <c r="K22" s="68">
        <v>2</v>
      </c>
      <c r="L22" s="68">
        <v>1</v>
      </c>
      <c r="M22" s="68">
        <v>3</v>
      </c>
      <c r="N22" s="68" t="s">
        <v>378</v>
      </c>
      <c r="O22" s="69">
        <v>1</v>
      </c>
    </row>
    <row r="23" spans="2:15" s="3" customFormat="1" ht="11.25" customHeight="1">
      <c r="B23" s="38" t="s">
        <v>398</v>
      </c>
      <c r="C23" s="75">
        <f t="shared" si="1"/>
        <v>6</v>
      </c>
      <c r="D23" s="68">
        <v>1</v>
      </c>
      <c r="E23" s="69" t="s">
        <v>378</v>
      </c>
      <c r="F23" s="69" t="s">
        <v>299</v>
      </c>
      <c r="G23" s="32">
        <v>1</v>
      </c>
      <c r="H23" s="69">
        <v>1</v>
      </c>
      <c r="I23" s="68" t="s">
        <v>299</v>
      </c>
      <c r="J23" s="68">
        <v>1</v>
      </c>
      <c r="K23" s="32" t="s">
        <v>299</v>
      </c>
      <c r="L23" s="32">
        <v>2</v>
      </c>
      <c r="M23" s="68" t="s">
        <v>299</v>
      </c>
      <c r="N23" s="32" t="s">
        <v>378</v>
      </c>
      <c r="O23" s="69" t="s">
        <v>299</v>
      </c>
    </row>
    <row r="24" spans="2:15" s="3" customFormat="1" ht="11.25" customHeight="1">
      <c r="B24" s="61" t="s">
        <v>399</v>
      </c>
      <c r="C24" s="75">
        <f t="shared" si="1"/>
        <v>16</v>
      </c>
      <c r="D24" s="69">
        <v>2</v>
      </c>
      <c r="E24" s="69" t="s">
        <v>378</v>
      </c>
      <c r="F24" s="69">
        <v>3</v>
      </c>
      <c r="G24" s="68">
        <v>3</v>
      </c>
      <c r="H24" s="69">
        <v>3</v>
      </c>
      <c r="I24" s="69" t="s">
        <v>299</v>
      </c>
      <c r="J24" s="68">
        <v>1</v>
      </c>
      <c r="K24" s="68" t="s">
        <v>378</v>
      </c>
      <c r="L24" s="68">
        <v>1</v>
      </c>
      <c r="M24" s="69">
        <v>1</v>
      </c>
      <c r="N24" s="68" t="s">
        <v>299</v>
      </c>
      <c r="O24" s="68">
        <v>2</v>
      </c>
    </row>
    <row r="25" spans="2:15" s="3" customFormat="1" ht="11.25" customHeight="1">
      <c r="B25" s="61" t="s">
        <v>400</v>
      </c>
      <c r="C25" s="75">
        <f t="shared" si="1"/>
        <v>11</v>
      </c>
      <c r="D25" s="68" t="s">
        <v>299</v>
      </c>
      <c r="E25" s="68" t="s">
        <v>378</v>
      </c>
      <c r="F25" s="69" t="s">
        <v>378</v>
      </c>
      <c r="G25" s="68" t="s">
        <v>299</v>
      </c>
      <c r="H25" s="68">
        <v>1</v>
      </c>
      <c r="I25" s="69">
        <v>2</v>
      </c>
      <c r="J25" s="68">
        <v>1</v>
      </c>
      <c r="K25" s="68">
        <v>2</v>
      </c>
      <c r="L25" s="68" t="s">
        <v>299</v>
      </c>
      <c r="M25" s="68">
        <v>1</v>
      </c>
      <c r="N25" s="68">
        <v>2</v>
      </c>
      <c r="O25" s="68">
        <v>2</v>
      </c>
    </row>
    <row r="26" spans="2:15" s="3" customFormat="1" ht="11.25" customHeight="1">
      <c r="B26" s="61" t="s">
        <v>401</v>
      </c>
      <c r="C26" s="75">
        <f t="shared" si="1"/>
        <v>11</v>
      </c>
      <c r="D26" s="68">
        <v>1</v>
      </c>
      <c r="E26" s="68" t="s">
        <v>299</v>
      </c>
      <c r="F26" s="70">
        <v>2</v>
      </c>
      <c r="G26" s="68">
        <v>2</v>
      </c>
      <c r="H26" s="68">
        <v>2</v>
      </c>
      <c r="I26" s="68" t="s">
        <v>378</v>
      </c>
      <c r="J26" s="70">
        <v>1</v>
      </c>
      <c r="K26" s="68">
        <v>1</v>
      </c>
      <c r="L26" s="68" t="s">
        <v>378</v>
      </c>
      <c r="M26" s="68">
        <v>1</v>
      </c>
      <c r="N26" s="68">
        <v>1</v>
      </c>
      <c r="O26" s="68" t="s">
        <v>378</v>
      </c>
    </row>
    <row r="27" spans="2:15" s="3" customFormat="1" ht="11.25" customHeight="1">
      <c r="B27" s="38" t="s">
        <v>402</v>
      </c>
      <c r="C27" s="75">
        <f t="shared" si="1"/>
        <v>9</v>
      </c>
      <c r="D27" s="68" t="s">
        <v>299</v>
      </c>
      <c r="E27" s="68">
        <v>2</v>
      </c>
      <c r="F27" s="69">
        <v>1</v>
      </c>
      <c r="G27" s="68" t="s">
        <v>299</v>
      </c>
      <c r="H27" s="68">
        <v>1</v>
      </c>
      <c r="I27" s="68">
        <v>1</v>
      </c>
      <c r="J27" s="69">
        <v>1</v>
      </c>
      <c r="K27" s="68">
        <v>1</v>
      </c>
      <c r="L27" s="68" t="s">
        <v>378</v>
      </c>
      <c r="M27" s="32" t="s">
        <v>378</v>
      </c>
      <c r="N27" s="68" t="s">
        <v>378</v>
      </c>
      <c r="O27" s="68">
        <v>2</v>
      </c>
    </row>
    <row r="28" spans="2:15" s="3" customFormat="1" ht="11.25" customHeight="1">
      <c r="B28" s="38" t="s">
        <v>403</v>
      </c>
      <c r="C28" s="75">
        <f t="shared" si="1"/>
        <v>11</v>
      </c>
      <c r="D28" s="32" t="s">
        <v>299</v>
      </c>
      <c r="E28" s="69">
        <v>1</v>
      </c>
      <c r="F28" s="69">
        <v>2</v>
      </c>
      <c r="G28" s="68" t="s">
        <v>378</v>
      </c>
      <c r="H28" s="68">
        <v>2</v>
      </c>
      <c r="I28" s="68">
        <v>1</v>
      </c>
      <c r="J28" s="68" t="s">
        <v>378</v>
      </c>
      <c r="K28" s="32">
        <v>2</v>
      </c>
      <c r="L28" s="68" t="s">
        <v>299</v>
      </c>
      <c r="M28" s="68" t="s">
        <v>299</v>
      </c>
      <c r="N28" s="68">
        <v>3</v>
      </c>
      <c r="O28" s="68" t="s">
        <v>299</v>
      </c>
    </row>
    <row r="29" spans="2:15" s="3" customFormat="1" ht="11.25" customHeight="1" thickBot="1">
      <c r="B29" s="37" t="s">
        <v>223</v>
      </c>
      <c r="C29" s="76">
        <f t="shared" si="1"/>
        <v>14</v>
      </c>
      <c r="D29" s="71">
        <v>1</v>
      </c>
      <c r="E29" s="72">
        <v>1</v>
      </c>
      <c r="F29" s="72">
        <v>3</v>
      </c>
      <c r="G29" s="71">
        <v>1</v>
      </c>
      <c r="H29" s="72">
        <v>1</v>
      </c>
      <c r="I29" s="72" t="s">
        <v>378</v>
      </c>
      <c r="J29" s="72">
        <v>1</v>
      </c>
      <c r="K29" s="72">
        <v>1</v>
      </c>
      <c r="L29" s="72">
        <v>3</v>
      </c>
      <c r="M29" s="71" t="s">
        <v>378</v>
      </c>
      <c r="N29" s="71">
        <v>2</v>
      </c>
      <c r="O29" s="72" t="s">
        <v>299</v>
      </c>
    </row>
    <row r="30" spans="2:15" s="15" customFormat="1" ht="16.5" customHeight="1">
      <c r="B30" s="17" t="s">
        <v>152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</sheetData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Normal="100" zoomScaleSheetLayoutView="100" workbookViewId="0"/>
  </sheetViews>
  <sheetFormatPr defaultRowHeight="13.5"/>
  <cols>
    <col min="1" max="1" width="14.125" style="81" bestFit="1" customWidth="1"/>
    <col min="2" max="2" width="21.375" style="81" customWidth="1"/>
    <col min="3" max="12" width="6.375" style="81" customWidth="1"/>
    <col min="13" max="13" width="8.625" style="81" customWidth="1"/>
    <col min="14" max="18" width="9" style="81"/>
    <col min="19" max="19" width="9" style="82"/>
    <col min="20" max="16384" width="9" style="81"/>
  </cols>
  <sheetData>
    <row r="1" spans="1:19" ht="21">
      <c r="B1" s="377" t="s">
        <v>346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9" ht="21" customHeight="1">
      <c r="A2" s="80"/>
      <c r="B2" s="334" t="s">
        <v>347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9" ht="19.5" customHeight="1" thickBot="1">
      <c r="B3" s="326" t="s">
        <v>471</v>
      </c>
      <c r="C3" s="83"/>
      <c r="D3" s="83"/>
      <c r="E3" s="83"/>
      <c r="F3" s="83"/>
      <c r="G3" s="83"/>
      <c r="H3" s="83"/>
      <c r="I3" s="83"/>
      <c r="J3" s="83"/>
      <c r="K3" s="83"/>
      <c r="L3" s="379" t="s">
        <v>310</v>
      </c>
      <c r="M3" s="379"/>
    </row>
    <row r="4" spans="1:19" s="88" customFormat="1" ht="13.5" customHeight="1">
      <c r="B4" s="170" t="s">
        <v>225</v>
      </c>
      <c r="C4" s="383" t="s">
        <v>230</v>
      </c>
      <c r="D4" s="383"/>
      <c r="E4" s="383"/>
      <c r="F4" s="383"/>
      <c r="G4" s="383"/>
      <c r="H4" s="383"/>
      <c r="I4" s="383"/>
      <c r="J4" s="383"/>
      <c r="K4" s="383"/>
      <c r="L4" s="383"/>
      <c r="M4" s="380" t="s">
        <v>228</v>
      </c>
      <c r="S4" s="92"/>
    </row>
    <row r="5" spans="1:19" s="88" customFormat="1" ht="13.5" customHeight="1">
      <c r="B5" s="180"/>
      <c r="C5" s="384" t="s">
        <v>184</v>
      </c>
      <c r="D5" s="384" t="s">
        <v>231</v>
      </c>
      <c r="E5" s="384"/>
      <c r="F5" s="384"/>
      <c r="G5" s="384"/>
      <c r="H5" s="384"/>
      <c r="I5" s="384"/>
      <c r="J5" s="384"/>
      <c r="K5" s="384"/>
      <c r="L5" s="384"/>
      <c r="M5" s="381"/>
      <c r="S5" s="92"/>
    </row>
    <row r="6" spans="1:19" s="88" customFormat="1" ht="27" customHeight="1">
      <c r="B6" s="181" t="s">
        <v>229</v>
      </c>
      <c r="C6" s="384"/>
      <c r="D6" s="323" t="s">
        <v>243</v>
      </c>
      <c r="E6" s="323" t="s">
        <v>226</v>
      </c>
      <c r="F6" s="323" t="s">
        <v>244</v>
      </c>
      <c r="G6" s="323" t="s">
        <v>245</v>
      </c>
      <c r="H6" s="323" t="s">
        <v>325</v>
      </c>
      <c r="I6" s="323" t="s">
        <v>246</v>
      </c>
      <c r="J6" s="323" t="s">
        <v>326</v>
      </c>
      <c r="K6" s="323" t="s">
        <v>227</v>
      </c>
      <c r="L6" s="323" t="s">
        <v>247</v>
      </c>
      <c r="M6" s="324" t="s">
        <v>248</v>
      </c>
      <c r="S6" s="92"/>
    </row>
    <row r="7" spans="1:19" s="165" customFormat="1" ht="12">
      <c r="B7" s="182" t="s">
        <v>437</v>
      </c>
      <c r="C7" s="183">
        <v>1039</v>
      </c>
      <c r="D7" s="183">
        <v>1</v>
      </c>
      <c r="E7" s="183">
        <v>4</v>
      </c>
      <c r="F7" s="183">
        <v>24</v>
      </c>
      <c r="G7" s="183">
        <v>156</v>
      </c>
      <c r="H7" s="183">
        <v>254</v>
      </c>
      <c r="I7" s="183">
        <v>217</v>
      </c>
      <c r="J7" s="183">
        <v>100</v>
      </c>
      <c r="K7" s="183">
        <v>274</v>
      </c>
      <c r="L7" s="183">
        <v>9</v>
      </c>
      <c r="M7" s="183">
        <v>1035</v>
      </c>
      <c r="S7" s="184"/>
    </row>
    <row r="8" spans="1:19" s="165" customFormat="1" ht="12">
      <c r="B8" s="185" t="s">
        <v>436</v>
      </c>
      <c r="C8" s="183">
        <v>1040</v>
      </c>
      <c r="D8" s="183">
        <v>1</v>
      </c>
      <c r="E8" s="183">
        <v>4</v>
      </c>
      <c r="F8" s="183">
        <v>24</v>
      </c>
      <c r="G8" s="183">
        <v>163</v>
      </c>
      <c r="H8" s="183">
        <v>236</v>
      </c>
      <c r="I8" s="183">
        <v>227</v>
      </c>
      <c r="J8" s="183">
        <v>118</v>
      </c>
      <c r="K8" s="183">
        <v>263</v>
      </c>
      <c r="L8" s="183">
        <v>4</v>
      </c>
      <c r="M8" s="183">
        <v>1046</v>
      </c>
      <c r="S8" s="184"/>
    </row>
    <row r="9" spans="1:19" s="147" customFormat="1" ht="12">
      <c r="B9" s="186" t="s">
        <v>435</v>
      </c>
      <c r="C9" s="153">
        <f t="shared" ref="C9:L9" si="0">SUM(C10:C22)</f>
        <v>1046</v>
      </c>
      <c r="D9" s="153">
        <f t="shared" si="0"/>
        <v>1</v>
      </c>
      <c r="E9" s="153">
        <f t="shared" si="0"/>
        <v>4</v>
      </c>
      <c r="F9" s="153">
        <f t="shared" si="0"/>
        <v>24</v>
      </c>
      <c r="G9" s="153">
        <f t="shared" si="0"/>
        <v>151</v>
      </c>
      <c r="H9" s="153">
        <f t="shared" si="0"/>
        <v>249</v>
      </c>
      <c r="I9" s="153">
        <f t="shared" si="0"/>
        <v>234</v>
      </c>
      <c r="J9" s="153">
        <f t="shared" si="0"/>
        <v>120</v>
      </c>
      <c r="K9" s="153">
        <f t="shared" si="0"/>
        <v>259</v>
      </c>
      <c r="L9" s="153">
        <f t="shared" si="0"/>
        <v>4</v>
      </c>
      <c r="M9" s="153">
        <f>SUM(M10:M22)</f>
        <v>1045</v>
      </c>
      <c r="S9" s="187"/>
    </row>
    <row r="10" spans="1:19" s="147" customFormat="1" ht="12">
      <c r="B10" s="188" t="s">
        <v>232</v>
      </c>
      <c r="C10" s="153">
        <f t="shared" ref="C10:C22" si="1">SUM(D10:L10)</f>
        <v>256</v>
      </c>
      <c r="D10" s="153">
        <v>1</v>
      </c>
      <c r="E10" s="153">
        <v>2</v>
      </c>
      <c r="F10" s="153">
        <v>6</v>
      </c>
      <c r="G10" s="153">
        <v>21</v>
      </c>
      <c r="H10" s="153">
        <v>76</v>
      </c>
      <c r="I10" s="153">
        <v>82</v>
      </c>
      <c r="J10" s="153">
        <v>7</v>
      </c>
      <c r="K10" s="153">
        <v>60</v>
      </c>
      <c r="L10" s="153">
        <v>1</v>
      </c>
      <c r="M10" s="158">
        <v>248</v>
      </c>
      <c r="S10" s="187"/>
    </row>
    <row r="11" spans="1:19" s="147" customFormat="1" ht="12">
      <c r="B11" s="188" t="s">
        <v>233</v>
      </c>
      <c r="C11" s="153">
        <f t="shared" si="1"/>
        <v>74</v>
      </c>
      <c r="D11" s="153" t="s">
        <v>74</v>
      </c>
      <c r="E11" s="153" t="s">
        <v>74</v>
      </c>
      <c r="F11" s="153">
        <v>1</v>
      </c>
      <c r="G11" s="153">
        <v>8</v>
      </c>
      <c r="H11" s="153">
        <v>12</v>
      </c>
      <c r="I11" s="153">
        <v>22</v>
      </c>
      <c r="J11" s="153">
        <v>6</v>
      </c>
      <c r="K11" s="153">
        <v>25</v>
      </c>
      <c r="L11" s="153" t="s">
        <v>74</v>
      </c>
      <c r="M11" s="158">
        <v>76</v>
      </c>
      <c r="S11" s="187"/>
    </row>
    <row r="12" spans="1:19" s="147" customFormat="1" ht="12">
      <c r="B12" s="188" t="s">
        <v>234</v>
      </c>
      <c r="C12" s="153">
        <f t="shared" si="1"/>
        <v>36</v>
      </c>
      <c r="D12" s="153" t="s">
        <v>74</v>
      </c>
      <c r="E12" s="153" t="s">
        <v>74</v>
      </c>
      <c r="F12" s="153">
        <v>1</v>
      </c>
      <c r="G12" s="153">
        <v>7</v>
      </c>
      <c r="H12" s="153">
        <v>7</v>
      </c>
      <c r="I12" s="153">
        <v>6</v>
      </c>
      <c r="J12" s="153">
        <v>3</v>
      </c>
      <c r="K12" s="153">
        <v>12</v>
      </c>
      <c r="L12" s="153" t="s">
        <v>74</v>
      </c>
      <c r="M12" s="158">
        <v>36</v>
      </c>
      <c r="S12" s="187"/>
    </row>
    <row r="13" spans="1:19" s="147" customFormat="1" ht="12">
      <c r="B13" s="188" t="s">
        <v>235</v>
      </c>
      <c r="C13" s="153">
        <f t="shared" si="1"/>
        <v>100</v>
      </c>
      <c r="D13" s="153" t="s">
        <v>74</v>
      </c>
      <c r="E13" s="153">
        <v>1</v>
      </c>
      <c r="F13" s="153">
        <v>3</v>
      </c>
      <c r="G13" s="153">
        <v>23</v>
      </c>
      <c r="H13" s="153">
        <v>20</v>
      </c>
      <c r="I13" s="153">
        <v>11</v>
      </c>
      <c r="J13" s="153">
        <v>16</v>
      </c>
      <c r="K13" s="153">
        <v>26</v>
      </c>
      <c r="L13" s="153" t="s">
        <v>74</v>
      </c>
      <c r="M13" s="158">
        <v>105</v>
      </c>
      <c r="S13" s="187"/>
    </row>
    <row r="14" spans="1:19" s="147" customFormat="1" ht="12">
      <c r="B14" s="188" t="s">
        <v>236</v>
      </c>
      <c r="C14" s="153">
        <f t="shared" si="1"/>
        <v>58</v>
      </c>
      <c r="D14" s="153" t="s">
        <v>74</v>
      </c>
      <c r="E14" s="153" t="s">
        <v>74</v>
      </c>
      <c r="F14" s="153">
        <v>1</v>
      </c>
      <c r="G14" s="153">
        <v>4</v>
      </c>
      <c r="H14" s="153">
        <v>11</v>
      </c>
      <c r="I14" s="153">
        <v>12</v>
      </c>
      <c r="J14" s="153">
        <v>23</v>
      </c>
      <c r="K14" s="153">
        <v>6</v>
      </c>
      <c r="L14" s="153">
        <v>1</v>
      </c>
      <c r="M14" s="158">
        <v>55</v>
      </c>
      <c r="S14" s="187"/>
    </row>
    <row r="15" spans="1:19" s="147" customFormat="1" ht="12">
      <c r="B15" s="188" t="s">
        <v>434</v>
      </c>
      <c r="C15" s="153">
        <f t="shared" si="1"/>
        <v>32</v>
      </c>
      <c r="D15" s="332" t="s">
        <v>494</v>
      </c>
      <c r="E15" s="302" t="s">
        <v>299</v>
      </c>
      <c r="F15" s="302">
        <v>1</v>
      </c>
      <c r="G15" s="302">
        <v>2</v>
      </c>
      <c r="H15" s="302">
        <v>7</v>
      </c>
      <c r="I15" s="302">
        <v>3</v>
      </c>
      <c r="J15" s="302">
        <v>1</v>
      </c>
      <c r="K15" s="302">
        <v>18</v>
      </c>
      <c r="L15" s="332" t="s">
        <v>494</v>
      </c>
      <c r="M15" s="302">
        <v>35</v>
      </c>
      <c r="S15" s="187"/>
    </row>
    <row r="16" spans="1:19" s="147" customFormat="1" ht="12" customHeight="1">
      <c r="B16" s="188" t="s">
        <v>237</v>
      </c>
      <c r="C16" s="153">
        <f t="shared" si="1"/>
        <v>54</v>
      </c>
      <c r="D16" s="153" t="s">
        <v>74</v>
      </c>
      <c r="E16" s="153" t="s">
        <v>74</v>
      </c>
      <c r="F16" s="153">
        <v>1</v>
      </c>
      <c r="G16" s="153">
        <v>19</v>
      </c>
      <c r="H16" s="153">
        <v>14</v>
      </c>
      <c r="I16" s="153">
        <v>7</v>
      </c>
      <c r="J16" s="153" t="s">
        <v>299</v>
      </c>
      <c r="K16" s="153">
        <v>13</v>
      </c>
      <c r="L16" s="153" t="s">
        <v>74</v>
      </c>
      <c r="M16" s="158">
        <v>52</v>
      </c>
      <c r="S16" s="187"/>
    </row>
    <row r="17" spans="2:19" s="147" customFormat="1" ht="12">
      <c r="B17" s="188" t="s">
        <v>238</v>
      </c>
      <c r="C17" s="153">
        <f t="shared" si="1"/>
        <v>51</v>
      </c>
      <c r="D17" s="153" t="s">
        <v>74</v>
      </c>
      <c r="E17" s="153" t="s">
        <v>74</v>
      </c>
      <c r="F17" s="153">
        <v>1</v>
      </c>
      <c r="G17" s="153">
        <v>7</v>
      </c>
      <c r="H17" s="153">
        <v>24</v>
      </c>
      <c r="I17" s="153">
        <v>13</v>
      </c>
      <c r="J17" s="153" t="s">
        <v>74</v>
      </c>
      <c r="K17" s="153">
        <v>6</v>
      </c>
      <c r="L17" s="153" t="s">
        <v>74</v>
      </c>
      <c r="M17" s="158">
        <v>51</v>
      </c>
      <c r="S17" s="187"/>
    </row>
    <row r="18" spans="2:19" s="147" customFormat="1" ht="12">
      <c r="B18" s="188" t="s">
        <v>239</v>
      </c>
      <c r="C18" s="153">
        <f t="shared" si="1"/>
        <v>87</v>
      </c>
      <c r="D18" s="153" t="s">
        <v>74</v>
      </c>
      <c r="E18" s="153" t="s">
        <v>74</v>
      </c>
      <c r="F18" s="153">
        <v>1</v>
      </c>
      <c r="G18" s="153">
        <v>13</v>
      </c>
      <c r="H18" s="153">
        <v>17</v>
      </c>
      <c r="I18" s="153">
        <v>22</v>
      </c>
      <c r="J18" s="153">
        <v>15</v>
      </c>
      <c r="K18" s="153">
        <v>19</v>
      </c>
      <c r="L18" s="153" t="s">
        <v>74</v>
      </c>
      <c r="M18" s="158">
        <v>88</v>
      </c>
      <c r="S18" s="187"/>
    </row>
    <row r="19" spans="2:19" s="147" customFormat="1" ht="12">
      <c r="B19" s="188" t="s">
        <v>240</v>
      </c>
      <c r="C19" s="153">
        <f t="shared" si="1"/>
        <v>42</v>
      </c>
      <c r="D19" s="153" t="s">
        <v>74</v>
      </c>
      <c r="E19" s="153" t="s">
        <v>74</v>
      </c>
      <c r="F19" s="153">
        <v>1</v>
      </c>
      <c r="G19" s="153">
        <v>6</v>
      </c>
      <c r="H19" s="153">
        <v>7</v>
      </c>
      <c r="I19" s="153">
        <v>10</v>
      </c>
      <c r="J19" s="153">
        <v>5</v>
      </c>
      <c r="K19" s="153">
        <v>13</v>
      </c>
      <c r="L19" s="153" t="s">
        <v>74</v>
      </c>
      <c r="M19" s="158">
        <v>43</v>
      </c>
      <c r="S19" s="187"/>
    </row>
    <row r="20" spans="2:19" s="147" customFormat="1" ht="12" customHeight="1">
      <c r="B20" s="152" t="s">
        <v>350</v>
      </c>
      <c r="C20" s="153">
        <f t="shared" si="1"/>
        <v>115</v>
      </c>
      <c r="D20" s="153" t="s">
        <v>74</v>
      </c>
      <c r="E20" s="153">
        <v>1</v>
      </c>
      <c r="F20" s="153">
        <v>5</v>
      </c>
      <c r="G20" s="153">
        <v>15</v>
      </c>
      <c r="H20" s="153">
        <v>22</v>
      </c>
      <c r="I20" s="153">
        <v>32</v>
      </c>
      <c r="J20" s="153">
        <v>15</v>
      </c>
      <c r="K20" s="153">
        <v>25</v>
      </c>
      <c r="L20" s="153" t="s">
        <v>74</v>
      </c>
      <c r="M20" s="158">
        <v>119</v>
      </c>
      <c r="S20" s="187"/>
    </row>
    <row r="21" spans="2:19" s="147" customFormat="1" ht="12">
      <c r="B21" s="188" t="s">
        <v>241</v>
      </c>
      <c r="C21" s="153">
        <f t="shared" si="1"/>
        <v>58</v>
      </c>
      <c r="D21" s="153" t="s">
        <v>74</v>
      </c>
      <c r="E21" s="153" t="s">
        <v>74</v>
      </c>
      <c r="F21" s="153">
        <v>1</v>
      </c>
      <c r="G21" s="153">
        <v>18</v>
      </c>
      <c r="H21" s="153">
        <v>4</v>
      </c>
      <c r="I21" s="153">
        <v>5</v>
      </c>
      <c r="J21" s="153">
        <v>12</v>
      </c>
      <c r="K21" s="153">
        <v>16</v>
      </c>
      <c r="L21" s="153">
        <v>2</v>
      </c>
      <c r="M21" s="158">
        <v>54</v>
      </c>
      <c r="S21" s="187"/>
    </row>
    <row r="22" spans="2:19" s="147" customFormat="1" ht="12.75" thickBot="1">
      <c r="B22" s="189" t="s">
        <v>242</v>
      </c>
      <c r="C22" s="163">
        <f t="shared" si="1"/>
        <v>83</v>
      </c>
      <c r="D22" s="163" t="s">
        <v>74</v>
      </c>
      <c r="E22" s="163" t="s">
        <v>74</v>
      </c>
      <c r="F22" s="163">
        <v>1</v>
      </c>
      <c r="G22" s="163">
        <v>8</v>
      </c>
      <c r="H22" s="163">
        <v>28</v>
      </c>
      <c r="I22" s="163">
        <v>9</v>
      </c>
      <c r="J22" s="163">
        <v>17</v>
      </c>
      <c r="K22" s="163">
        <v>20</v>
      </c>
      <c r="L22" s="163" t="s">
        <v>74</v>
      </c>
      <c r="M22" s="190">
        <v>83</v>
      </c>
      <c r="S22" s="187"/>
    </row>
    <row r="23" spans="2:19" ht="16.5" customHeight="1">
      <c r="B23" s="88" t="s">
        <v>311</v>
      </c>
      <c r="C23" s="88"/>
      <c r="D23" s="88"/>
      <c r="E23" s="88"/>
      <c r="F23" s="100"/>
      <c r="G23" s="100"/>
      <c r="H23" s="100"/>
      <c r="I23" s="100"/>
      <c r="J23" s="100"/>
      <c r="K23" s="100"/>
      <c r="L23" s="100"/>
      <c r="M23" s="100"/>
    </row>
    <row r="24" spans="2:19" ht="16.5" customHeight="1">
      <c r="B24" s="88" t="s">
        <v>312</v>
      </c>
      <c r="C24" s="88"/>
      <c r="D24" s="164"/>
      <c r="E24" s="164"/>
      <c r="F24" s="144"/>
      <c r="G24" s="144"/>
      <c r="H24" s="144"/>
      <c r="I24" s="144"/>
      <c r="J24" s="144"/>
      <c r="K24" s="144"/>
      <c r="L24" s="101"/>
      <c r="M24" s="101"/>
    </row>
    <row r="25" spans="2:19" ht="16.5" customHeight="1">
      <c r="B25" s="382" t="s">
        <v>306</v>
      </c>
      <c r="C25" s="382"/>
      <c r="D25" s="382"/>
      <c r="E25" s="382"/>
      <c r="F25" s="101"/>
      <c r="G25" s="101"/>
      <c r="H25" s="101"/>
      <c r="I25" s="101"/>
      <c r="J25" s="101"/>
      <c r="K25" s="101"/>
      <c r="L25" s="101"/>
      <c r="M25" s="101"/>
    </row>
    <row r="26" spans="2:19" ht="9.9499999999999993" customHeight="1">
      <c r="C26" s="122"/>
      <c r="D26" s="179"/>
      <c r="E26" s="179"/>
      <c r="F26" s="179"/>
      <c r="G26" s="179"/>
      <c r="H26" s="179"/>
      <c r="I26" s="179"/>
      <c r="J26" s="179"/>
      <c r="K26" s="179"/>
      <c r="L26" s="179"/>
      <c r="M26" s="179"/>
    </row>
    <row r="27" spans="2:19" ht="9.9499999999999993" customHeight="1"/>
    <row r="28" spans="2:19" ht="9.9499999999999993" customHeight="1"/>
    <row r="29" spans="2:19" ht="9.9499999999999993" customHeight="1"/>
    <row r="30" spans="2:19" ht="9.9499999999999993" customHeight="1"/>
    <row r="31" spans="2:19" ht="9.9499999999999993" customHeight="1"/>
    <row r="32" spans="2:1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</sheetData>
  <mergeCells count="8">
    <mergeCell ref="B1:M1"/>
    <mergeCell ref="L3:M3"/>
    <mergeCell ref="M4:M5"/>
    <mergeCell ref="B25:E25"/>
    <mergeCell ref="C4:L4"/>
    <mergeCell ref="D5:L5"/>
    <mergeCell ref="C5:C6"/>
    <mergeCell ref="B2:M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3"/>
  <sheetViews>
    <sheetView showGridLines="0" zoomScaleNormal="100" zoomScaleSheetLayoutView="100" workbookViewId="0"/>
  </sheetViews>
  <sheetFormatPr defaultRowHeight="13.5"/>
  <cols>
    <col min="1" max="1" width="14.125" style="1" bestFit="1" customWidth="1"/>
    <col min="2" max="2" width="21.375" style="1" customWidth="1"/>
    <col min="3" max="3" width="4.625" style="1" customWidth="1"/>
    <col min="4" max="23" width="3.375" style="1" customWidth="1"/>
    <col min="24" max="28" width="9" style="1"/>
    <col min="29" max="29" width="9" style="2"/>
    <col min="30" max="16384" width="9" style="1"/>
  </cols>
  <sheetData>
    <row r="1" spans="2:29" ht="21">
      <c r="B1" s="388" t="s">
        <v>346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2:29" ht="20.25" customHeight="1" thickBot="1">
      <c r="B2" s="331" t="s">
        <v>485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29" t="s">
        <v>314</v>
      </c>
    </row>
    <row r="3" spans="2:29" s="18" customFormat="1" ht="73.5" customHeight="1">
      <c r="B3" s="56" t="s">
        <v>249</v>
      </c>
      <c r="C3" s="385" t="s">
        <v>250</v>
      </c>
      <c r="D3" s="385" t="s">
        <v>251</v>
      </c>
      <c r="E3" s="394" t="s">
        <v>272</v>
      </c>
      <c r="F3" s="395"/>
      <c r="G3" s="396"/>
      <c r="H3" s="385" t="s">
        <v>255</v>
      </c>
      <c r="I3" s="385" t="s">
        <v>256</v>
      </c>
      <c r="J3" s="385" t="s">
        <v>257</v>
      </c>
      <c r="K3" s="394" t="s">
        <v>404</v>
      </c>
      <c r="L3" s="396"/>
      <c r="M3" s="385" t="s">
        <v>260</v>
      </c>
      <c r="N3" s="385" t="s">
        <v>261</v>
      </c>
      <c r="O3" s="390" t="s">
        <v>262</v>
      </c>
      <c r="P3" s="385" t="s">
        <v>263</v>
      </c>
      <c r="Q3" s="385" t="s">
        <v>264</v>
      </c>
      <c r="R3" s="385" t="s">
        <v>265</v>
      </c>
      <c r="S3" s="385" t="s">
        <v>266</v>
      </c>
      <c r="T3" s="394" t="s">
        <v>271</v>
      </c>
      <c r="U3" s="396"/>
      <c r="V3" s="385" t="s">
        <v>269</v>
      </c>
      <c r="W3" s="392" t="s">
        <v>270</v>
      </c>
      <c r="AC3" s="16"/>
    </row>
    <row r="4" spans="2:29" s="18" customFormat="1" ht="73.5" customHeight="1">
      <c r="B4" s="57" t="s">
        <v>229</v>
      </c>
      <c r="C4" s="386"/>
      <c r="D4" s="386"/>
      <c r="E4" s="59" t="s">
        <v>252</v>
      </c>
      <c r="F4" s="59" t="s">
        <v>253</v>
      </c>
      <c r="G4" s="59" t="s">
        <v>254</v>
      </c>
      <c r="H4" s="386"/>
      <c r="I4" s="386"/>
      <c r="J4" s="386"/>
      <c r="K4" s="59" t="s">
        <v>258</v>
      </c>
      <c r="L4" s="59" t="s">
        <v>259</v>
      </c>
      <c r="M4" s="386"/>
      <c r="N4" s="386"/>
      <c r="O4" s="391"/>
      <c r="P4" s="386"/>
      <c r="Q4" s="386"/>
      <c r="R4" s="386"/>
      <c r="S4" s="386"/>
      <c r="T4" s="58" t="s">
        <v>267</v>
      </c>
      <c r="U4" s="58" t="s">
        <v>268</v>
      </c>
      <c r="V4" s="386"/>
      <c r="W4" s="393"/>
      <c r="AC4" s="16"/>
    </row>
    <row r="5" spans="2:29" s="13" customFormat="1" ht="13.5" customHeight="1">
      <c r="B5" s="62" t="s">
        <v>437</v>
      </c>
      <c r="C5" s="51">
        <v>42</v>
      </c>
      <c r="D5" s="51">
        <v>18</v>
      </c>
      <c r="E5" s="51">
        <v>2</v>
      </c>
      <c r="F5" s="51">
        <v>1</v>
      </c>
      <c r="G5" s="51">
        <v>2</v>
      </c>
      <c r="H5" s="51">
        <v>1</v>
      </c>
      <c r="I5" s="51">
        <v>1</v>
      </c>
      <c r="J5" s="51">
        <v>1</v>
      </c>
      <c r="K5" s="51">
        <v>7</v>
      </c>
      <c r="L5" s="51" t="s">
        <v>74</v>
      </c>
      <c r="M5" s="51">
        <v>22</v>
      </c>
      <c r="N5" s="51">
        <v>1</v>
      </c>
      <c r="O5" s="51">
        <v>1</v>
      </c>
      <c r="P5" s="51">
        <v>11</v>
      </c>
      <c r="Q5" s="51">
        <v>9</v>
      </c>
      <c r="R5" s="51">
        <v>21</v>
      </c>
      <c r="S5" s="51">
        <v>3</v>
      </c>
      <c r="T5" s="51">
        <v>3</v>
      </c>
      <c r="U5" s="51">
        <v>1</v>
      </c>
      <c r="V5" s="51" t="s">
        <v>74</v>
      </c>
      <c r="W5" s="51">
        <v>18</v>
      </c>
      <c r="AC5" s="19"/>
    </row>
    <row r="6" spans="2:29" s="13" customFormat="1" ht="13.5" customHeight="1">
      <c r="B6" s="53" t="s">
        <v>436</v>
      </c>
      <c r="C6" s="51">
        <v>40</v>
      </c>
      <c r="D6" s="51">
        <v>21</v>
      </c>
      <c r="E6" s="51">
        <v>2</v>
      </c>
      <c r="F6" s="51">
        <v>1</v>
      </c>
      <c r="G6" s="51">
        <v>2</v>
      </c>
      <c r="H6" s="51">
        <v>1</v>
      </c>
      <c r="I6" s="51">
        <v>1</v>
      </c>
      <c r="J6" s="51">
        <v>1</v>
      </c>
      <c r="K6" s="51">
        <v>7</v>
      </c>
      <c r="L6" s="51" t="s">
        <v>74</v>
      </c>
      <c r="M6" s="51">
        <v>19</v>
      </c>
      <c r="N6" s="51">
        <v>1</v>
      </c>
      <c r="O6" s="51">
        <v>1</v>
      </c>
      <c r="P6" s="51">
        <v>8</v>
      </c>
      <c r="Q6" s="51">
        <v>8</v>
      </c>
      <c r="R6" s="51">
        <v>22</v>
      </c>
      <c r="S6" s="51">
        <v>3</v>
      </c>
      <c r="T6" s="51">
        <v>4</v>
      </c>
      <c r="U6" s="51" t="s">
        <v>74</v>
      </c>
      <c r="V6" s="51">
        <v>1</v>
      </c>
      <c r="W6" s="51">
        <v>11</v>
      </c>
      <c r="AC6" s="19"/>
    </row>
    <row r="7" spans="2:29" s="13" customFormat="1" ht="13.5" customHeight="1">
      <c r="B7" s="53" t="s">
        <v>435</v>
      </c>
      <c r="C7" s="51">
        <f t="shared" ref="C7:K7" si="0">SUM(C8:C20)</f>
        <v>40</v>
      </c>
      <c r="D7" s="51">
        <f t="shared" si="0"/>
        <v>21</v>
      </c>
      <c r="E7" s="51">
        <f t="shared" si="0"/>
        <v>1</v>
      </c>
      <c r="F7" s="51">
        <f t="shared" si="0"/>
        <v>2</v>
      </c>
      <c r="G7" s="51">
        <f t="shared" si="0"/>
        <v>2</v>
      </c>
      <c r="H7" s="51">
        <f t="shared" si="0"/>
        <v>1</v>
      </c>
      <c r="I7" s="51" t="s">
        <v>74</v>
      </c>
      <c r="J7" s="51">
        <f t="shared" si="0"/>
        <v>1</v>
      </c>
      <c r="K7" s="51">
        <f t="shared" si="0"/>
        <v>7</v>
      </c>
      <c r="L7" s="51" t="s">
        <v>299</v>
      </c>
      <c r="M7" s="51">
        <f t="shared" ref="M7:W7" si="1">SUM(M8:M20)</f>
        <v>17</v>
      </c>
      <c r="N7" s="51">
        <f t="shared" si="1"/>
        <v>1</v>
      </c>
      <c r="O7" s="51">
        <f t="shared" si="1"/>
        <v>2</v>
      </c>
      <c r="P7" s="51">
        <f t="shared" si="1"/>
        <v>5</v>
      </c>
      <c r="Q7" s="51">
        <f t="shared" si="1"/>
        <v>7</v>
      </c>
      <c r="R7" s="51">
        <f t="shared" si="1"/>
        <v>20</v>
      </c>
      <c r="S7" s="51">
        <f t="shared" si="1"/>
        <v>3</v>
      </c>
      <c r="T7" s="51">
        <f t="shared" si="1"/>
        <v>3</v>
      </c>
      <c r="U7" s="51" t="s">
        <v>74</v>
      </c>
      <c r="V7" s="51">
        <f t="shared" si="1"/>
        <v>1</v>
      </c>
      <c r="W7" s="51">
        <f t="shared" si="1"/>
        <v>14</v>
      </c>
      <c r="AC7" s="19"/>
    </row>
    <row r="8" spans="2:29" s="13" customFormat="1" ht="13.5" customHeight="1">
      <c r="B8" s="54" t="s">
        <v>232</v>
      </c>
      <c r="C8" s="51">
        <v>7</v>
      </c>
      <c r="D8" s="51">
        <v>4</v>
      </c>
      <c r="E8" s="51" t="s">
        <v>74</v>
      </c>
      <c r="F8" s="51" t="s">
        <v>74</v>
      </c>
      <c r="G8" s="51">
        <v>1</v>
      </c>
      <c r="H8" s="51">
        <v>1</v>
      </c>
      <c r="I8" s="51" t="s">
        <v>74</v>
      </c>
      <c r="J8" s="51" t="s">
        <v>74</v>
      </c>
      <c r="K8" s="51">
        <v>1</v>
      </c>
      <c r="L8" s="51" t="s">
        <v>74</v>
      </c>
      <c r="M8" s="51">
        <v>2</v>
      </c>
      <c r="N8" s="51" t="s">
        <v>74</v>
      </c>
      <c r="O8" s="51" t="s">
        <v>74</v>
      </c>
      <c r="P8" s="51" t="s">
        <v>74</v>
      </c>
      <c r="Q8" s="51">
        <v>2</v>
      </c>
      <c r="R8" s="51" t="s">
        <v>74</v>
      </c>
      <c r="S8" s="51" t="s">
        <v>74</v>
      </c>
      <c r="T8" s="51">
        <v>2</v>
      </c>
      <c r="U8" s="51" t="s">
        <v>74</v>
      </c>
      <c r="V8" s="51" t="s">
        <v>74</v>
      </c>
      <c r="W8" s="51">
        <v>2</v>
      </c>
      <c r="AC8" s="19"/>
    </row>
    <row r="9" spans="2:29" s="13" customFormat="1" ht="13.5" customHeight="1">
      <c r="B9" s="54" t="s">
        <v>233</v>
      </c>
      <c r="C9" s="51">
        <v>3</v>
      </c>
      <c r="D9" s="51">
        <v>1</v>
      </c>
      <c r="E9" s="51" t="s">
        <v>74</v>
      </c>
      <c r="F9" s="51" t="s">
        <v>74</v>
      </c>
      <c r="G9" s="51">
        <v>1</v>
      </c>
      <c r="H9" s="51" t="s">
        <v>74</v>
      </c>
      <c r="I9" s="51" t="s">
        <v>74</v>
      </c>
      <c r="J9" s="51" t="s">
        <v>74</v>
      </c>
      <c r="K9" s="51">
        <v>1</v>
      </c>
      <c r="L9" s="51" t="s">
        <v>74</v>
      </c>
      <c r="M9" s="51">
        <v>2</v>
      </c>
      <c r="N9" s="51">
        <v>1</v>
      </c>
      <c r="O9" s="51" t="s">
        <v>74</v>
      </c>
      <c r="P9" s="51" t="s">
        <v>74</v>
      </c>
      <c r="Q9" s="51">
        <v>2</v>
      </c>
      <c r="R9" s="51">
        <v>2</v>
      </c>
      <c r="S9" s="51" t="s">
        <v>74</v>
      </c>
      <c r="T9" s="51">
        <v>1</v>
      </c>
      <c r="U9" s="51" t="s">
        <v>74</v>
      </c>
      <c r="V9" s="51">
        <v>1</v>
      </c>
      <c r="W9" s="60">
        <v>1</v>
      </c>
      <c r="AC9" s="19"/>
    </row>
    <row r="10" spans="2:29" s="13" customFormat="1" ht="13.5" customHeight="1">
      <c r="B10" s="54" t="s">
        <v>234</v>
      </c>
      <c r="C10" s="51">
        <v>2</v>
      </c>
      <c r="D10" s="51">
        <v>1</v>
      </c>
      <c r="E10" s="51">
        <v>1</v>
      </c>
      <c r="F10" s="51" t="s">
        <v>74</v>
      </c>
      <c r="G10" s="51" t="s">
        <v>74</v>
      </c>
      <c r="H10" s="51" t="s">
        <v>74</v>
      </c>
      <c r="I10" s="51" t="s">
        <v>74</v>
      </c>
      <c r="J10" s="51" t="s">
        <v>74</v>
      </c>
      <c r="K10" s="51">
        <v>1</v>
      </c>
      <c r="L10" s="51" t="s">
        <v>74</v>
      </c>
      <c r="M10" s="51" t="s">
        <v>74</v>
      </c>
      <c r="N10" s="51" t="s">
        <v>74</v>
      </c>
      <c r="O10" s="51" t="s">
        <v>74</v>
      </c>
      <c r="P10" s="51" t="s">
        <v>74</v>
      </c>
      <c r="Q10" s="51" t="s">
        <v>74</v>
      </c>
      <c r="R10" s="51" t="s">
        <v>74</v>
      </c>
      <c r="S10" s="51" t="s">
        <v>74</v>
      </c>
      <c r="T10" s="51" t="s">
        <v>74</v>
      </c>
      <c r="U10" s="51" t="s">
        <v>74</v>
      </c>
      <c r="V10" s="51" t="s">
        <v>74</v>
      </c>
      <c r="W10" s="51">
        <v>5</v>
      </c>
      <c r="AC10" s="19"/>
    </row>
    <row r="11" spans="2:29" s="13" customFormat="1" ht="13.5" customHeight="1">
      <c r="B11" s="54" t="s">
        <v>235</v>
      </c>
      <c r="C11" s="51">
        <v>6</v>
      </c>
      <c r="D11" s="51">
        <v>1</v>
      </c>
      <c r="E11" s="51" t="s">
        <v>299</v>
      </c>
      <c r="F11" s="51">
        <v>1</v>
      </c>
      <c r="G11" s="51" t="s">
        <v>74</v>
      </c>
      <c r="H11" s="51" t="s">
        <v>74</v>
      </c>
      <c r="I11" s="51" t="s">
        <v>299</v>
      </c>
      <c r="J11" s="51">
        <v>1</v>
      </c>
      <c r="K11" s="51">
        <v>2</v>
      </c>
      <c r="L11" s="51" t="s">
        <v>74</v>
      </c>
      <c r="M11" s="51">
        <v>1</v>
      </c>
      <c r="N11" s="51" t="s">
        <v>74</v>
      </c>
      <c r="O11" s="51">
        <v>1</v>
      </c>
      <c r="P11" s="51" t="s">
        <v>74</v>
      </c>
      <c r="Q11" s="51" t="s">
        <v>299</v>
      </c>
      <c r="R11" s="51" t="s">
        <v>74</v>
      </c>
      <c r="S11" s="51">
        <v>2</v>
      </c>
      <c r="T11" s="51" t="s">
        <v>299</v>
      </c>
      <c r="U11" s="51" t="s">
        <v>74</v>
      </c>
      <c r="V11" s="51" t="s">
        <v>74</v>
      </c>
      <c r="W11" s="51">
        <v>1</v>
      </c>
      <c r="AC11" s="19"/>
    </row>
    <row r="12" spans="2:29" s="13" customFormat="1" ht="13.5" customHeight="1">
      <c r="B12" s="54" t="s">
        <v>236</v>
      </c>
      <c r="C12" s="51">
        <v>2</v>
      </c>
      <c r="D12" s="51">
        <v>2</v>
      </c>
      <c r="E12" s="51" t="s">
        <v>74</v>
      </c>
      <c r="F12" s="51" t="s">
        <v>74</v>
      </c>
      <c r="G12" s="51" t="s">
        <v>74</v>
      </c>
      <c r="H12" s="51" t="s">
        <v>74</v>
      </c>
      <c r="I12" s="51" t="s">
        <v>74</v>
      </c>
      <c r="J12" s="51" t="s">
        <v>74</v>
      </c>
      <c r="K12" s="51" t="s">
        <v>74</v>
      </c>
      <c r="L12" s="51" t="s">
        <v>74</v>
      </c>
      <c r="M12" s="51">
        <v>1</v>
      </c>
      <c r="N12" s="51" t="s">
        <v>74</v>
      </c>
      <c r="O12" s="51" t="s">
        <v>74</v>
      </c>
      <c r="P12" s="51" t="s">
        <v>299</v>
      </c>
      <c r="Q12" s="51" t="s">
        <v>74</v>
      </c>
      <c r="R12" s="51">
        <v>2</v>
      </c>
      <c r="S12" s="51" t="s">
        <v>74</v>
      </c>
      <c r="T12" s="51" t="s">
        <v>74</v>
      </c>
      <c r="U12" s="51" t="s">
        <v>74</v>
      </c>
      <c r="V12" s="51" t="s">
        <v>74</v>
      </c>
      <c r="W12" s="60" t="s">
        <v>299</v>
      </c>
      <c r="AC12" s="19"/>
    </row>
    <row r="13" spans="2:29" s="13" customFormat="1" ht="13.5" customHeight="1">
      <c r="B13" s="54" t="s">
        <v>438</v>
      </c>
      <c r="C13" s="51">
        <v>1</v>
      </c>
      <c r="D13" s="51" t="s">
        <v>299</v>
      </c>
      <c r="E13" s="51" t="s">
        <v>299</v>
      </c>
      <c r="F13" s="51" t="s">
        <v>299</v>
      </c>
      <c r="G13" s="51" t="s">
        <v>299</v>
      </c>
      <c r="H13" s="51" t="s">
        <v>299</v>
      </c>
      <c r="I13" s="51" t="s">
        <v>299</v>
      </c>
      <c r="J13" s="51" t="s">
        <v>299</v>
      </c>
      <c r="K13" s="51" t="s">
        <v>299</v>
      </c>
      <c r="L13" s="51" t="s">
        <v>299</v>
      </c>
      <c r="M13" s="51">
        <v>1</v>
      </c>
      <c r="N13" s="51" t="s">
        <v>299</v>
      </c>
      <c r="O13" s="51" t="s">
        <v>299</v>
      </c>
      <c r="P13" s="51" t="s">
        <v>299</v>
      </c>
      <c r="Q13" s="51" t="s">
        <v>299</v>
      </c>
      <c r="R13" s="51">
        <v>1</v>
      </c>
      <c r="S13" s="51" t="s">
        <v>299</v>
      </c>
      <c r="T13" s="51" t="s">
        <v>299</v>
      </c>
      <c r="U13" s="51" t="s">
        <v>299</v>
      </c>
      <c r="V13" s="51" t="s">
        <v>299</v>
      </c>
      <c r="W13" s="60">
        <v>1</v>
      </c>
      <c r="AC13" s="19"/>
    </row>
    <row r="14" spans="2:29" s="13" customFormat="1" ht="13.5" customHeight="1">
      <c r="B14" s="54" t="s">
        <v>237</v>
      </c>
      <c r="C14" s="51">
        <v>2</v>
      </c>
      <c r="D14" s="51">
        <v>1</v>
      </c>
      <c r="E14" s="51" t="s">
        <v>74</v>
      </c>
      <c r="F14" s="51" t="s">
        <v>74</v>
      </c>
      <c r="G14" s="51" t="s">
        <v>74</v>
      </c>
      <c r="H14" s="51" t="s">
        <v>74</v>
      </c>
      <c r="I14" s="51" t="s">
        <v>74</v>
      </c>
      <c r="J14" s="51" t="s">
        <v>74</v>
      </c>
      <c r="K14" s="51" t="s">
        <v>74</v>
      </c>
      <c r="L14" s="51" t="s">
        <v>74</v>
      </c>
      <c r="M14" s="51">
        <v>2</v>
      </c>
      <c r="N14" s="51" t="s">
        <v>74</v>
      </c>
      <c r="O14" s="51">
        <v>1</v>
      </c>
      <c r="P14" s="51">
        <v>1</v>
      </c>
      <c r="Q14" s="51" t="s">
        <v>74</v>
      </c>
      <c r="R14" s="51" t="s">
        <v>299</v>
      </c>
      <c r="S14" s="51" t="s">
        <v>74</v>
      </c>
      <c r="T14" s="51" t="s">
        <v>74</v>
      </c>
      <c r="U14" s="51" t="s">
        <v>74</v>
      </c>
      <c r="V14" s="51" t="s">
        <v>74</v>
      </c>
      <c r="W14" s="51" t="s">
        <v>74</v>
      </c>
      <c r="AC14" s="19"/>
    </row>
    <row r="15" spans="2:29" s="13" customFormat="1" ht="13.5" customHeight="1">
      <c r="B15" s="54" t="s">
        <v>238</v>
      </c>
      <c r="C15" s="51">
        <v>2</v>
      </c>
      <c r="D15" s="51">
        <v>1</v>
      </c>
      <c r="E15" s="51" t="s">
        <v>74</v>
      </c>
      <c r="F15" s="51" t="s">
        <v>74</v>
      </c>
      <c r="G15" s="51" t="s">
        <v>74</v>
      </c>
      <c r="H15" s="51" t="s">
        <v>74</v>
      </c>
      <c r="I15" s="51" t="s">
        <v>74</v>
      </c>
      <c r="J15" s="51" t="s">
        <v>74</v>
      </c>
      <c r="K15" s="51" t="s">
        <v>74</v>
      </c>
      <c r="L15" s="51" t="s">
        <v>74</v>
      </c>
      <c r="M15" s="51" t="s">
        <v>74</v>
      </c>
      <c r="N15" s="51" t="s">
        <v>74</v>
      </c>
      <c r="O15" s="51" t="s">
        <v>74</v>
      </c>
      <c r="P15" s="51" t="s">
        <v>74</v>
      </c>
      <c r="Q15" s="51">
        <v>1</v>
      </c>
      <c r="R15" s="51">
        <v>2</v>
      </c>
      <c r="S15" s="51" t="s">
        <v>74</v>
      </c>
      <c r="T15" s="51" t="s">
        <v>74</v>
      </c>
      <c r="U15" s="51" t="s">
        <v>74</v>
      </c>
      <c r="V15" s="51" t="s">
        <v>74</v>
      </c>
      <c r="W15" s="60">
        <v>1</v>
      </c>
      <c r="AC15" s="19"/>
    </row>
    <row r="16" spans="2:29" s="13" customFormat="1" ht="13.5" customHeight="1">
      <c r="B16" s="54" t="s">
        <v>239</v>
      </c>
      <c r="C16" s="51">
        <v>2</v>
      </c>
      <c r="D16" s="51">
        <v>2</v>
      </c>
      <c r="E16" s="51" t="s">
        <v>74</v>
      </c>
      <c r="F16" s="51" t="s">
        <v>74</v>
      </c>
      <c r="G16" s="51" t="s">
        <v>74</v>
      </c>
      <c r="H16" s="51" t="s">
        <v>74</v>
      </c>
      <c r="I16" s="51" t="s">
        <v>74</v>
      </c>
      <c r="J16" s="51" t="s">
        <v>74</v>
      </c>
      <c r="K16" s="51">
        <v>2</v>
      </c>
      <c r="L16" s="51" t="s">
        <v>74</v>
      </c>
      <c r="M16" s="51">
        <v>1</v>
      </c>
      <c r="N16" s="51" t="s">
        <v>74</v>
      </c>
      <c r="O16" s="51" t="s">
        <v>74</v>
      </c>
      <c r="P16" s="51" t="s">
        <v>74</v>
      </c>
      <c r="Q16" s="51" t="s">
        <v>74</v>
      </c>
      <c r="R16" s="51">
        <v>3</v>
      </c>
      <c r="S16" s="51" t="s">
        <v>74</v>
      </c>
      <c r="T16" s="51" t="s">
        <v>74</v>
      </c>
      <c r="U16" s="51" t="s">
        <v>74</v>
      </c>
      <c r="V16" s="51" t="s">
        <v>74</v>
      </c>
      <c r="W16" s="51" t="s">
        <v>74</v>
      </c>
      <c r="AC16" s="19"/>
    </row>
    <row r="17" spans="2:29" s="13" customFormat="1" ht="13.5" customHeight="1">
      <c r="B17" s="54" t="s">
        <v>240</v>
      </c>
      <c r="C17" s="51">
        <v>2</v>
      </c>
      <c r="D17" s="51">
        <v>1</v>
      </c>
      <c r="E17" s="51" t="s">
        <v>74</v>
      </c>
      <c r="F17" s="51" t="s">
        <v>74</v>
      </c>
      <c r="G17" s="51" t="s">
        <v>74</v>
      </c>
      <c r="H17" s="51" t="s">
        <v>74</v>
      </c>
      <c r="I17" s="51" t="s">
        <v>74</v>
      </c>
      <c r="J17" s="51" t="s">
        <v>74</v>
      </c>
      <c r="K17" s="51" t="s">
        <v>74</v>
      </c>
      <c r="L17" s="51" t="s">
        <v>74</v>
      </c>
      <c r="M17" s="51">
        <v>1</v>
      </c>
      <c r="N17" s="51" t="s">
        <v>74</v>
      </c>
      <c r="O17" s="51" t="s">
        <v>74</v>
      </c>
      <c r="P17" s="51">
        <v>1</v>
      </c>
      <c r="Q17" s="51" t="s">
        <v>74</v>
      </c>
      <c r="R17" s="51">
        <v>1</v>
      </c>
      <c r="S17" s="51" t="s">
        <v>74</v>
      </c>
      <c r="T17" s="51" t="s">
        <v>74</v>
      </c>
      <c r="U17" s="51" t="s">
        <v>74</v>
      </c>
      <c r="V17" s="51" t="s">
        <v>74</v>
      </c>
      <c r="W17" s="60">
        <v>1</v>
      </c>
      <c r="AC17" s="19"/>
    </row>
    <row r="18" spans="2:29" s="13" customFormat="1" ht="13.5" customHeight="1">
      <c r="B18" s="63" t="s">
        <v>350</v>
      </c>
      <c r="C18" s="51">
        <v>4</v>
      </c>
      <c r="D18" s="51">
        <v>3</v>
      </c>
      <c r="E18" s="51" t="s">
        <v>74</v>
      </c>
      <c r="F18" s="51">
        <v>1</v>
      </c>
      <c r="G18" s="51" t="s">
        <v>74</v>
      </c>
      <c r="H18" s="51" t="s">
        <v>74</v>
      </c>
      <c r="I18" s="51" t="s">
        <v>74</v>
      </c>
      <c r="J18" s="51" t="s">
        <v>74</v>
      </c>
      <c r="K18" s="51" t="s">
        <v>74</v>
      </c>
      <c r="L18" s="51" t="s">
        <v>74</v>
      </c>
      <c r="M18" s="51">
        <v>1</v>
      </c>
      <c r="N18" s="51" t="s">
        <v>74</v>
      </c>
      <c r="O18" s="51" t="s">
        <v>74</v>
      </c>
      <c r="P18" s="51">
        <v>1</v>
      </c>
      <c r="Q18" s="51">
        <v>1</v>
      </c>
      <c r="R18" s="51">
        <v>5</v>
      </c>
      <c r="S18" s="51" t="s">
        <v>74</v>
      </c>
      <c r="T18" s="51" t="s">
        <v>74</v>
      </c>
      <c r="U18" s="51" t="s">
        <v>74</v>
      </c>
      <c r="V18" s="51" t="s">
        <v>74</v>
      </c>
      <c r="W18" s="51">
        <v>1</v>
      </c>
      <c r="AC18" s="19"/>
    </row>
    <row r="19" spans="2:29" s="13" customFormat="1" ht="13.5" customHeight="1">
      <c r="B19" s="54" t="s">
        <v>241</v>
      </c>
      <c r="C19" s="51">
        <v>2</v>
      </c>
      <c r="D19" s="51">
        <v>2</v>
      </c>
      <c r="E19" s="51" t="s">
        <v>74</v>
      </c>
      <c r="F19" s="51" t="s">
        <v>74</v>
      </c>
      <c r="G19" s="51" t="s">
        <v>74</v>
      </c>
      <c r="H19" s="51" t="s">
        <v>74</v>
      </c>
      <c r="I19" s="51" t="s">
        <v>74</v>
      </c>
      <c r="J19" s="51" t="s">
        <v>74</v>
      </c>
      <c r="K19" s="51" t="s">
        <v>74</v>
      </c>
      <c r="L19" s="51" t="s">
        <v>74</v>
      </c>
      <c r="M19" s="51" t="s">
        <v>74</v>
      </c>
      <c r="N19" s="51" t="s">
        <v>74</v>
      </c>
      <c r="O19" s="51" t="s">
        <v>74</v>
      </c>
      <c r="P19" s="51">
        <v>2</v>
      </c>
      <c r="Q19" s="51" t="s">
        <v>74</v>
      </c>
      <c r="R19" s="51">
        <v>2</v>
      </c>
      <c r="S19" s="51" t="s">
        <v>74</v>
      </c>
      <c r="T19" s="51" t="s">
        <v>74</v>
      </c>
      <c r="U19" s="51" t="s">
        <v>74</v>
      </c>
      <c r="V19" s="51" t="s">
        <v>74</v>
      </c>
      <c r="W19" s="51" t="s">
        <v>74</v>
      </c>
      <c r="AC19" s="19"/>
    </row>
    <row r="20" spans="2:29" s="13" customFormat="1" ht="13.5" customHeight="1" thickBot="1">
      <c r="B20" s="55" t="s">
        <v>242</v>
      </c>
      <c r="C20" s="52">
        <v>5</v>
      </c>
      <c r="D20" s="52">
        <v>2</v>
      </c>
      <c r="E20" s="52" t="s">
        <v>74</v>
      </c>
      <c r="F20" s="52" t="s">
        <v>74</v>
      </c>
      <c r="G20" s="52" t="s">
        <v>74</v>
      </c>
      <c r="H20" s="52" t="s">
        <v>74</v>
      </c>
      <c r="I20" s="52" t="s">
        <v>74</v>
      </c>
      <c r="J20" s="52" t="s">
        <v>74</v>
      </c>
      <c r="K20" s="52" t="s">
        <v>74</v>
      </c>
      <c r="L20" s="52" t="s">
        <v>74</v>
      </c>
      <c r="M20" s="52">
        <v>5</v>
      </c>
      <c r="N20" s="52" t="s">
        <v>74</v>
      </c>
      <c r="O20" s="52" t="s">
        <v>74</v>
      </c>
      <c r="P20" s="52" t="s">
        <v>74</v>
      </c>
      <c r="Q20" s="52">
        <v>1</v>
      </c>
      <c r="R20" s="52">
        <v>2</v>
      </c>
      <c r="S20" s="52">
        <v>1</v>
      </c>
      <c r="T20" s="52" t="s">
        <v>74</v>
      </c>
      <c r="U20" s="52" t="s">
        <v>74</v>
      </c>
      <c r="V20" s="52" t="s">
        <v>74</v>
      </c>
      <c r="W20" s="28">
        <v>1</v>
      </c>
      <c r="AC20" s="19"/>
    </row>
    <row r="21" spans="2:29" ht="15.75" customHeight="1">
      <c r="B21" s="18" t="s">
        <v>313</v>
      </c>
      <c r="C21" s="18"/>
      <c r="D21" s="31"/>
      <c r="E21" s="18"/>
      <c r="F21" s="18"/>
      <c r="G21" s="18"/>
      <c r="H21" s="18"/>
      <c r="I21" s="18"/>
      <c r="J21" s="2"/>
      <c r="K21" s="2"/>
      <c r="L21" s="2"/>
      <c r="M21" s="2"/>
      <c r="N21" s="2"/>
      <c r="O21" s="2"/>
      <c r="P21" s="31"/>
      <c r="Q21" s="2"/>
      <c r="R21" s="2"/>
      <c r="S21" s="2"/>
      <c r="T21" s="2"/>
      <c r="U21" s="2"/>
      <c r="V21" s="2"/>
      <c r="W21" s="2"/>
    </row>
    <row r="22" spans="2:29" ht="15.75" customHeight="1">
      <c r="B22" s="18" t="s">
        <v>312</v>
      </c>
      <c r="C22" s="18"/>
      <c r="D22" s="18"/>
      <c r="E22" s="18"/>
      <c r="F22" s="18"/>
      <c r="G22" s="18"/>
      <c r="H22" s="18"/>
      <c r="I22" s="18"/>
    </row>
    <row r="23" spans="2:29" ht="15.75" customHeight="1">
      <c r="B23" s="387" t="s">
        <v>306</v>
      </c>
      <c r="C23" s="387"/>
      <c r="D23" s="387"/>
      <c r="E23" s="387"/>
      <c r="F23" s="387"/>
      <c r="G23" s="387"/>
      <c r="H23" s="387"/>
      <c r="I23" s="387"/>
    </row>
  </sheetData>
  <mergeCells count="19">
    <mergeCell ref="T3:U3"/>
    <mergeCell ref="K3:L3"/>
    <mergeCell ref="P3:P4"/>
    <mergeCell ref="Q3:Q4"/>
    <mergeCell ref="R3:R4"/>
    <mergeCell ref="S3:S4"/>
    <mergeCell ref="B23:I23"/>
    <mergeCell ref="B1:W1"/>
    <mergeCell ref="M3:M4"/>
    <mergeCell ref="C3:C4"/>
    <mergeCell ref="D3:D4"/>
    <mergeCell ref="H3:H4"/>
    <mergeCell ref="I3:I4"/>
    <mergeCell ref="J3:J4"/>
    <mergeCell ref="N3:N4"/>
    <mergeCell ref="O3:O4"/>
    <mergeCell ref="V3:V4"/>
    <mergeCell ref="W3:W4"/>
    <mergeCell ref="E3:G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7"/>
  <sheetViews>
    <sheetView zoomScaleNormal="100" zoomScaleSheetLayoutView="100" workbookViewId="0"/>
  </sheetViews>
  <sheetFormatPr defaultRowHeight="13.5"/>
  <cols>
    <col min="1" max="1" width="15.5" style="81" bestFit="1" customWidth="1"/>
    <col min="2" max="2" width="1.625" style="81" customWidth="1"/>
    <col min="3" max="3" width="11.5" style="81" customWidth="1"/>
    <col min="4" max="4" width="1.625" style="81" customWidth="1"/>
    <col min="5" max="12" width="9.875" style="81" customWidth="1"/>
    <col min="13" max="16384" width="9" style="81"/>
  </cols>
  <sheetData>
    <row r="2" spans="1:23" ht="21">
      <c r="A2" s="123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19.5" customHeight="1" thickBot="1">
      <c r="B3" s="326" t="s">
        <v>472</v>
      </c>
      <c r="C3" s="126"/>
      <c r="D3" s="126"/>
      <c r="E3" s="126"/>
      <c r="F3" s="126"/>
      <c r="G3" s="126"/>
      <c r="H3" s="126"/>
      <c r="I3" s="83"/>
      <c r="J3" s="83"/>
      <c r="K3" s="83"/>
      <c r="L3" s="97" t="s">
        <v>145</v>
      </c>
    </row>
    <row r="4" spans="1:23" ht="23.1" customHeight="1">
      <c r="B4" s="407" t="s">
        <v>95</v>
      </c>
      <c r="C4" s="407"/>
      <c r="D4" s="408"/>
      <c r="E4" s="191" t="s">
        <v>184</v>
      </c>
      <c r="F4" s="192" t="s">
        <v>273</v>
      </c>
      <c r="G4" s="192" t="s">
        <v>274</v>
      </c>
      <c r="H4" s="192" t="s">
        <v>275</v>
      </c>
      <c r="I4" s="192" t="s">
        <v>276</v>
      </c>
      <c r="J4" s="192" t="s">
        <v>277</v>
      </c>
      <c r="K4" s="193" t="s">
        <v>278</v>
      </c>
      <c r="L4" s="194" t="s">
        <v>279</v>
      </c>
    </row>
    <row r="5" spans="1:23" ht="23.1" customHeight="1">
      <c r="B5" s="409" t="s">
        <v>443</v>
      </c>
      <c r="C5" s="409"/>
      <c r="D5" s="410"/>
      <c r="E5" s="132">
        <v>11043</v>
      </c>
      <c r="F5" s="132">
        <v>27</v>
      </c>
      <c r="G5" s="132">
        <v>145</v>
      </c>
      <c r="H5" s="132">
        <v>429</v>
      </c>
      <c r="I5" s="132">
        <v>524</v>
      </c>
      <c r="J5" s="132">
        <v>386</v>
      </c>
      <c r="K5" s="132">
        <v>1384</v>
      </c>
      <c r="L5" s="134">
        <v>8148</v>
      </c>
    </row>
    <row r="6" spans="1:23" ht="23.1" customHeight="1">
      <c r="B6" s="397" t="s">
        <v>442</v>
      </c>
      <c r="C6" s="397"/>
      <c r="D6" s="399"/>
      <c r="E6" s="305">
        <v>11021</v>
      </c>
      <c r="F6" s="305">
        <v>27</v>
      </c>
      <c r="G6" s="305">
        <v>145</v>
      </c>
      <c r="H6" s="305">
        <v>427</v>
      </c>
      <c r="I6" s="305">
        <v>523</v>
      </c>
      <c r="J6" s="305">
        <v>386</v>
      </c>
      <c r="K6" s="305">
        <v>1375</v>
      </c>
      <c r="L6" s="146">
        <v>8138</v>
      </c>
      <c r="M6" s="179"/>
    </row>
    <row r="7" spans="1:23" ht="23.1" customHeight="1">
      <c r="B7" s="397" t="s">
        <v>441</v>
      </c>
      <c r="C7" s="397"/>
      <c r="D7" s="398"/>
      <c r="E7" s="132">
        <f>SUM(E8:E34)</f>
        <v>10975</v>
      </c>
      <c r="F7" s="132">
        <f t="shared" ref="F7:K7" si="0">SUM(F8:F34)</f>
        <v>27</v>
      </c>
      <c r="G7" s="132">
        <f t="shared" si="0"/>
        <v>144</v>
      </c>
      <c r="H7" s="132">
        <f t="shared" si="0"/>
        <v>423</v>
      </c>
      <c r="I7" s="132">
        <f t="shared" si="0"/>
        <v>524</v>
      </c>
      <c r="J7" s="132">
        <f t="shared" si="0"/>
        <v>389</v>
      </c>
      <c r="K7" s="132">
        <f t="shared" si="0"/>
        <v>1364</v>
      </c>
      <c r="L7" s="134">
        <f>SUM(L8:L34)</f>
        <v>8104</v>
      </c>
    </row>
    <row r="8" spans="1:23" ht="23.1" customHeight="1">
      <c r="B8" s="400" t="s">
        <v>96</v>
      </c>
      <c r="C8" s="400"/>
      <c r="D8" s="401"/>
      <c r="E8" s="132">
        <f t="shared" ref="E8:E23" si="1">SUM(F8:L8)</f>
        <v>648</v>
      </c>
      <c r="F8" s="195">
        <v>1</v>
      </c>
      <c r="G8" s="195">
        <v>5</v>
      </c>
      <c r="H8" s="195">
        <v>19</v>
      </c>
      <c r="I8" s="196">
        <v>38</v>
      </c>
      <c r="J8" s="196">
        <v>50</v>
      </c>
      <c r="K8" s="196">
        <v>69</v>
      </c>
      <c r="L8" s="196">
        <v>466</v>
      </c>
    </row>
    <row r="9" spans="1:23" ht="23.1" customHeight="1">
      <c r="B9" s="400" t="s">
        <v>97</v>
      </c>
      <c r="C9" s="400"/>
      <c r="D9" s="401"/>
      <c r="E9" s="132">
        <f t="shared" si="1"/>
        <v>978</v>
      </c>
      <c r="F9" s="195">
        <v>1</v>
      </c>
      <c r="G9" s="195">
        <v>8</v>
      </c>
      <c r="H9" s="195">
        <v>47</v>
      </c>
      <c r="I9" s="196">
        <v>48</v>
      </c>
      <c r="J9" s="197" t="s">
        <v>440</v>
      </c>
      <c r="K9" s="196">
        <v>196</v>
      </c>
      <c r="L9" s="196">
        <v>678</v>
      </c>
    </row>
    <row r="10" spans="1:23" ht="23.1" customHeight="1">
      <c r="B10" s="400" t="s">
        <v>98</v>
      </c>
      <c r="C10" s="400"/>
      <c r="D10" s="401"/>
      <c r="E10" s="132">
        <f t="shared" si="1"/>
        <v>419</v>
      </c>
      <c r="F10" s="195">
        <v>1</v>
      </c>
      <c r="G10" s="195">
        <v>2</v>
      </c>
      <c r="H10" s="195">
        <v>22</v>
      </c>
      <c r="I10" s="196">
        <v>22</v>
      </c>
      <c r="J10" s="196">
        <v>44</v>
      </c>
      <c r="K10" s="196">
        <v>45</v>
      </c>
      <c r="L10" s="196">
        <v>283</v>
      </c>
    </row>
    <row r="11" spans="1:23" ht="23.1" customHeight="1">
      <c r="B11" s="400" t="s">
        <v>99</v>
      </c>
      <c r="C11" s="400"/>
      <c r="D11" s="401"/>
      <c r="E11" s="132">
        <f t="shared" si="1"/>
        <v>1452</v>
      </c>
      <c r="F11" s="195">
        <v>1</v>
      </c>
      <c r="G11" s="195">
        <v>6</v>
      </c>
      <c r="H11" s="195">
        <v>14</v>
      </c>
      <c r="I11" s="196">
        <v>14</v>
      </c>
      <c r="J11" s="196">
        <v>34</v>
      </c>
      <c r="K11" s="196">
        <v>69</v>
      </c>
      <c r="L11" s="196">
        <v>1314</v>
      </c>
    </row>
    <row r="12" spans="1:23" ht="23.1" customHeight="1">
      <c r="B12" s="400" t="s">
        <v>100</v>
      </c>
      <c r="C12" s="400"/>
      <c r="D12" s="401"/>
      <c r="E12" s="132">
        <f t="shared" si="1"/>
        <v>738</v>
      </c>
      <c r="F12" s="195">
        <v>1</v>
      </c>
      <c r="G12" s="195">
        <v>11</v>
      </c>
      <c r="H12" s="195">
        <v>37</v>
      </c>
      <c r="I12" s="196">
        <v>37</v>
      </c>
      <c r="J12" s="196">
        <v>43</v>
      </c>
      <c r="K12" s="196">
        <v>75</v>
      </c>
      <c r="L12" s="196">
        <v>534</v>
      </c>
    </row>
    <row r="13" spans="1:23" ht="23.1" customHeight="1">
      <c r="B13" s="411" t="s">
        <v>101</v>
      </c>
      <c r="C13" s="411"/>
      <c r="D13" s="412"/>
      <c r="E13" s="132">
        <f t="shared" si="1"/>
        <v>545</v>
      </c>
      <c r="F13" s="195">
        <v>1</v>
      </c>
      <c r="G13" s="195">
        <v>16</v>
      </c>
      <c r="H13" s="195">
        <v>31</v>
      </c>
      <c r="I13" s="196">
        <v>61</v>
      </c>
      <c r="J13" s="197" t="s">
        <v>439</v>
      </c>
      <c r="K13" s="196">
        <v>74</v>
      </c>
      <c r="L13" s="196">
        <v>362</v>
      </c>
    </row>
    <row r="14" spans="1:23" ht="23.1" customHeight="1">
      <c r="B14" s="414" t="s">
        <v>450</v>
      </c>
      <c r="C14" s="414"/>
      <c r="D14" s="415"/>
      <c r="E14" s="132">
        <f t="shared" si="1"/>
        <v>649</v>
      </c>
      <c r="F14" s="195">
        <v>1</v>
      </c>
      <c r="G14" s="195">
        <v>8</v>
      </c>
      <c r="H14" s="195">
        <v>15</v>
      </c>
      <c r="I14" s="196">
        <v>34</v>
      </c>
      <c r="J14" s="197" t="s">
        <v>439</v>
      </c>
      <c r="K14" s="196">
        <v>62</v>
      </c>
      <c r="L14" s="196">
        <v>529</v>
      </c>
    </row>
    <row r="15" spans="1:23" ht="23.1" customHeight="1">
      <c r="B15" s="400" t="s">
        <v>103</v>
      </c>
      <c r="C15" s="400"/>
      <c r="D15" s="412"/>
      <c r="E15" s="305">
        <f>SUM(F15:L15)</f>
        <v>1262</v>
      </c>
      <c r="F15" s="195">
        <v>6</v>
      </c>
      <c r="G15" s="195">
        <v>18</v>
      </c>
      <c r="H15" s="195">
        <v>54</v>
      </c>
      <c r="I15" s="196">
        <v>67</v>
      </c>
      <c r="J15" s="196">
        <v>67</v>
      </c>
      <c r="K15" s="196">
        <v>199</v>
      </c>
      <c r="L15" s="196">
        <v>851</v>
      </c>
      <c r="M15" s="196"/>
    </row>
    <row r="16" spans="1:23" ht="23.1" customHeight="1">
      <c r="B16" s="400" t="s">
        <v>104</v>
      </c>
      <c r="C16" s="400"/>
      <c r="D16" s="401"/>
      <c r="E16" s="132">
        <f t="shared" si="1"/>
        <v>240</v>
      </c>
      <c r="F16" s="195">
        <v>1</v>
      </c>
      <c r="G16" s="195">
        <v>2</v>
      </c>
      <c r="H16" s="195">
        <v>10</v>
      </c>
      <c r="I16" s="196">
        <v>10</v>
      </c>
      <c r="J16" s="197" t="s">
        <v>439</v>
      </c>
      <c r="K16" s="196">
        <v>14</v>
      </c>
      <c r="L16" s="196">
        <v>203</v>
      </c>
    </row>
    <row r="17" spans="2:13" ht="23.1" customHeight="1">
      <c r="B17" s="400" t="s">
        <v>105</v>
      </c>
      <c r="C17" s="400"/>
      <c r="D17" s="401"/>
      <c r="E17" s="132">
        <f t="shared" si="1"/>
        <v>217</v>
      </c>
      <c r="F17" s="195">
        <v>1</v>
      </c>
      <c r="G17" s="195">
        <v>3</v>
      </c>
      <c r="H17" s="195">
        <v>6</v>
      </c>
      <c r="I17" s="196">
        <v>7</v>
      </c>
      <c r="J17" s="196">
        <v>24</v>
      </c>
      <c r="K17" s="196">
        <v>60</v>
      </c>
      <c r="L17" s="196">
        <v>116</v>
      </c>
    </row>
    <row r="18" spans="2:13" ht="23.1" customHeight="1">
      <c r="B18" s="400" t="s">
        <v>106</v>
      </c>
      <c r="C18" s="400"/>
      <c r="D18" s="401"/>
      <c r="E18" s="132">
        <f t="shared" si="1"/>
        <v>151</v>
      </c>
      <c r="F18" s="195">
        <v>1</v>
      </c>
      <c r="G18" s="195">
        <v>3</v>
      </c>
      <c r="H18" s="195">
        <v>7</v>
      </c>
      <c r="I18" s="196">
        <v>7</v>
      </c>
      <c r="J18" s="196">
        <v>7</v>
      </c>
      <c r="K18" s="196">
        <v>31</v>
      </c>
      <c r="L18" s="196">
        <v>95</v>
      </c>
    </row>
    <row r="19" spans="2:13" ht="23.1" customHeight="1">
      <c r="B19" s="400" t="s">
        <v>107</v>
      </c>
      <c r="C19" s="400"/>
      <c r="D19" s="401"/>
      <c r="E19" s="132">
        <f t="shared" si="1"/>
        <v>340</v>
      </c>
      <c r="F19" s="195">
        <v>1</v>
      </c>
      <c r="G19" s="195">
        <v>4</v>
      </c>
      <c r="H19" s="195">
        <v>5</v>
      </c>
      <c r="I19" s="196">
        <v>5</v>
      </c>
      <c r="J19" s="196">
        <v>26</v>
      </c>
      <c r="K19" s="196">
        <v>53</v>
      </c>
      <c r="L19" s="196">
        <v>246</v>
      </c>
    </row>
    <row r="20" spans="2:13" ht="23.1" customHeight="1">
      <c r="B20" s="400" t="s">
        <v>108</v>
      </c>
      <c r="C20" s="400"/>
      <c r="D20" s="401"/>
      <c r="E20" s="132">
        <f t="shared" si="1"/>
        <v>340</v>
      </c>
      <c r="F20" s="195">
        <v>1</v>
      </c>
      <c r="G20" s="195">
        <v>2</v>
      </c>
      <c r="H20" s="195">
        <v>6</v>
      </c>
      <c r="I20" s="196">
        <v>12</v>
      </c>
      <c r="J20" s="196">
        <v>29</v>
      </c>
      <c r="K20" s="196">
        <v>58</v>
      </c>
      <c r="L20" s="196">
        <v>232</v>
      </c>
    </row>
    <row r="21" spans="2:13" ht="23.1" customHeight="1">
      <c r="B21" s="400" t="s">
        <v>109</v>
      </c>
      <c r="C21" s="400"/>
      <c r="D21" s="401"/>
      <c r="E21" s="132">
        <f t="shared" si="1"/>
        <v>686</v>
      </c>
      <c r="F21" s="195">
        <v>1</v>
      </c>
      <c r="G21" s="195">
        <v>12</v>
      </c>
      <c r="H21" s="195">
        <v>34</v>
      </c>
      <c r="I21" s="196">
        <v>34</v>
      </c>
      <c r="J21" s="197" t="s">
        <v>378</v>
      </c>
      <c r="K21" s="196">
        <v>93</v>
      </c>
      <c r="L21" s="196">
        <v>512</v>
      </c>
    </row>
    <row r="22" spans="2:13" ht="23.1" customHeight="1">
      <c r="B22" s="400" t="s">
        <v>110</v>
      </c>
      <c r="C22" s="400"/>
      <c r="D22" s="401"/>
      <c r="E22" s="132">
        <f t="shared" si="1"/>
        <v>196</v>
      </c>
      <c r="F22" s="195">
        <v>1</v>
      </c>
      <c r="G22" s="195">
        <v>4</v>
      </c>
      <c r="H22" s="195">
        <v>8</v>
      </c>
      <c r="I22" s="196">
        <v>9</v>
      </c>
      <c r="J22" s="196">
        <v>1</v>
      </c>
      <c r="K22" s="196">
        <v>32</v>
      </c>
      <c r="L22" s="196">
        <v>141</v>
      </c>
    </row>
    <row r="23" spans="2:13" ht="23.1" customHeight="1">
      <c r="B23" s="400" t="s">
        <v>111</v>
      </c>
      <c r="C23" s="400"/>
      <c r="D23" s="401"/>
      <c r="E23" s="132">
        <f t="shared" si="1"/>
        <v>309</v>
      </c>
      <c r="F23" s="195">
        <v>1</v>
      </c>
      <c r="G23" s="195">
        <v>5</v>
      </c>
      <c r="H23" s="195">
        <v>16</v>
      </c>
      <c r="I23" s="196">
        <v>16</v>
      </c>
      <c r="J23" s="197" t="s">
        <v>378</v>
      </c>
      <c r="K23" s="196">
        <v>33</v>
      </c>
      <c r="L23" s="196">
        <v>238</v>
      </c>
    </row>
    <row r="24" spans="2:13" ht="23.1" customHeight="1">
      <c r="B24" s="400" t="s">
        <v>112</v>
      </c>
      <c r="C24" s="400"/>
      <c r="D24" s="412"/>
      <c r="E24" s="305">
        <f>SUM(F24:L24)</f>
        <v>493</v>
      </c>
      <c r="F24" s="195">
        <v>1</v>
      </c>
      <c r="G24" s="195">
        <v>8</v>
      </c>
      <c r="H24" s="195">
        <v>24</v>
      </c>
      <c r="I24" s="196">
        <v>24</v>
      </c>
      <c r="J24" s="196">
        <v>20</v>
      </c>
      <c r="K24" s="196">
        <v>63</v>
      </c>
      <c r="L24" s="81">
        <v>353</v>
      </c>
    </row>
    <row r="25" spans="2:13" ht="23.1" customHeight="1">
      <c r="B25" s="400" t="s">
        <v>280</v>
      </c>
      <c r="C25" s="400"/>
      <c r="D25" s="401"/>
    </row>
    <row r="26" spans="2:13" ht="23.1" customHeight="1">
      <c r="B26" s="92"/>
      <c r="C26" s="198" t="s">
        <v>113</v>
      </c>
      <c r="D26" s="300"/>
      <c r="E26" s="416">
        <f>SUM(F26:L28)</f>
        <v>294</v>
      </c>
      <c r="F26" s="418">
        <v>1</v>
      </c>
      <c r="G26" s="413">
        <v>6</v>
      </c>
      <c r="H26" s="413">
        <v>17</v>
      </c>
      <c r="I26" s="413">
        <v>17</v>
      </c>
      <c r="J26" s="413">
        <v>17</v>
      </c>
      <c r="K26" s="413">
        <v>34</v>
      </c>
      <c r="L26" s="413">
        <v>202</v>
      </c>
      <c r="M26" s="179"/>
    </row>
    <row r="27" spans="2:13" ht="23.1" customHeight="1">
      <c r="B27" s="92"/>
      <c r="C27" s="198" t="s">
        <v>114</v>
      </c>
      <c r="D27" s="199"/>
      <c r="E27" s="417"/>
      <c r="F27" s="406"/>
      <c r="G27" s="406"/>
      <c r="H27" s="406"/>
      <c r="I27" s="406"/>
      <c r="J27" s="406"/>
      <c r="K27" s="406"/>
      <c r="L27" s="406"/>
    </row>
    <row r="28" spans="2:13" ht="23.1" customHeight="1">
      <c r="B28" s="92"/>
      <c r="C28" s="198" t="s">
        <v>115</v>
      </c>
      <c r="D28" s="199"/>
      <c r="E28" s="417"/>
      <c r="F28" s="406"/>
      <c r="G28" s="406"/>
      <c r="H28" s="406"/>
      <c r="I28" s="406"/>
      <c r="J28" s="406"/>
      <c r="K28" s="406"/>
      <c r="L28" s="406"/>
    </row>
    <row r="29" spans="2:13" ht="23.1" customHeight="1">
      <c r="B29" s="400" t="s">
        <v>116</v>
      </c>
      <c r="C29" s="400"/>
      <c r="D29" s="200"/>
      <c r="E29" s="132">
        <f>SUM(F29:L29)</f>
        <v>108</v>
      </c>
      <c r="F29" s="201">
        <v>1</v>
      </c>
      <c r="G29" s="201">
        <v>3</v>
      </c>
      <c r="H29" s="201">
        <v>4</v>
      </c>
      <c r="I29" s="202">
        <v>12</v>
      </c>
      <c r="J29" s="202">
        <v>4</v>
      </c>
      <c r="K29" s="202">
        <v>15</v>
      </c>
      <c r="L29" s="202">
        <v>69</v>
      </c>
    </row>
    <row r="30" spans="2:13" ht="23.1" customHeight="1">
      <c r="B30" s="400" t="s">
        <v>117</v>
      </c>
      <c r="C30" s="400"/>
      <c r="D30" s="200"/>
      <c r="E30" s="132">
        <f>SUM(F30:L30)</f>
        <v>118</v>
      </c>
      <c r="F30" s="201">
        <v>1</v>
      </c>
      <c r="G30" s="201">
        <v>3</v>
      </c>
      <c r="H30" s="201">
        <v>6</v>
      </c>
      <c r="I30" s="202">
        <v>6</v>
      </c>
      <c r="J30" s="202">
        <v>6</v>
      </c>
      <c r="K30" s="202">
        <v>18</v>
      </c>
      <c r="L30" s="202">
        <v>78</v>
      </c>
    </row>
    <row r="31" spans="2:13" ht="23.1" customHeight="1">
      <c r="B31" s="400" t="s">
        <v>281</v>
      </c>
      <c r="C31" s="400"/>
      <c r="D31" s="401"/>
    </row>
    <row r="32" spans="2:13" ht="23.1" customHeight="1">
      <c r="B32" s="203"/>
      <c r="C32" s="204" t="s">
        <v>282</v>
      </c>
      <c r="D32" s="200"/>
      <c r="E32" s="419">
        <f>SUM(F32:L33)</f>
        <v>394</v>
      </c>
      <c r="F32" s="405">
        <v>1</v>
      </c>
      <c r="G32" s="420">
        <v>8</v>
      </c>
      <c r="H32" s="420">
        <v>24</v>
      </c>
      <c r="I32" s="405">
        <v>27</v>
      </c>
      <c r="J32" s="420" t="s">
        <v>378</v>
      </c>
      <c r="K32" s="420">
        <v>53</v>
      </c>
      <c r="L32" s="420">
        <v>281</v>
      </c>
    </row>
    <row r="33" spans="2:12" ht="23.1" customHeight="1">
      <c r="B33" s="92"/>
      <c r="C33" s="198" t="s">
        <v>118</v>
      </c>
      <c r="D33" s="199"/>
      <c r="E33" s="417"/>
      <c r="F33" s="406"/>
      <c r="G33" s="406"/>
      <c r="H33" s="406"/>
      <c r="I33" s="406"/>
      <c r="J33" s="406"/>
      <c r="K33" s="406"/>
      <c r="L33" s="406"/>
    </row>
    <row r="34" spans="2:12" ht="23.1" customHeight="1" thickBot="1">
      <c r="B34" s="403" t="s">
        <v>119</v>
      </c>
      <c r="C34" s="403"/>
      <c r="D34" s="404"/>
      <c r="E34" s="140">
        <f>SUM(F34:L34)</f>
        <v>398</v>
      </c>
      <c r="F34" s="205">
        <v>1</v>
      </c>
      <c r="G34" s="205">
        <v>7</v>
      </c>
      <c r="H34" s="205">
        <v>17</v>
      </c>
      <c r="I34" s="206">
        <v>17</v>
      </c>
      <c r="J34" s="206">
        <v>17</v>
      </c>
      <c r="K34" s="206">
        <v>18</v>
      </c>
      <c r="L34" s="206">
        <v>321</v>
      </c>
    </row>
    <row r="35" spans="2:12" s="179" customFormat="1" ht="16.5" customHeight="1">
      <c r="B35" s="141" t="s">
        <v>152</v>
      </c>
      <c r="C35" s="207"/>
      <c r="D35" s="207"/>
      <c r="E35" s="207"/>
      <c r="F35" s="207"/>
      <c r="G35" s="207"/>
      <c r="H35" s="207"/>
      <c r="I35" s="207"/>
      <c r="J35" s="143"/>
      <c r="K35" s="143"/>
      <c r="L35" s="143"/>
    </row>
    <row r="37" spans="2:12">
      <c r="E37" s="122"/>
    </row>
  </sheetData>
  <mergeCells count="43">
    <mergeCell ref="H26:H28"/>
    <mergeCell ref="I26:I28"/>
    <mergeCell ref="J26:J28"/>
    <mergeCell ref="K26:K28"/>
    <mergeCell ref="L26:L28"/>
    <mergeCell ref="H32:H33"/>
    <mergeCell ref="I32:I33"/>
    <mergeCell ref="J32:J33"/>
    <mergeCell ref="K32:K33"/>
    <mergeCell ref="L32:L33"/>
    <mergeCell ref="B30:C30"/>
    <mergeCell ref="B29:C29"/>
    <mergeCell ref="F26:F28"/>
    <mergeCell ref="E32:E33"/>
    <mergeCell ref="G32:G33"/>
    <mergeCell ref="B8:D8"/>
    <mergeCell ref="B13:D13"/>
    <mergeCell ref="B12:D12"/>
    <mergeCell ref="B9:D9"/>
    <mergeCell ref="G26:G28"/>
    <mergeCell ref="B11:D11"/>
    <mergeCell ref="B10:D10"/>
    <mergeCell ref="B14:D14"/>
    <mergeCell ref="B24:D24"/>
    <mergeCell ref="E26:E28"/>
    <mergeCell ref="B15:D15"/>
    <mergeCell ref="B23:D23"/>
    <mergeCell ref="B7:D7"/>
    <mergeCell ref="B6:D6"/>
    <mergeCell ref="B17:D17"/>
    <mergeCell ref="B2:L2"/>
    <mergeCell ref="B34:D34"/>
    <mergeCell ref="B31:D31"/>
    <mergeCell ref="B16:D16"/>
    <mergeCell ref="B21:D21"/>
    <mergeCell ref="B18:D18"/>
    <mergeCell ref="B19:D19"/>
    <mergeCell ref="B25:D25"/>
    <mergeCell ref="B22:D22"/>
    <mergeCell ref="B20:D20"/>
    <mergeCell ref="F32:F33"/>
    <mergeCell ref="B4:D4"/>
    <mergeCell ref="B5:D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統計表一覧</vt:lpstr>
      <vt:lpstr>239(1)</vt:lpstr>
      <vt:lpstr>239(2)</vt:lpstr>
      <vt:lpstr>239(3)</vt:lpstr>
      <vt:lpstr>239(4)</vt:lpstr>
      <vt:lpstr>239(5)</vt:lpstr>
      <vt:lpstr>240(1)</vt:lpstr>
      <vt:lpstr>240(2)</vt:lpstr>
      <vt:lpstr>240(3)</vt:lpstr>
      <vt:lpstr>240(4)</vt:lpstr>
      <vt:lpstr>241(1)(2)</vt:lpstr>
      <vt:lpstr>242</vt:lpstr>
      <vt:lpstr>243</vt:lpstr>
      <vt:lpstr>244-1</vt:lpstr>
      <vt:lpstr>244-2</vt:lpstr>
      <vt:lpstr>244-3</vt:lpstr>
      <vt:lpstr>245(1)</vt:lpstr>
      <vt:lpstr>245(2)</vt:lpstr>
      <vt:lpstr>245(3)</vt:lpstr>
      <vt:lpstr>245(4)</vt:lpstr>
      <vt:lpstr>'239(1)'!Print_Area</vt:lpstr>
      <vt:lpstr>'239(2)'!Print_Area</vt:lpstr>
      <vt:lpstr>'239(3)'!Print_Area</vt:lpstr>
      <vt:lpstr>'239(4)'!Print_Area</vt:lpstr>
      <vt:lpstr>'239(5)'!Print_Area</vt:lpstr>
      <vt:lpstr>'240(1)'!Print_Area</vt:lpstr>
      <vt:lpstr>'240(2)'!Print_Area</vt:lpstr>
      <vt:lpstr>'240(3)'!Print_Area</vt:lpstr>
      <vt:lpstr>'240(4)'!Print_Area</vt:lpstr>
      <vt:lpstr>'241(1)(2)'!Print_Area</vt:lpstr>
      <vt:lpstr>'242'!Print_Area</vt:lpstr>
      <vt:lpstr>'243'!Print_Area</vt:lpstr>
      <vt:lpstr>'244-1'!Print_Area</vt:lpstr>
      <vt:lpstr>'244-2'!Print_Area</vt:lpstr>
      <vt:lpstr>'244-3'!Print_Area</vt:lpstr>
      <vt:lpstr>'245(1)'!Print_Area</vt:lpstr>
      <vt:lpstr>'245(2)'!Print_Area</vt:lpstr>
      <vt:lpstr>'245(3)'!Print_Area</vt:lpstr>
      <vt:lpstr>'245(4)'!Print_Area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kanrisya</cp:lastModifiedBy>
  <cp:lastPrinted>2016-01-23T05:53:33Z</cp:lastPrinted>
  <dcterms:created xsi:type="dcterms:W3CDTF">2003-12-24T07:04:31Z</dcterms:created>
  <dcterms:modified xsi:type="dcterms:W3CDTF">2016-04-27T02:18:51Z</dcterms:modified>
</cp:coreProperties>
</file>