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785" yWindow="6660" windowWidth="23790" windowHeight="5775" activeTab="1"/>
  </bookViews>
  <sheets>
    <sheet name="表紙" sheetId="58" r:id="rId1"/>
    <sheet name="目次" sheetId="59" r:id="rId2"/>
    <sheet name="グラフデータ" sheetId="57" state="hidden" r:id="rId3"/>
    <sheet name="グラフ１" sheetId="56" r:id="rId4"/>
    <sheet name="グラフ２" sheetId="55" r:id="rId5"/>
    <sheet name="第１表" sheetId="54" r:id="rId6"/>
    <sheet name="第２表" sheetId="53" r:id="rId7"/>
    <sheet name="第３表" sheetId="49" r:id="rId8"/>
    <sheet name="第４表" sheetId="50" r:id="rId9"/>
    <sheet name="第５表" sheetId="51" r:id="rId10"/>
    <sheet name="第６表" sheetId="52" r:id="rId11"/>
    <sheet name="第７表" sheetId="48" r:id="rId12"/>
    <sheet name="第８表" sheetId="47" r:id="rId13"/>
    <sheet name="第９表" sheetId="46" r:id="rId14"/>
    <sheet name="第１０表" sheetId="42" r:id="rId15"/>
    <sheet name="第１１表" sheetId="41" r:id="rId16"/>
    <sheet name="第１２表" sheetId="45" r:id="rId17"/>
    <sheet name="第１３表" sheetId="44" r:id="rId18"/>
    <sheet name="第１４表" sheetId="43" r:id="rId19"/>
    <sheet name="第１５表" sheetId="40" r:id="rId20"/>
    <sheet name="県計" sheetId="39" r:id="rId21"/>
    <sheet name="吉野川地域森林計画区" sheetId="38" r:id="rId22"/>
    <sheet name="那賀・海部川地域森林計画区" sheetId="37" r:id="rId23"/>
    <sheet name="徳島調査区" sheetId="36" r:id="rId24"/>
    <sheet name="美馬調査区" sheetId="35" r:id="rId25"/>
    <sheet name="三好調査区" sheetId="34" r:id="rId26"/>
    <sheet name="那賀調査区" sheetId="33" r:id="rId27"/>
    <sheet name="海部調査区" sheetId="32" r:id="rId28"/>
    <sheet name="東部徳島" sheetId="31" r:id="rId29"/>
    <sheet name="東部吉野川" sheetId="30" r:id="rId30"/>
    <sheet name="南部美波" sheetId="29" r:id="rId31"/>
    <sheet name="南部那賀" sheetId="28" r:id="rId32"/>
    <sheet name="西部美馬" sheetId="27" r:id="rId33"/>
    <sheet name="西部三好" sheetId="26" r:id="rId34"/>
    <sheet name="徳島市" sheetId="25" r:id="rId35"/>
    <sheet name="鳴門市" sheetId="2" r:id="rId36"/>
    <sheet name="小松島市" sheetId="3" r:id="rId37"/>
    <sheet name="勝浦町" sheetId="4" r:id="rId38"/>
    <sheet name="上勝町" sheetId="5" r:id="rId39"/>
    <sheet name="佐那河内村" sheetId="6" r:id="rId40"/>
    <sheet name="石井町" sheetId="7" r:id="rId41"/>
    <sheet name="神山町" sheetId="8" r:id="rId42"/>
    <sheet name="松茂町" sheetId="9" r:id="rId43"/>
    <sheet name="板野町" sheetId="12" r:id="rId44"/>
    <sheet name="上板町" sheetId="13" r:id="rId45"/>
    <sheet name="阿波市" sheetId="14" r:id="rId46"/>
    <sheet name="吉野川市" sheetId="15" r:id="rId47"/>
    <sheet name="美馬市" sheetId="16" r:id="rId48"/>
    <sheet name="つるぎ町" sheetId="17" r:id="rId49"/>
    <sheet name="三好市" sheetId="18" r:id="rId50"/>
    <sheet name="東みよし町" sheetId="19" r:id="rId51"/>
    <sheet name="那賀町" sheetId="20" r:id="rId52"/>
    <sheet name="阿南市" sheetId="21" r:id="rId53"/>
    <sheet name="牟岐町" sheetId="22" r:id="rId54"/>
    <sheet name="美波町" sheetId="23" r:id="rId55"/>
    <sheet name="海陽町" sheetId="24" r:id="rId56"/>
  </sheets>
  <externalReferences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</externalReferences>
  <definedNames>
    <definedName name="_xlnm.Print_Area" localSheetId="16">第１２表!$A$1:$U$42</definedName>
    <definedName name="_xlnm.Print_Area" localSheetId="17">第１３表!$A$1:$U$42</definedName>
    <definedName name="_xlnm.Print_Area" localSheetId="18">第１４表!$A$1:$U$42</definedName>
    <definedName name="_xlnm.Print_Area" localSheetId="19">第１５表!$A$1:$U$42</definedName>
    <definedName name="_xlnm.Print_Area" localSheetId="5">第１表!$A$1:$V$44</definedName>
    <definedName name="_xlnm.Print_Area" localSheetId="6">第２表!$A$1:$K$42</definedName>
    <definedName name="_xlnm.Print_Area" localSheetId="7">第３表!$A$1:$U$43</definedName>
    <definedName name="_xlnm.Print_Area" localSheetId="9">第５表!$A$1:$N$42</definedName>
    <definedName name="_xlnm.Print_Area" localSheetId="13">第９表!$A$1:$U$43</definedName>
  </definedNames>
  <calcPr calcId="152511"/>
</workbook>
</file>

<file path=xl/calcChain.xml><?xml version="1.0" encoding="utf-8"?>
<calcChain xmlns="http://schemas.openxmlformats.org/spreadsheetml/2006/main">
  <c r="Y59" i="38" l="1"/>
  <c r="S59" i="38"/>
  <c r="Z55" i="38"/>
  <c r="Y55" i="38"/>
  <c r="X55" i="38"/>
  <c r="W55" i="38"/>
  <c r="V55" i="38"/>
  <c r="U55" i="38"/>
  <c r="T55" i="38"/>
  <c r="S55" i="38"/>
  <c r="R55" i="38"/>
  <c r="Q55" i="38"/>
  <c r="P55" i="38"/>
  <c r="O55" i="38"/>
  <c r="N55" i="38"/>
  <c r="M55" i="38"/>
  <c r="L55" i="38"/>
  <c r="K55" i="38"/>
  <c r="J55" i="38"/>
  <c r="I55" i="38"/>
  <c r="H55" i="38"/>
  <c r="G55" i="38"/>
  <c r="F55" i="38"/>
  <c r="E55" i="38"/>
  <c r="Z54" i="38"/>
  <c r="W59" i="38" s="1"/>
  <c r="Y54" i="38"/>
  <c r="X54" i="38"/>
  <c r="W54" i="38"/>
  <c r="V54" i="38"/>
  <c r="U54" i="38"/>
  <c r="T54" i="38"/>
  <c r="S54" i="38"/>
  <c r="R54" i="38"/>
  <c r="Q54" i="38"/>
  <c r="P54" i="38"/>
  <c r="O54" i="38"/>
  <c r="N54" i="38"/>
  <c r="M54" i="38"/>
  <c r="L54" i="38"/>
  <c r="K54" i="38"/>
  <c r="J54" i="38"/>
  <c r="I54" i="38"/>
  <c r="H54" i="38"/>
  <c r="G54" i="38"/>
  <c r="F54" i="38"/>
  <c r="E54" i="38"/>
  <c r="Z53" i="38"/>
  <c r="U59" i="38" s="1"/>
  <c r="Y53" i="38"/>
  <c r="X53" i="38"/>
  <c r="W53" i="38"/>
  <c r="V53" i="38"/>
  <c r="U53" i="38"/>
  <c r="T53" i="38"/>
  <c r="S53" i="38"/>
  <c r="R53" i="38"/>
  <c r="Q53" i="38"/>
  <c r="P53" i="38"/>
  <c r="O53" i="38"/>
  <c r="N53" i="38"/>
  <c r="M53" i="38"/>
  <c r="L53" i="38"/>
  <c r="K53" i="38"/>
  <c r="J53" i="38"/>
  <c r="I53" i="38"/>
  <c r="H53" i="38"/>
  <c r="G53" i="38"/>
  <c r="F53" i="38"/>
  <c r="E53" i="38"/>
  <c r="Z52" i="38"/>
  <c r="Y52" i="38"/>
  <c r="X52" i="38"/>
  <c r="W52" i="38"/>
  <c r="V52" i="38"/>
  <c r="U52" i="38"/>
  <c r="T52" i="38"/>
  <c r="S52" i="38"/>
  <c r="R52" i="38"/>
  <c r="Q52" i="38"/>
  <c r="P52" i="38"/>
  <c r="O52" i="38"/>
  <c r="N52" i="38"/>
  <c r="M52" i="38"/>
  <c r="L52" i="38"/>
  <c r="K52" i="38"/>
  <c r="J52" i="38"/>
  <c r="I52" i="38"/>
  <c r="H52" i="38"/>
  <c r="G52" i="38"/>
  <c r="F52" i="38"/>
  <c r="E52" i="38"/>
  <c r="Z51" i="38"/>
  <c r="Y51" i="38"/>
  <c r="X51" i="38"/>
  <c r="W51" i="38"/>
  <c r="V51" i="38"/>
  <c r="U51" i="38"/>
  <c r="T51" i="38"/>
  <c r="S51" i="38"/>
  <c r="R51" i="38"/>
  <c r="Q51" i="38"/>
  <c r="P51" i="38"/>
  <c r="O51" i="38"/>
  <c r="N51" i="38"/>
  <c r="M51" i="38"/>
  <c r="L51" i="38"/>
  <c r="K51" i="38"/>
  <c r="J51" i="38"/>
  <c r="I51" i="38"/>
  <c r="H51" i="38"/>
  <c r="G51" i="38"/>
  <c r="F51" i="38"/>
  <c r="E51" i="38"/>
  <c r="Z50" i="38"/>
  <c r="Y50" i="38"/>
  <c r="X50" i="38"/>
  <c r="W50" i="38"/>
  <c r="V50" i="38"/>
  <c r="U50" i="38"/>
  <c r="T50" i="38"/>
  <c r="S50" i="38"/>
  <c r="R50" i="38"/>
  <c r="Q50" i="38"/>
  <c r="P50" i="38"/>
  <c r="O50" i="38"/>
  <c r="N50" i="38"/>
  <c r="M50" i="38"/>
  <c r="L50" i="38"/>
  <c r="K50" i="38"/>
  <c r="J50" i="38"/>
  <c r="I50" i="38"/>
  <c r="H50" i="38"/>
  <c r="G50" i="38"/>
  <c r="F50" i="38"/>
  <c r="E50" i="38"/>
  <c r="Z49" i="38"/>
  <c r="Y49" i="38"/>
  <c r="X49" i="38"/>
  <c r="W49" i="38"/>
  <c r="V49" i="38"/>
  <c r="U49" i="38"/>
  <c r="T49" i="38"/>
  <c r="S49" i="38"/>
  <c r="R49" i="38"/>
  <c r="Q49" i="38"/>
  <c r="P49" i="38"/>
  <c r="O49" i="38"/>
  <c r="N49" i="38"/>
  <c r="M49" i="38"/>
  <c r="L49" i="38"/>
  <c r="K49" i="38"/>
  <c r="J49" i="38"/>
  <c r="I49" i="38"/>
  <c r="H49" i="38"/>
  <c r="G49" i="38"/>
  <c r="F49" i="38"/>
  <c r="E49" i="38"/>
  <c r="Z48" i="38"/>
  <c r="Y48" i="38"/>
  <c r="X48" i="38"/>
  <c r="W48" i="38"/>
  <c r="V48" i="38"/>
  <c r="U48" i="38"/>
  <c r="T48" i="38"/>
  <c r="S48" i="38"/>
  <c r="R48" i="38"/>
  <c r="Q48" i="38"/>
  <c r="P48" i="38"/>
  <c r="O48" i="38"/>
  <c r="N48" i="38"/>
  <c r="M48" i="38"/>
  <c r="L48" i="38"/>
  <c r="K48" i="38"/>
  <c r="J48" i="38"/>
  <c r="I48" i="38"/>
  <c r="H48" i="38"/>
  <c r="G48" i="38"/>
  <c r="F48" i="38"/>
  <c r="E48" i="38"/>
  <c r="Z47" i="38"/>
  <c r="Y47" i="38"/>
  <c r="X47" i="38"/>
  <c r="W47" i="38"/>
  <c r="V47" i="38"/>
  <c r="U47" i="38"/>
  <c r="T47" i="38"/>
  <c r="S47" i="38"/>
  <c r="R47" i="38"/>
  <c r="Q47" i="38"/>
  <c r="P47" i="38"/>
  <c r="O47" i="38"/>
  <c r="N47" i="38"/>
  <c r="M47" i="38"/>
  <c r="L47" i="38"/>
  <c r="K47" i="38"/>
  <c r="J47" i="38"/>
  <c r="I47" i="38"/>
  <c r="H47" i="38"/>
  <c r="G47" i="38"/>
  <c r="F47" i="38"/>
  <c r="E47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F40" i="38"/>
  <c r="E40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F39" i="38"/>
  <c r="E39" i="38"/>
  <c r="Z38" i="38"/>
  <c r="Y38" i="38"/>
  <c r="X38" i="38"/>
  <c r="W38" i="38"/>
  <c r="V38" i="38"/>
  <c r="U38" i="38"/>
  <c r="T38" i="38"/>
  <c r="S38" i="38"/>
  <c r="R38" i="38"/>
  <c r="Q38" i="38"/>
  <c r="P38" i="38"/>
  <c r="O38" i="38"/>
  <c r="N38" i="38"/>
  <c r="M38" i="38"/>
  <c r="L38" i="38"/>
  <c r="K38" i="38"/>
  <c r="J38" i="38"/>
  <c r="I38" i="38"/>
  <c r="H38" i="38"/>
  <c r="G38" i="38"/>
  <c r="F38" i="38"/>
  <c r="E38" i="38"/>
  <c r="Z31" i="38"/>
  <c r="Y31" i="38"/>
  <c r="X31" i="38"/>
  <c r="W31" i="38"/>
  <c r="V31" i="38"/>
  <c r="U31" i="38"/>
  <c r="T31" i="38"/>
  <c r="S31" i="38"/>
  <c r="R31" i="38"/>
  <c r="Q31" i="38"/>
  <c r="P31" i="38"/>
  <c r="O31" i="38"/>
  <c r="N31" i="38"/>
  <c r="M31" i="38"/>
  <c r="L31" i="38"/>
  <c r="K31" i="38"/>
  <c r="J31" i="38"/>
  <c r="I31" i="38"/>
  <c r="H31" i="38"/>
  <c r="G31" i="38"/>
  <c r="F31" i="38"/>
  <c r="E31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F30" i="38"/>
  <c r="E30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F28" i="38"/>
  <c r="E28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Z26" i="38"/>
  <c r="Y26" i="38"/>
  <c r="X26" i="38"/>
  <c r="W26" i="38"/>
  <c r="V26" i="38"/>
  <c r="U26" i="38"/>
  <c r="T26" i="38"/>
  <c r="S26" i="38"/>
  <c r="R26" i="38"/>
  <c r="Q26" i="38"/>
  <c r="P26" i="38"/>
  <c r="O26" i="38"/>
  <c r="N26" i="38"/>
  <c r="M26" i="38"/>
  <c r="L26" i="38"/>
  <c r="K26" i="38"/>
  <c r="J26" i="38"/>
  <c r="I26" i="38"/>
  <c r="H26" i="38"/>
  <c r="G26" i="38"/>
  <c r="F26" i="38"/>
  <c r="E26" i="38"/>
  <c r="Z19" i="38"/>
  <c r="Y19" i="38"/>
  <c r="X19" i="38"/>
  <c r="W19" i="38"/>
  <c r="V19" i="38"/>
  <c r="U19" i="38"/>
  <c r="T19" i="38"/>
  <c r="S19" i="38"/>
  <c r="R19" i="38"/>
  <c r="Q19" i="38"/>
  <c r="P19" i="38"/>
  <c r="O19" i="38"/>
  <c r="N19" i="38"/>
  <c r="M19" i="38"/>
  <c r="L19" i="38"/>
  <c r="K19" i="38"/>
  <c r="J19" i="38"/>
  <c r="I19" i="38"/>
  <c r="H19" i="38"/>
  <c r="G19" i="38"/>
  <c r="F19" i="38"/>
  <c r="E19" i="38"/>
  <c r="Z18" i="38"/>
  <c r="Y18" i="38"/>
  <c r="X18" i="38"/>
  <c r="W18" i="38"/>
  <c r="V18" i="38"/>
  <c r="U18" i="38"/>
  <c r="T18" i="38"/>
  <c r="S18" i="38"/>
  <c r="R18" i="38"/>
  <c r="Q18" i="38"/>
  <c r="P18" i="38"/>
  <c r="O18" i="38"/>
  <c r="N18" i="38"/>
  <c r="M18" i="38"/>
  <c r="L18" i="38"/>
  <c r="K18" i="38"/>
  <c r="J18" i="38"/>
  <c r="I18" i="38"/>
  <c r="H18" i="38"/>
  <c r="G18" i="38"/>
  <c r="F18" i="38"/>
  <c r="E18" i="38"/>
  <c r="Z17" i="38"/>
  <c r="Y17" i="38"/>
  <c r="X17" i="38"/>
  <c r="W17" i="38"/>
  <c r="V17" i="38"/>
  <c r="U17" i="38"/>
  <c r="T17" i="38"/>
  <c r="S17" i="38"/>
  <c r="R17" i="38"/>
  <c r="Q17" i="38"/>
  <c r="P17" i="38"/>
  <c r="O17" i="38"/>
  <c r="N17" i="38"/>
  <c r="M17" i="38"/>
  <c r="L17" i="38"/>
  <c r="K17" i="38"/>
  <c r="J17" i="38"/>
  <c r="I17" i="38"/>
  <c r="H17" i="38"/>
  <c r="G17" i="38"/>
  <c r="F17" i="38"/>
  <c r="E17" i="38"/>
  <c r="AM8" i="54" l="1"/>
  <c r="R16" i="46"/>
  <c r="Q16" i="46"/>
  <c r="R15" i="46"/>
  <c r="Q15" i="46"/>
  <c r="T38" i="46"/>
  <c r="T37" i="46"/>
  <c r="T36" i="46"/>
  <c r="T39" i="46" s="1"/>
  <c r="T34" i="46"/>
  <c r="T35" i="46" s="1"/>
  <c r="T32" i="46"/>
  <c r="T33" i="46" s="1"/>
  <c r="T29" i="46"/>
  <c r="T28" i="46"/>
  <c r="T25" i="46"/>
  <c r="T24" i="46"/>
  <c r="T22" i="46"/>
  <c r="T20" i="46"/>
  <c r="T18" i="46"/>
  <c r="T17" i="46"/>
  <c r="T14" i="46"/>
  <c r="T13" i="46"/>
  <c r="T12" i="46"/>
  <c r="T11" i="46"/>
  <c r="T10" i="46"/>
  <c r="T9" i="46"/>
  <c r="T8" i="46"/>
  <c r="T7" i="46"/>
  <c r="T6" i="46"/>
  <c r="T19" i="46" s="1"/>
  <c r="T21" i="46" s="1"/>
  <c r="S38" i="46"/>
  <c r="S37" i="46"/>
  <c r="S36" i="46"/>
  <c r="S34" i="46"/>
  <c r="S32" i="46"/>
  <c r="S29" i="46"/>
  <c r="S28" i="46"/>
  <c r="S25" i="46"/>
  <c r="S24" i="46"/>
  <c r="S22" i="46"/>
  <c r="S20" i="46"/>
  <c r="S18" i="46"/>
  <c r="S17" i="46"/>
  <c r="S14" i="46"/>
  <c r="S13" i="46"/>
  <c r="S12" i="46"/>
  <c r="S11" i="46"/>
  <c r="S10" i="46"/>
  <c r="S9" i="46"/>
  <c r="S8" i="46"/>
  <c r="S7" i="46"/>
  <c r="S6" i="46"/>
  <c r="T30" i="46"/>
  <c r="S30" i="46"/>
  <c r="P38" i="46"/>
  <c r="R38" i="46" s="1"/>
  <c r="P37" i="46"/>
  <c r="P36" i="46"/>
  <c r="P34" i="46"/>
  <c r="P32" i="46"/>
  <c r="R32" i="46" s="1"/>
  <c r="P29" i="46"/>
  <c r="P28" i="46"/>
  <c r="P25" i="46"/>
  <c r="P24" i="46"/>
  <c r="R24" i="46" s="1"/>
  <c r="P22" i="46"/>
  <c r="P20" i="46"/>
  <c r="P18" i="46"/>
  <c r="P17" i="46"/>
  <c r="R17" i="46" s="1"/>
  <c r="P14" i="46"/>
  <c r="P13" i="46"/>
  <c r="P12" i="46"/>
  <c r="P11" i="46"/>
  <c r="R11" i="46" s="1"/>
  <c r="P10" i="46"/>
  <c r="P9" i="46"/>
  <c r="O38" i="46"/>
  <c r="O37" i="46"/>
  <c r="O36" i="46"/>
  <c r="O34" i="46"/>
  <c r="O32" i="46"/>
  <c r="O29" i="46"/>
  <c r="O28" i="46"/>
  <c r="O25" i="46"/>
  <c r="O24" i="46"/>
  <c r="O22" i="46"/>
  <c r="O20" i="46"/>
  <c r="O18" i="46"/>
  <c r="O17" i="46"/>
  <c r="O14" i="46"/>
  <c r="O13" i="46"/>
  <c r="O12" i="46"/>
  <c r="O11" i="46"/>
  <c r="O10" i="46"/>
  <c r="O9" i="46"/>
  <c r="P8" i="46"/>
  <c r="O8" i="46"/>
  <c r="P7" i="46"/>
  <c r="R7" i="46" s="1"/>
  <c r="O7" i="46"/>
  <c r="P6" i="46"/>
  <c r="O6" i="46"/>
  <c r="Q6" i="46" l="1"/>
  <c r="S39" i="46"/>
  <c r="T26" i="46"/>
  <c r="T27" i="46" s="1"/>
  <c r="S19" i="46"/>
  <c r="S21" i="46" s="1"/>
  <c r="S23" i="46"/>
  <c r="Q11" i="46"/>
  <c r="Q17" i="46"/>
  <c r="Q24" i="46"/>
  <c r="Q32" i="46"/>
  <c r="Q38" i="46"/>
  <c r="R9" i="46"/>
  <c r="R13" i="46"/>
  <c r="R20" i="46"/>
  <c r="R28" i="46"/>
  <c r="R36" i="46"/>
  <c r="Q8" i="46"/>
  <c r="Q12" i="46"/>
  <c r="Q18" i="46"/>
  <c r="Q25" i="46"/>
  <c r="Q34" i="46"/>
  <c r="R10" i="46"/>
  <c r="R14" i="46"/>
  <c r="R29" i="46"/>
  <c r="R37" i="46"/>
  <c r="Q9" i="46"/>
  <c r="Q13" i="46"/>
  <c r="Q20" i="46"/>
  <c r="Q28" i="46"/>
  <c r="Q36" i="46"/>
  <c r="Q10" i="46"/>
  <c r="Q14" i="46"/>
  <c r="Q29" i="46"/>
  <c r="Q37" i="46"/>
  <c r="R8" i="46"/>
  <c r="R12" i="46"/>
  <c r="R18" i="46"/>
  <c r="R25" i="46"/>
  <c r="R34" i="46"/>
  <c r="T23" i="46"/>
  <c r="S26" i="46"/>
  <c r="S35" i="46"/>
  <c r="Q22" i="46"/>
  <c r="R22" i="46"/>
  <c r="Q7" i="46"/>
  <c r="S40" i="46"/>
  <c r="T31" i="46"/>
  <c r="T40" i="46"/>
  <c r="S33" i="46"/>
  <c r="S41" i="46" l="1"/>
  <c r="S27" i="46"/>
  <c r="T41" i="46"/>
  <c r="T42" i="46" s="1"/>
  <c r="S31" i="46" l="1"/>
  <c r="S42" i="46" l="1"/>
  <c r="J13" i="54"/>
  <c r="AM42" i="54" l="1"/>
  <c r="S21" i="54"/>
  <c r="Q31" i="54"/>
  <c r="Q30" i="54"/>
  <c r="Q22" i="54"/>
  <c r="Q25" i="54" s="1"/>
  <c r="R39" i="54"/>
  <c r="R38" i="54"/>
  <c r="R31" i="54"/>
  <c r="R30" i="54"/>
  <c r="R27" i="54"/>
  <c r="R24" i="54"/>
  <c r="R22" i="54"/>
  <c r="R25" i="54" s="1"/>
  <c r="R20" i="54"/>
  <c r="R14" i="54"/>
  <c r="R13" i="54"/>
  <c r="R12" i="54"/>
  <c r="R10" i="54"/>
  <c r="R9" i="54"/>
  <c r="R8" i="54"/>
  <c r="Q40" i="54"/>
  <c r="R40" i="54" s="1"/>
  <c r="Q39" i="54"/>
  <c r="Q38" i="54"/>
  <c r="Q36" i="54"/>
  <c r="Q27" i="54"/>
  <c r="Q26" i="54"/>
  <c r="R26" i="54" s="1"/>
  <c r="R28" i="54" s="1"/>
  <c r="R29" i="54" s="1"/>
  <c r="Q24" i="54"/>
  <c r="Q20" i="54"/>
  <c r="Q19" i="54"/>
  <c r="R19" i="54" s="1"/>
  <c r="Q15" i="54"/>
  <c r="R15" i="54" s="1"/>
  <c r="Q14" i="54"/>
  <c r="Q13" i="54"/>
  <c r="Q12" i="54"/>
  <c r="Q11" i="54"/>
  <c r="R11" i="54" s="1"/>
  <c r="Q10" i="54"/>
  <c r="Q9" i="54"/>
  <c r="Q8" i="54"/>
  <c r="M41" i="54"/>
  <c r="M42" i="54" s="1"/>
  <c r="M37" i="54"/>
  <c r="AD37" i="54" s="1"/>
  <c r="M35" i="54"/>
  <c r="M43" i="54" s="1"/>
  <c r="M32" i="54"/>
  <c r="M28" i="54"/>
  <c r="AD28" i="54" s="1"/>
  <c r="M25" i="54"/>
  <c r="AD25" i="54" s="1"/>
  <c r="M21" i="54"/>
  <c r="M23" i="54" s="1"/>
  <c r="AD17" i="54"/>
  <c r="AD18" i="54"/>
  <c r="AD32" i="54"/>
  <c r="AD35" i="54"/>
  <c r="AD41" i="54"/>
  <c r="AC40" i="54"/>
  <c r="AD40" i="54" s="1"/>
  <c r="AC39" i="54"/>
  <c r="AD39" i="54" s="1"/>
  <c r="AC38" i="54"/>
  <c r="AD38" i="54" s="1"/>
  <c r="AC36" i="54"/>
  <c r="AD36" i="54" s="1"/>
  <c r="AC34" i="54"/>
  <c r="AD34" i="54" s="1"/>
  <c r="AC31" i="54"/>
  <c r="AD31" i="54" s="1"/>
  <c r="AC30" i="54"/>
  <c r="AD30" i="54" s="1"/>
  <c r="AC27" i="54"/>
  <c r="AD27" i="54" s="1"/>
  <c r="AC26" i="54"/>
  <c r="AD26" i="54" s="1"/>
  <c r="AC24" i="54"/>
  <c r="AD24" i="54" s="1"/>
  <c r="AC22" i="54"/>
  <c r="AD22" i="54" s="1"/>
  <c r="AC20" i="54"/>
  <c r="AD20" i="54" s="1"/>
  <c r="AC19" i="54"/>
  <c r="AD19" i="54" s="1"/>
  <c r="AC16" i="54"/>
  <c r="AD16" i="54" s="1"/>
  <c r="AC15" i="54"/>
  <c r="AD15" i="54" s="1"/>
  <c r="AC14" i="54"/>
  <c r="AD14" i="54" s="1"/>
  <c r="AC13" i="54"/>
  <c r="AD13" i="54" s="1"/>
  <c r="AC12" i="54"/>
  <c r="AD12" i="54" s="1"/>
  <c r="AC11" i="54"/>
  <c r="AD11" i="54" s="1"/>
  <c r="AC10" i="54"/>
  <c r="AD10" i="54" s="1"/>
  <c r="AC9" i="54"/>
  <c r="AD9" i="54" s="1"/>
  <c r="AC8" i="54"/>
  <c r="AD8" i="54" s="1"/>
  <c r="R36" i="54" l="1"/>
  <c r="Q28" i="54"/>
  <c r="Q29" i="54" s="1"/>
  <c r="Q41" i="54"/>
  <c r="Q42" i="54" s="1"/>
  <c r="R41" i="54"/>
  <c r="Q32" i="54"/>
  <c r="R32" i="54"/>
  <c r="AD21" i="54"/>
  <c r="M33" i="54"/>
  <c r="M44" i="54" s="1"/>
  <c r="AD23" i="54"/>
  <c r="M29" i="54"/>
  <c r="R42" i="54" l="1"/>
  <c r="AE9" i="54"/>
  <c r="AH8" i="54"/>
  <c r="P41" i="42" l="1"/>
  <c r="O41" i="42"/>
  <c r="N41" i="42"/>
  <c r="M41" i="42"/>
  <c r="L41" i="42"/>
  <c r="K41" i="42"/>
  <c r="J41" i="42"/>
  <c r="I41" i="42"/>
  <c r="H41" i="42"/>
  <c r="G41" i="42"/>
  <c r="F41" i="42"/>
  <c r="P40" i="42"/>
  <c r="O40" i="42"/>
  <c r="N40" i="42"/>
  <c r="M40" i="42"/>
  <c r="L40" i="42"/>
  <c r="K40" i="42"/>
  <c r="J40" i="42"/>
  <c r="I40" i="42"/>
  <c r="H40" i="42"/>
  <c r="G40" i="42"/>
  <c r="F40" i="42"/>
  <c r="Q39" i="42"/>
  <c r="Q38" i="42"/>
  <c r="Q37" i="42"/>
  <c r="P36" i="42"/>
  <c r="O36" i="42"/>
  <c r="N36" i="42"/>
  <c r="M36" i="42"/>
  <c r="L36" i="42"/>
  <c r="K36" i="42"/>
  <c r="J36" i="42"/>
  <c r="I36" i="42"/>
  <c r="H36" i="42"/>
  <c r="G36" i="42"/>
  <c r="F36" i="42"/>
  <c r="Q35" i="42"/>
  <c r="P34" i="42"/>
  <c r="P42" i="42" s="1"/>
  <c r="O34" i="42"/>
  <c r="N34" i="42"/>
  <c r="M34" i="42"/>
  <c r="M42" i="42" s="1"/>
  <c r="L34" i="42"/>
  <c r="L42" i="42" s="1"/>
  <c r="K34" i="42"/>
  <c r="J34" i="42"/>
  <c r="I34" i="42"/>
  <c r="I42" i="42" s="1"/>
  <c r="H34" i="42"/>
  <c r="H42" i="42" s="1"/>
  <c r="G34" i="42"/>
  <c r="F34" i="42"/>
  <c r="Q33" i="42"/>
  <c r="P31" i="42"/>
  <c r="O31" i="42"/>
  <c r="N31" i="42"/>
  <c r="M31" i="42"/>
  <c r="L31" i="42"/>
  <c r="K31" i="42"/>
  <c r="J31" i="42"/>
  <c r="I31" i="42"/>
  <c r="H31" i="42"/>
  <c r="G31" i="42"/>
  <c r="F31" i="42"/>
  <c r="Q30" i="42"/>
  <c r="Q29" i="42"/>
  <c r="P28" i="42"/>
  <c r="O28" i="42"/>
  <c r="N28" i="42"/>
  <c r="M28" i="42"/>
  <c r="L28" i="42"/>
  <c r="K28" i="42"/>
  <c r="J28" i="42"/>
  <c r="I28" i="42"/>
  <c r="H28" i="42"/>
  <c r="G28" i="42"/>
  <c r="F28" i="42"/>
  <c r="P27" i="42"/>
  <c r="O27" i="42"/>
  <c r="N27" i="42"/>
  <c r="M27" i="42"/>
  <c r="L27" i="42"/>
  <c r="K27" i="42"/>
  <c r="J27" i="42"/>
  <c r="I27" i="42"/>
  <c r="H27" i="42"/>
  <c r="G27" i="42"/>
  <c r="F27" i="42"/>
  <c r="Q26" i="42"/>
  <c r="Q25" i="42"/>
  <c r="P24" i="42"/>
  <c r="O24" i="42"/>
  <c r="N24" i="42"/>
  <c r="M24" i="42"/>
  <c r="L24" i="42"/>
  <c r="K24" i="42"/>
  <c r="J24" i="42"/>
  <c r="I24" i="42"/>
  <c r="H24" i="42"/>
  <c r="G24" i="42"/>
  <c r="F24" i="42"/>
  <c r="Q23" i="42"/>
  <c r="P22" i="42"/>
  <c r="O22" i="42"/>
  <c r="N22" i="42"/>
  <c r="N32" i="42" s="1"/>
  <c r="M22" i="42"/>
  <c r="M32" i="42" s="1"/>
  <c r="M43" i="42" s="1"/>
  <c r="L22" i="42"/>
  <c r="K22" i="42"/>
  <c r="J22" i="42"/>
  <c r="J32" i="42" s="1"/>
  <c r="I22" i="42"/>
  <c r="I32" i="42" s="1"/>
  <c r="I43" i="42" s="1"/>
  <c r="H22" i="42"/>
  <c r="G22" i="42"/>
  <c r="F22" i="42"/>
  <c r="F32" i="42" s="1"/>
  <c r="Q21" i="42"/>
  <c r="P20" i="42"/>
  <c r="O20" i="42"/>
  <c r="N20" i="42"/>
  <c r="M20" i="42"/>
  <c r="L20" i="42"/>
  <c r="K20" i="42"/>
  <c r="J20" i="42"/>
  <c r="I20" i="42"/>
  <c r="H20" i="42"/>
  <c r="G20" i="42"/>
  <c r="F20" i="42"/>
  <c r="Q19" i="42"/>
  <c r="Q18" i="42"/>
  <c r="Q17" i="42"/>
  <c r="Q16" i="42"/>
  <c r="Q15" i="42"/>
  <c r="Q14" i="42"/>
  <c r="Q13" i="42"/>
  <c r="Q12" i="42"/>
  <c r="Q11" i="42"/>
  <c r="Q10" i="42"/>
  <c r="Q9" i="42"/>
  <c r="Q8" i="42"/>
  <c r="Q7" i="42"/>
  <c r="L32" i="42" l="1"/>
  <c r="L43" i="42" s="1"/>
  <c r="Q31" i="42"/>
  <c r="P32" i="42"/>
  <c r="P43" i="42" s="1"/>
  <c r="Q41" i="42"/>
  <c r="G32" i="42"/>
  <c r="K32" i="42"/>
  <c r="O32" i="42"/>
  <c r="F42" i="42"/>
  <c r="J42" i="42"/>
  <c r="J43" i="42" s="1"/>
  <c r="N42" i="42"/>
  <c r="N43" i="42" s="1"/>
  <c r="Q27" i="42"/>
  <c r="Q36" i="42"/>
  <c r="Q24" i="42"/>
  <c r="G42" i="42"/>
  <c r="G43" i="42" s="1"/>
  <c r="K42" i="42"/>
  <c r="K43" i="42" s="1"/>
  <c r="O42" i="42"/>
  <c r="Q20" i="42"/>
  <c r="Q28" i="42"/>
  <c r="Q40" i="42"/>
  <c r="F43" i="42"/>
  <c r="Q42" i="42"/>
  <c r="Q22" i="42"/>
  <c r="Q34" i="42"/>
  <c r="H32" i="42"/>
  <c r="H43" i="42" s="1"/>
  <c r="O43" i="42" l="1"/>
  <c r="Q43" i="42"/>
  <c r="Q32" i="42"/>
  <c r="H14" i="52" l="1"/>
  <c r="S39" i="52"/>
  <c r="T39" i="52" s="1"/>
  <c r="R39" i="52"/>
  <c r="P39" i="52"/>
  <c r="O39" i="52"/>
  <c r="L39" i="52"/>
  <c r="K39" i="52"/>
  <c r="I39" i="52"/>
  <c r="H39" i="52"/>
  <c r="G39" i="52"/>
  <c r="S38" i="52"/>
  <c r="R38" i="52"/>
  <c r="P38" i="52"/>
  <c r="O38" i="52"/>
  <c r="Q38" i="52" s="1"/>
  <c r="L38" i="52"/>
  <c r="K38" i="52"/>
  <c r="I38" i="52"/>
  <c r="H38" i="52"/>
  <c r="G38" i="52"/>
  <c r="S37" i="52"/>
  <c r="T37" i="52" s="1"/>
  <c r="R37" i="52"/>
  <c r="P37" i="52"/>
  <c r="O37" i="52"/>
  <c r="L37" i="52"/>
  <c r="K37" i="52"/>
  <c r="I37" i="52"/>
  <c r="H37" i="52"/>
  <c r="G37" i="52"/>
  <c r="S35" i="52"/>
  <c r="R35" i="52"/>
  <c r="T35" i="52" s="1"/>
  <c r="P35" i="52"/>
  <c r="O35" i="52"/>
  <c r="L35" i="52"/>
  <c r="K35" i="52"/>
  <c r="I35" i="52"/>
  <c r="H35" i="52"/>
  <c r="G35" i="52"/>
  <c r="S33" i="52"/>
  <c r="T33" i="52" s="1"/>
  <c r="R33" i="52"/>
  <c r="P33" i="52"/>
  <c r="O33" i="52"/>
  <c r="L33" i="52"/>
  <c r="K33" i="52"/>
  <c r="I33" i="52"/>
  <c r="H33" i="52"/>
  <c r="G33" i="52"/>
  <c r="S30" i="52"/>
  <c r="R30" i="52"/>
  <c r="P30" i="52"/>
  <c r="O30" i="52"/>
  <c r="L30" i="52"/>
  <c r="K30" i="52"/>
  <c r="I30" i="52"/>
  <c r="H30" i="52"/>
  <c r="G30" i="52"/>
  <c r="S29" i="52"/>
  <c r="R29" i="52"/>
  <c r="P29" i="52"/>
  <c r="Q29" i="52" s="1"/>
  <c r="O29" i="52"/>
  <c r="L29" i="52"/>
  <c r="K29" i="52"/>
  <c r="M29" i="52" s="1"/>
  <c r="I29" i="52"/>
  <c r="J29" i="52" s="1"/>
  <c r="H29" i="52"/>
  <c r="G29" i="52"/>
  <c r="S26" i="52"/>
  <c r="R26" i="52"/>
  <c r="P26" i="52"/>
  <c r="O26" i="52"/>
  <c r="L26" i="52"/>
  <c r="K26" i="52"/>
  <c r="I26" i="52"/>
  <c r="H26" i="52"/>
  <c r="G26" i="52"/>
  <c r="S25" i="52"/>
  <c r="R25" i="52"/>
  <c r="P25" i="52"/>
  <c r="O25" i="52"/>
  <c r="L25" i="52"/>
  <c r="K25" i="52"/>
  <c r="I25" i="52"/>
  <c r="H25" i="52"/>
  <c r="G25" i="52"/>
  <c r="S23" i="52"/>
  <c r="R23" i="52"/>
  <c r="P23" i="52"/>
  <c r="O23" i="52"/>
  <c r="L23" i="52"/>
  <c r="K23" i="52"/>
  <c r="M23" i="52" s="1"/>
  <c r="I23" i="52"/>
  <c r="H23" i="52"/>
  <c r="G23" i="52"/>
  <c r="S21" i="52"/>
  <c r="R21" i="52"/>
  <c r="P21" i="52"/>
  <c r="O21" i="52"/>
  <c r="L21" i="52"/>
  <c r="K21" i="52"/>
  <c r="I21" i="52"/>
  <c r="H21" i="52"/>
  <c r="G21" i="52"/>
  <c r="F39" i="52"/>
  <c r="F38" i="52"/>
  <c r="F37" i="52"/>
  <c r="F35" i="52"/>
  <c r="F33" i="52"/>
  <c r="F30" i="52"/>
  <c r="F29" i="52"/>
  <c r="F26" i="52"/>
  <c r="J26" i="52" s="1"/>
  <c r="F25" i="52"/>
  <c r="F23" i="52"/>
  <c r="F21" i="52"/>
  <c r="T38" i="52"/>
  <c r="T29" i="52"/>
  <c r="T25" i="52"/>
  <c r="S19" i="52"/>
  <c r="R19" i="52"/>
  <c r="T19" i="52" s="1"/>
  <c r="P19" i="52"/>
  <c r="O19" i="52"/>
  <c r="L19" i="52"/>
  <c r="K19" i="52"/>
  <c r="M19" i="52" s="1"/>
  <c r="I19" i="52"/>
  <c r="H19" i="52"/>
  <c r="G19" i="52"/>
  <c r="F19" i="52"/>
  <c r="S18" i="52"/>
  <c r="R18" i="52"/>
  <c r="P18" i="52"/>
  <c r="O18" i="52"/>
  <c r="L18" i="52"/>
  <c r="K18" i="52"/>
  <c r="M18" i="52" s="1"/>
  <c r="I18" i="52"/>
  <c r="H18" i="52"/>
  <c r="J18" i="52" s="1"/>
  <c r="G18" i="52"/>
  <c r="F18" i="52"/>
  <c r="S15" i="52"/>
  <c r="R15" i="52"/>
  <c r="P15" i="52"/>
  <c r="O15" i="52"/>
  <c r="L15" i="52"/>
  <c r="K15" i="52"/>
  <c r="I15" i="52"/>
  <c r="H15" i="52"/>
  <c r="G15" i="52"/>
  <c r="F15" i="52"/>
  <c r="S14" i="52"/>
  <c r="R14" i="52"/>
  <c r="P14" i="52"/>
  <c r="O14" i="52"/>
  <c r="L14" i="52"/>
  <c r="K14" i="52"/>
  <c r="M14" i="52" s="1"/>
  <c r="I14" i="52"/>
  <c r="G14" i="52"/>
  <c r="F14" i="52"/>
  <c r="S13" i="52"/>
  <c r="R13" i="52"/>
  <c r="P13" i="52"/>
  <c r="Q13" i="52" s="1"/>
  <c r="O13" i="52"/>
  <c r="L13" i="52"/>
  <c r="M13" i="52" s="1"/>
  <c r="K13" i="52"/>
  <c r="I13" i="52"/>
  <c r="J13" i="52" s="1"/>
  <c r="H13" i="52"/>
  <c r="G13" i="52"/>
  <c r="F13" i="52"/>
  <c r="S12" i="52"/>
  <c r="T12" i="52" s="1"/>
  <c r="R12" i="52"/>
  <c r="P12" i="52"/>
  <c r="O12" i="52"/>
  <c r="L12" i="52"/>
  <c r="K12" i="52"/>
  <c r="I12" i="52"/>
  <c r="H12" i="52"/>
  <c r="G12" i="52"/>
  <c r="F12" i="52"/>
  <c r="S11" i="52"/>
  <c r="R11" i="52"/>
  <c r="P11" i="52"/>
  <c r="Q11" i="52" s="1"/>
  <c r="O11" i="52"/>
  <c r="L11" i="52"/>
  <c r="K11" i="52"/>
  <c r="I11" i="52"/>
  <c r="H11" i="52"/>
  <c r="G11" i="52"/>
  <c r="F11" i="52"/>
  <c r="S10" i="52"/>
  <c r="T10" i="52" s="1"/>
  <c r="R10" i="52"/>
  <c r="P10" i="52"/>
  <c r="Q10" i="52" s="1"/>
  <c r="O10" i="52"/>
  <c r="L10" i="52"/>
  <c r="M10" i="52" s="1"/>
  <c r="K10" i="52"/>
  <c r="I10" i="52"/>
  <c r="H10" i="52"/>
  <c r="G10" i="52"/>
  <c r="F10" i="52"/>
  <c r="S9" i="52"/>
  <c r="R9" i="52"/>
  <c r="P9" i="52"/>
  <c r="O9" i="52"/>
  <c r="L9" i="52"/>
  <c r="K9" i="52"/>
  <c r="I9" i="52"/>
  <c r="H9" i="52"/>
  <c r="G9" i="52"/>
  <c r="F9" i="52"/>
  <c r="S8" i="52"/>
  <c r="R8" i="52"/>
  <c r="P8" i="52"/>
  <c r="O8" i="52"/>
  <c r="L8" i="52"/>
  <c r="M8" i="52" s="1"/>
  <c r="K8" i="52"/>
  <c r="I8" i="52"/>
  <c r="H8" i="52"/>
  <c r="G8" i="52"/>
  <c r="F8" i="52"/>
  <c r="Q19" i="52"/>
  <c r="T18" i="52"/>
  <c r="T14" i="52"/>
  <c r="T13" i="52"/>
  <c r="M11" i="52"/>
  <c r="S7" i="52"/>
  <c r="R7" i="52"/>
  <c r="P7" i="52"/>
  <c r="O7" i="52"/>
  <c r="L7" i="52"/>
  <c r="K7" i="52"/>
  <c r="I7" i="52"/>
  <c r="H7" i="52"/>
  <c r="G7" i="52"/>
  <c r="F7" i="52"/>
  <c r="S59" i="39"/>
  <c r="Z55" i="39"/>
  <c r="Y59" i="39" s="1"/>
  <c r="Y55" i="39"/>
  <c r="X55" i="39"/>
  <c r="W55" i="39"/>
  <c r="V55" i="39"/>
  <c r="U55" i="39"/>
  <c r="T55" i="39"/>
  <c r="S55" i="39"/>
  <c r="R55" i="39"/>
  <c r="Q55" i="39"/>
  <c r="P55" i="39"/>
  <c r="O55" i="39"/>
  <c r="N55" i="39"/>
  <c r="M55" i="39"/>
  <c r="L55" i="39"/>
  <c r="K55" i="39"/>
  <c r="J55" i="39"/>
  <c r="I55" i="39"/>
  <c r="H55" i="39"/>
  <c r="G55" i="39"/>
  <c r="F55" i="39"/>
  <c r="E55" i="39"/>
  <c r="Z54" i="39"/>
  <c r="W59" i="39" s="1"/>
  <c r="Y54" i="39"/>
  <c r="X54" i="39"/>
  <c r="W54" i="39"/>
  <c r="V54" i="39"/>
  <c r="U54" i="39"/>
  <c r="T54" i="39"/>
  <c r="S54" i="39"/>
  <c r="R54" i="39"/>
  <c r="Q54" i="39"/>
  <c r="P54" i="39"/>
  <c r="O54" i="39"/>
  <c r="N54" i="39"/>
  <c r="M54" i="39"/>
  <c r="L54" i="39"/>
  <c r="K54" i="39"/>
  <c r="J54" i="39"/>
  <c r="I54" i="39"/>
  <c r="H54" i="39"/>
  <c r="G54" i="39"/>
  <c r="F54" i="39"/>
  <c r="E54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N53" i="39"/>
  <c r="M53" i="39"/>
  <c r="L53" i="39"/>
  <c r="K53" i="39"/>
  <c r="J53" i="39"/>
  <c r="I53" i="39"/>
  <c r="H53" i="39"/>
  <c r="G53" i="39"/>
  <c r="F53" i="39"/>
  <c r="E53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N52" i="39"/>
  <c r="M52" i="39"/>
  <c r="L52" i="39"/>
  <c r="K52" i="39"/>
  <c r="J52" i="39"/>
  <c r="I52" i="39"/>
  <c r="H52" i="39"/>
  <c r="G52" i="39"/>
  <c r="F52" i="39"/>
  <c r="E52" i="39"/>
  <c r="Z51" i="39"/>
  <c r="Y51" i="39"/>
  <c r="X51" i="39"/>
  <c r="W51" i="39"/>
  <c r="V51" i="39"/>
  <c r="U51" i="39"/>
  <c r="T51" i="39"/>
  <c r="S51" i="39"/>
  <c r="R51" i="39"/>
  <c r="Q51" i="39"/>
  <c r="P51" i="39"/>
  <c r="O51" i="39"/>
  <c r="N51" i="39"/>
  <c r="M51" i="39"/>
  <c r="L51" i="39"/>
  <c r="K51" i="39"/>
  <c r="J51" i="39"/>
  <c r="I51" i="39"/>
  <c r="H51" i="39"/>
  <c r="G51" i="39"/>
  <c r="F51" i="39"/>
  <c r="E51" i="39"/>
  <c r="Z50" i="39"/>
  <c r="Y50" i="39"/>
  <c r="X50" i="39"/>
  <c r="W50" i="39"/>
  <c r="V50" i="39"/>
  <c r="U50" i="39"/>
  <c r="T50" i="39"/>
  <c r="S50" i="39"/>
  <c r="R50" i="39"/>
  <c r="Q50" i="39"/>
  <c r="P50" i="39"/>
  <c r="O50" i="39"/>
  <c r="N50" i="39"/>
  <c r="M50" i="39"/>
  <c r="L50" i="39"/>
  <c r="K50" i="39"/>
  <c r="J50" i="39"/>
  <c r="I50" i="39"/>
  <c r="H50" i="39"/>
  <c r="G50" i="39"/>
  <c r="F50" i="39"/>
  <c r="E50" i="39"/>
  <c r="Z49" i="39"/>
  <c r="Y49" i="39"/>
  <c r="X49" i="39"/>
  <c r="W49" i="39"/>
  <c r="V49" i="39"/>
  <c r="U49" i="39"/>
  <c r="T49" i="39"/>
  <c r="S49" i="39"/>
  <c r="R49" i="39"/>
  <c r="Q49" i="39"/>
  <c r="P49" i="39"/>
  <c r="O49" i="39"/>
  <c r="N49" i="39"/>
  <c r="M49" i="39"/>
  <c r="L49" i="39"/>
  <c r="K49" i="39"/>
  <c r="J49" i="39"/>
  <c r="I49" i="39"/>
  <c r="H49" i="39"/>
  <c r="G49" i="39"/>
  <c r="F49" i="39"/>
  <c r="E49" i="39"/>
  <c r="Z48" i="39"/>
  <c r="Y48" i="39"/>
  <c r="X48" i="39"/>
  <c r="W48" i="39"/>
  <c r="V48" i="39"/>
  <c r="U48" i="39"/>
  <c r="T48" i="39"/>
  <c r="S48" i="39"/>
  <c r="R48" i="39"/>
  <c r="Q48" i="39"/>
  <c r="P48" i="39"/>
  <c r="O48" i="39"/>
  <c r="N48" i="39"/>
  <c r="M48" i="39"/>
  <c r="L48" i="39"/>
  <c r="K48" i="39"/>
  <c r="J48" i="39"/>
  <c r="I48" i="39"/>
  <c r="H48" i="39"/>
  <c r="G48" i="39"/>
  <c r="F48" i="39"/>
  <c r="E48" i="39"/>
  <c r="Z47" i="39"/>
  <c r="Y47" i="39"/>
  <c r="X47" i="39"/>
  <c r="W47" i="39"/>
  <c r="V47" i="39"/>
  <c r="U47" i="39"/>
  <c r="T47" i="39"/>
  <c r="S47" i="39"/>
  <c r="R47" i="39"/>
  <c r="Q47" i="39"/>
  <c r="P47" i="39"/>
  <c r="O47" i="39"/>
  <c r="N47" i="39"/>
  <c r="M47" i="39"/>
  <c r="L47" i="39"/>
  <c r="K47" i="39"/>
  <c r="J47" i="39"/>
  <c r="I47" i="39"/>
  <c r="H47" i="39"/>
  <c r="G47" i="39"/>
  <c r="F47" i="39"/>
  <c r="E47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Z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Z31" i="39"/>
  <c r="Y31" i="39"/>
  <c r="X31" i="39"/>
  <c r="W31" i="39"/>
  <c r="V31" i="39"/>
  <c r="U31" i="39"/>
  <c r="T31" i="39"/>
  <c r="S31" i="39"/>
  <c r="R31" i="39"/>
  <c r="Q31" i="39"/>
  <c r="P31" i="39"/>
  <c r="O31" i="39"/>
  <c r="N31" i="39"/>
  <c r="M31" i="39"/>
  <c r="L31" i="39"/>
  <c r="K31" i="39"/>
  <c r="J31" i="39"/>
  <c r="I31" i="39"/>
  <c r="H31" i="39"/>
  <c r="G31" i="39"/>
  <c r="F31" i="39"/>
  <c r="E31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F30" i="39"/>
  <c r="E30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Z26" i="39"/>
  <c r="Y26" i="39"/>
  <c r="X26" i="39"/>
  <c r="W26" i="39"/>
  <c r="V26" i="39"/>
  <c r="U26" i="39"/>
  <c r="T26" i="39"/>
  <c r="S26" i="39"/>
  <c r="R26" i="39"/>
  <c r="Q26" i="39"/>
  <c r="P26" i="39"/>
  <c r="O26" i="39"/>
  <c r="N26" i="39"/>
  <c r="M26" i="39"/>
  <c r="L26" i="39"/>
  <c r="K26" i="39"/>
  <c r="J26" i="39"/>
  <c r="I26" i="39"/>
  <c r="H26" i="39"/>
  <c r="G26" i="39"/>
  <c r="F26" i="39"/>
  <c r="E26" i="39"/>
  <c r="Z19" i="39"/>
  <c r="Y19" i="39"/>
  <c r="X19" i="39"/>
  <c r="W19" i="39"/>
  <c r="V19" i="39"/>
  <c r="U19" i="39"/>
  <c r="T19" i="39"/>
  <c r="S19" i="39"/>
  <c r="R19" i="39"/>
  <c r="Q19" i="39"/>
  <c r="P19" i="39"/>
  <c r="O19" i="39"/>
  <c r="N19" i="39"/>
  <c r="M19" i="39"/>
  <c r="L19" i="39"/>
  <c r="K19" i="39"/>
  <c r="J19" i="39"/>
  <c r="I19" i="39"/>
  <c r="H19" i="39"/>
  <c r="G19" i="39"/>
  <c r="F19" i="39"/>
  <c r="E19" i="39"/>
  <c r="Z18" i="39"/>
  <c r="Y18" i="39"/>
  <c r="X18" i="39"/>
  <c r="W18" i="39"/>
  <c r="V18" i="39"/>
  <c r="U18" i="39"/>
  <c r="T18" i="39"/>
  <c r="S18" i="39"/>
  <c r="R18" i="39"/>
  <c r="Q18" i="39"/>
  <c r="P18" i="39"/>
  <c r="O18" i="39"/>
  <c r="N18" i="39"/>
  <c r="M18" i="39"/>
  <c r="L18" i="39"/>
  <c r="K18" i="39"/>
  <c r="J18" i="39"/>
  <c r="I18" i="39"/>
  <c r="H18" i="39"/>
  <c r="G18" i="39"/>
  <c r="F18" i="39"/>
  <c r="E18" i="39"/>
  <c r="Z17" i="39"/>
  <c r="Y17" i="39"/>
  <c r="X17" i="39"/>
  <c r="W17" i="39"/>
  <c r="V17" i="39"/>
  <c r="U17" i="39"/>
  <c r="T17" i="39"/>
  <c r="S17" i="39"/>
  <c r="R17" i="39"/>
  <c r="Q17" i="39"/>
  <c r="P17" i="39"/>
  <c r="O17" i="39"/>
  <c r="N17" i="39"/>
  <c r="M17" i="39"/>
  <c r="L17" i="39"/>
  <c r="K17" i="39"/>
  <c r="J17" i="39"/>
  <c r="I17" i="39"/>
  <c r="H17" i="39"/>
  <c r="G17" i="39"/>
  <c r="F17" i="39"/>
  <c r="E17" i="39"/>
  <c r="M30" i="52" l="1"/>
  <c r="Q35" i="52"/>
  <c r="M38" i="52"/>
  <c r="N18" i="52"/>
  <c r="U59" i="39"/>
  <c r="Q8" i="52"/>
  <c r="T11" i="52"/>
  <c r="Q12" i="52"/>
  <c r="U12" i="52" s="1"/>
  <c r="J25" i="52"/>
  <c r="J33" i="52"/>
  <c r="N33" i="52" s="1"/>
  <c r="V33" i="52" s="1"/>
  <c r="J10" i="52"/>
  <c r="Q26" i="52"/>
  <c r="U26" i="52" s="1"/>
  <c r="M12" i="52"/>
  <c r="J15" i="52"/>
  <c r="T15" i="52"/>
  <c r="M21" i="52"/>
  <c r="T21" i="52"/>
  <c r="Q30" i="52"/>
  <c r="M35" i="52"/>
  <c r="J39" i="52"/>
  <c r="N39" i="52" s="1"/>
  <c r="Q39" i="52"/>
  <c r="U39" i="52" s="1"/>
  <c r="M39" i="52"/>
  <c r="U38" i="52"/>
  <c r="Q37" i="52"/>
  <c r="U37" i="52" s="1"/>
  <c r="M37" i="52"/>
  <c r="U35" i="52"/>
  <c r="Q33" i="52"/>
  <c r="U33" i="52" s="1"/>
  <c r="M33" i="52"/>
  <c r="T30" i="52"/>
  <c r="U29" i="52"/>
  <c r="N29" i="52"/>
  <c r="V29" i="52" s="1"/>
  <c r="T26" i="52"/>
  <c r="M26" i="52"/>
  <c r="N26" i="52" s="1"/>
  <c r="Q25" i="52"/>
  <c r="U25" i="52" s="1"/>
  <c r="M25" i="52"/>
  <c r="N25" i="52" s="1"/>
  <c r="T23" i="52"/>
  <c r="Q23" i="52"/>
  <c r="J23" i="52"/>
  <c r="N23" i="52" s="1"/>
  <c r="Q21" i="52"/>
  <c r="U21" i="52" s="1"/>
  <c r="J21" i="52"/>
  <c r="N21" i="52" s="1"/>
  <c r="J38" i="52"/>
  <c r="N38" i="52" s="1"/>
  <c r="V38" i="52" s="1"/>
  <c r="J37" i="52"/>
  <c r="J35" i="52"/>
  <c r="N35" i="52" s="1"/>
  <c r="J30" i="52"/>
  <c r="N30" i="52" s="1"/>
  <c r="U19" i="52"/>
  <c r="J19" i="52"/>
  <c r="N19" i="52" s="1"/>
  <c r="Q18" i="52"/>
  <c r="U18" i="52" s="1"/>
  <c r="V18" i="52" s="1"/>
  <c r="Q15" i="52"/>
  <c r="U15" i="52" s="1"/>
  <c r="M15" i="52"/>
  <c r="Q14" i="52"/>
  <c r="U14" i="52" s="1"/>
  <c r="J14" i="52"/>
  <c r="N14" i="52" s="1"/>
  <c r="N13" i="52"/>
  <c r="J12" i="52"/>
  <c r="N12" i="52" s="1"/>
  <c r="U11" i="52"/>
  <c r="J11" i="52"/>
  <c r="N11" i="52" s="1"/>
  <c r="V11" i="52" s="1"/>
  <c r="U10" i="52"/>
  <c r="N10" i="52"/>
  <c r="T9" i="52"/>
  <c r="Q9" i="52"/>
  <c r="M9" i="52"/>
  <c r="J9" i="52"/>
  <c r="N9" i="52" s="1"/>
  <c r="T8" i="52"/>
  <c r="J8" i="52"/>
  <c r="N8" i="52" s="1"/>
  <c r="V8" i="52" s="1"/>
  <c r="U8" i="52"/>
  <c r="U13" i="52"/>
  <c r="V13" i="52" s="1"/>
  <c r="N39" i="50"/>
  <c r="M39" i="50"/>
  <c r="L39" i="50" s="1"/>
  <c r="K39" i="50"/>
  <c r="I39" i="50" s="1"/>
  <c r="J39" i="50"/>
  <c r="N38" i="50"/>
  <c r="M38" i="50"/>
  <c r="K38" i="50"/>
  <c r="J38" i="50"/>
  <c r="N37" i="50"/>
  <c r="M37" i="50"/>
  <c r="K37" i="50"/>
  <c r="J37" i="50"/>
  <c r="N35" i="50"/>
  <c r="M35" i="50"/>
  <c r="L35" i="50" s="1"/>
  <c r="K35" i="50"/>
  <c r="J35" i="50"/>
  <c r="G35" i="50" s="1"/>
  <c r="N33" i="50"/>
  <c r="M33" i="50"/>
  <c r="K33" i="50"/>
  <c r="J33" i="50"/>
  <c r="H38" i="50"/>
  <c r="H35" i="50"/>
  <c r="N30" i="50"/>
  <c r="M30" i="50"/>
  <c r="K30" i="50"/>
  <c r="J30" i="50"/>
  <c r="G30" i="50" s="1"/>
  <c r="N29" i="50"/>
  <c r="L29" i="50" s="1"/>
  <c r="M29" i="50"/>
  <c r="K29" i="50"/>
  <c r="J29" i="50"/>
  <c r="N26" i="50"/>
  <c r="L26" i="50" s="1"/>
  <c r="M26" i="50"/>
  <c r="K26" i="50"/>
  <c r="J26" i="50"/>
  <c r="L30" i="50"/>
  <c r="I30" i="50"/>
  <c r="N25" i="50"/>
  <c r="M25" i="50"/>
  <c r="K25" i="50"/>
  <c r="J25" i="50"/>
  <c r="N23" i="50"/>
  <c r="M23" i="50"/>
  <c r="K23" i="50"/>
  <c r="J23" i="50"/>
  <c r="N21" i="50"/>
  <c r="M21" i="50"/>
  <c r="K21" i="50"/>
  <c r="J21" i="50"/>
  <c r="J10" i="50"/>
  <c r="G10" i="50" s="1"/>
  <c r="K10" i="50"/>
  <c r="H10" i="50" s="1"/>
  <c r="M10" i="50"/>
  <c r="N10" i="50"/>
  <c r="H25" i="50"/>
  <c r="L23" i="50"/>
  <c r="N19" i="50"/>
  <c r="N18" i="50"/>
  <c r="N15" i="50"/>
  <c r="N14" i="50"/>
  <c r="L14" i="50" s="1"/>
  <c r="N13" i="50"/>
  <c r="N12" i="50"/>
  <c r="N11" i="50"/>
  <c r="N9" i="50"/>
  <c r="K19" i="50"/>
  <c r="K18" i="50"/>
  <c r="K15" i="50"/>
  <c r="K14" i="50"/>
  <c r="K13" i="50"/>
  <c r="K12" i="50"/>
  <c r="H12" i="50" s="1"/>
  <c r="K11" i="50"/>
  <c r="K9" i="50"/>
  <c r="M19" i="50"/>
  <c r="M18" i="50"/>
  <c r="M15" i="50"/>
  <c r="M14" i="50"/>
  <c r="M13" i="50"/>
  <c r="M12" i="50"/>
  <c r="L12" i="50" s="1"/>
  <c r="M11" i="50"/>
  <c r="M9" i="50"/>
  <c r="L9" i="50" s="1"/>
  <c r="J19" i="50"/>
  <c r="I19" i="50" s="1"/>
  <c r="J18" i="50"/>
  <c r="G18" i="50" s="1"/>
  <c r="J15" i="50"/>
  <c r="J14" i="50"/>
  <c r="J13" i="50"/>
  <c r="J12" i="50"/>
  <c r="I12" i="50" s="1"/>
  <c r="J11" i="50"/>
  <c r="J9" i="50"/>
  <c r="G9" i="50" s="1"/>
  <c r="N8" i="50"/>
  <c r="M8" i="50"/>
  <c r="K8" i="50"/>
  <c r="J8" i="50"/>
  <c r="L19" i="50"/>
  <c r="L18" i="50"/>
  <c r="G14" i="50"/>
  <c r="G13" i="50"/>
  <c r="H9" i="50"/>
  <c r="N7" i="50"/>
  <c r="M7" i="50"/>
  <c r="K7" i="50"/>
  <c r="J7" i="50"/>
  <c r="T39" i="49"/>
  <c r="S39" i="49"/>
  <c r="Q39" i="49" s="1"/>
  <c r="R39" i="49"/>
  <c r="P39" i="49"/>
  <c r="T38" i="49"/>
  <c r="S38" i="49"/>
  <c r="R38" i="49"/>
  <c r="P38" i="49"/>
  <c r="T37" i="49"/>
  <c r="S37" i="49"/>
  <c r="S40" i="49" s="1"/>
  <c r="R37" i="49"/>
  <c r="R40" i="49" s="1"/>
  <c r="P37" i="49"/>
  <c r="P40" i="49" s="1"/>
  <c r="T35" i="49"/>
  <c r="S35" i="49"/>
  <c r="R35" i="49"/>
  <c r="R41" i="49" s="1"/>
  <c r="P35" i="49"/>
  <c r="T33" i="49"/>
  <c r="T34" i="49" s="1"/>
  <c r="S33" i="49"/>
  <c r="S34" i="49" s="1"/>
  <c r="S36" i="49" s="1"/>
  <c r="R33" i="49"/>
  <c r="R34" i="49" s="1"/>
  <c r="P33" i="49"/>
  <c r="P34" i="49" s="1"/>
  <c r="T30" i="49"/>
  <c r="S30" i="49"/>
  <c r="Q30" i="49" s="1"/>
  <c r="R30" i="49"/>
  <c r="P30" i="49"/>
  <c r="T29" i="49"/>
  <c r="T31" i="49" s="1"/>
  <c r="S29" i="49"/>
  <c r="S31" i="49" s="1"/>
  <c r="R29" i="49"/>
  <c r="R31" i="49" s="1"/>
  <c r="P29" i="49"/>
  <c r="P31" i="49" s="1"/>
  <c r="T26" i="49"/>
  <c r="S26" i="49"/>
  <c r="Q26" i="49" s="1"/>
  <c r="R26" i="49"/>
  <c r="P26" i="49"/>
  <c r="T25" i="49"/>
  <c r="T27" i="49" s="1"/>
  <c r="S25" i="49"/>
  <c r="S27" i="49" s="1"/>
  <c r="R25" i="49"/>
  <c r="R27" i="49" s="1"/>
  <c r="P25" i="49"/>
  <c r="P27" i="49" s="1"/>
  <c r="T23" i="49"/>
  <c r="T28" i="49" s="1"/>
  <c r="S23" i="49"/>
  <c r="S28" i="49" s="1"/>
  <c r="R23" i="49"/>
  <c r="R28" i="49" s="1"/>
  <c r="P23" i="49"/>
  <c r="P28" i="49" s="1"/>
  <c r="T21" i="49"/>
  <c r="T24" i="49" s="1"/>
  <c r="S21" i="49"/>
  <c r="S24" i="49" s="1"/>
  <c r="R21" i="49"/>
  <c r="R24" i="49" s="1"/>
  <c r="P21" i="49"/>
  <c r="P24" i="49" s="1"/>
  <c r="T19" i="49"/>
  <c r="S19" i="49"/>
  <c r="R19" i="49"/>
  <c r="P19" i="49"/>
  <c r="T18" i="49"/>
  <c r="S18" i="49"/>
  <c r="R18" i="49"/>
  <c r="P18" i="49"/>
  <c r="T15" i="49"/>
  <c r="S15" i="49"/>
  <c r="R15" i="49"/>
  <c r="P15" i="49"/>
  <c r="T14" i="49"/>
  <c r="S14" i="49"/>
  <c r="R14" i="49"/>
  <c r="P14" i="49"/>
  <c r="T13" i="49"/>
  <c r="S13" i="49"/>
  <c r="R13" i="49"/>
  <c r="Q13" i="49" s="1"/>
  <c r="P13" i="49"/>
  <c r="T12" i="49"/>
  <c r="S12" i="49"/>
  <c r="R12" i="49"/>
  <c r="P12" i="49"/>
  <c r="T11" i="49"/>
  <c r="S11" i="49"/>
  <c r="R11" i="49"/>
  <c r="P11" i="49"/>
  <c r="T10" i="49"/>
  <c r="S10" i="49"/>
  <c r="R10" i="49"/>
  <c r="P10" i="49"/>
  <c r="T9" i="49"/>
  <c r="S9" i="49"/>
  <c r="R9" i="49"/>
  <c r="P9" i="49"/>
  <c r="T8" i="49"/>
  <c r="S8" i="49"/>
  <c r="R8" i="49"/>
  <c r="S7" i="49"/>
  <c r="R7" i="49"/>
  <c r="P8" i="49"/>
  <c r="T7" i="49"/>
  <c r="P7" i="49"/>
  <c r="J39" i="53"/>
  <c r="J40" i="53" s="1"/>
  <c r="I39" i="53"/>
  <c r="I40" i="53" s="1"/>
  <c r="H39" i="53"/>
  <c r="H40" i="53" s="1"/>
  <c r="G39" i="53"/>
  <c r="G40" i="53" s="1"/>
  <c r="J35" i="53"/>
  <c r="I35" i="53"/>
  <c r="H35" i="53"/>
  <c r="G35" i="53"/>
  <c r="J33" i="53"/>
  <c r="I33" i="53"/>
  <c r="H33" i="53"/>
  <c r="G33" i="53"/>
  <c r="J30" i="53"/>
  <c r="I30" i="53"/>
  <c r="H30" i="53"/>
  <c r="G30" i="53"/>
  <c r="J26" i="53"/>
  <c r="J27" i="53" s="1"/>
  <c r="I26" i="53"/>
  <c r="I27" i="53" s="1"/>
  <c r="H26" i="53"/>
  <c r="H27" i="53" s="1"/>
  <c r="G26" i="53"/>
  <c r="G27" i="53" s="1"/>
  <c r="J23" i="53"/>
  <c r="I23" i="53"/>
  <c r="H23" i="53"/>
  <c r="G23" i="53"/>
  <c r="J19" i="53"/>
  <c r="J21" i="53" s="1"/>
  <c r="K13" i="53"/>
  <c r="F7" i="53"/>
  <c r="F8" i="53"/>
  <c r="K8" i="53" s="1"/>
  <c r="F9" i="53"/>
  <c r="K9" i="53" s="1"/>
  <c r="F10" i="53"/>
  <c r="F11" i="53"/>
  <c r="K11" i="53" s="1"/>
  <c r="F12" i="53"/>
  <c r="K12" i="53" s="1"/>
  <c r="F13" i="53"/>
  <c r="F14" i="53"/>
  <c r="F17" i="53"/>
  <c r="K17" i="53" s="1"/>
  <c r="F18" i="53"/>
  <c r="V12" i="52" l="1"/>
  <c r="G25" i="50"/>
  <c r="H26" i="50"/>
  <c r="H29" i="50"/>
  <c r="H30" i="50"/>
  <c r="F30" i="50" s="1"/>
  <c r="G33" i="50"/>
  <c r="H21" i="50"/>
  <c r="F21" i="50" s="1"/>
  <c r="H33" i="50"/>
  <c r="H39" i="50"/>
  <c r="F39" i="50" s="1"/>
  <c r="U23" i="52"/>
  <c r="V25" i="52"/>
  <c r="N15" i="52"/>
  <c r="V15" i="52" s="1"/>
  <c r="Q33" i="49"/>
  <c r="Q34" i="49" s="1"/>
  <c r="I11" i="50"/>
  <c r="V35" i="52"/>
  <c r="V21" i="52"/>
  <c r="T40" i="49"/>
  <c r="T41" i="49" s="1"/>
  <c r="T42" i="49" s="1"/>
  <c r="P41" i="49"/>
  <c r="H8" i="50"/>
  <c r="I8" i="50"/>
  <c r="L11" i="50"/>
  <c r="F35" i="50"/>
  <c r="Q23" i="49"/>
  <c r="L8" i="50"/>
  <c r="F10" i="50"/>
  <c r="I23" i="50"/>
  <c r="I25" i="50"/>
  <c r="L37" i="50"/>
  <c r="V19" i="52"/>
  <c r="H13" i="50"/>
  <c r="F13" i="50" s="1"/>
  <c r="G21" i="50"/>
  <c r="G37" i="50"/>
  <c r="F37" i="50" s="1"/>
  <c r="G39" i="50"/>
  <c r="I15" i="50"/>
  <c r="Q7" i="49"/>
  <c r="S20" i="49"/>
  <c r="S22" i="49" s="1"/>
  <c r="S32" i="49" s="1"/>
  <c r="Q9" i="49"/>
  <c r="Q10" i="49"/>
  <c r="Q12" i="49"/>
  <c r="Q14" i="49"/>
  <c r="Q18" i="49"/>
  <c r="I18" i="50"/>
  <c r="I14" i="50"/>
  <c r="L21" i="50"/>
  <c r="L10" i="50"/>
  <c r="H23" i="50"/>
  <c r="L25" i="50"/>
  <c r="L33" i="50"/>
  <c r="H37" i="50"/>
  <c r="V10" i="52"/>
  <c r="N37" i="52"/>
  <c r="V37" i="52" s="1"/>
  <c r="U30" i="52"/>
  <c r="V30" i="52" s="1"/>
  <c r="V14" i="52"/>
  <c r="V39" i="52"/>
  <c r="V26" i="52"/>
  <c r="V23" i="52"/>
  <c r="U9" i="52"/>
  <c r="V9" i="52" s="1"/>
  <c r="G38" i="50"/>
  <c r="F38" i="50" s="1"/>
  <c r="L38" i="50"/>
  <c r="I38" i="50"/>
  <c r="I35" i="50"/>
  <c r="I33" i="50"/>
  <c r="F33" i="50"/>
  <c r="I37" i="50"/>
  <c r="I29" i="50"/>
  <c r="I26" i="50"/>
  <c r="G29" i="50"/>
  <c r="G26" i="50"/>
  <c r="F26" i="50" s="1"/>
  <c r="F25" i="50"/>
  <c r="I21" i="50"/>
  <c r="I10" i="50"/>
  <c r="G23" i="50"/>
  <c r="L13" i="50"/>
  <c r="L15" i="50"/>
  <c r="I13" i="50"/>
  <c r="F9" i="50"/>
  <c r="I9" i="50"/>
  <c r="G11" i="50"/>
  <c r="H14" i="50"/>
  <c r="F14" i="50" s="1"/>
  <c r="G15" i="50"/>
  <c r="H18" i="50"/>
  <c r="F18" i="50" s="1"/>
  <c r="G19" i="50"/>
  <c r="G8" i="50"/>
  <c r="F8" i="50" s="1"/>
  <c r="H11" i="50"/>
  <c r="G12" i="50"/>
  <c r="F12" i="50" s="1"/>
  <c r="H15" i="50"/>
  <c r="H19" i="50"/>
  <c r="T20" i="49"/>
  <c r="T22" i="49" s="1"/>
  <c r="T32" i="49" s="1"/>
  <c r="Q8" i="49"/>
  <c r="Q25" i="49"/>
  <c r="Q27" i="49" s="1"/>
  <c r="Q35" i="49"/>
  <c r="Q36" i="49" s="1"/>
  <c r="S41" i="49"/>
  <c r="S42" i="49" s="1"/>
  <c r="R42" i="49"/>
  <c r="R36" i="49"/>
  <c r="T36" i="49"/>
  <c r="P36" i="49"/>
  <c r="P42" i="49"/>
  <c r="Q11" i="49"/>
  <c r="Q15" i="49"/>
  <c r="Q19" i="49"/>
  <c r="Q21" i="49"/>
  <c r="Q24" i="49" s="1"/>
  <c r="Q29" i="49"/>
  <c r="Q31" i="49" s="1"/>
  <c r="Q37" i="49"/>
  <c r="R20" i="49"/>
  <c r="R22" i="49" s="1"/>
  <c r="R32" i="49" s="1"/>
  <c r="P20" i="49"/>
  <c r="P22" i="49" s="1"/>
  <c r="P32" i="49" s="1"/>
  <c r="Q38" i="49"/>
  <c r="J41" i="53"/>
  <c r="G41" i="53"/>
  <c r="H41" i="53"/>
  <c r="I41" i="53"/>
  <c r="J31" i="53"/>
  <c r="J42" i="53" s="1"/>
  <c r="K18" i="53"/>
  <c r="I19" i="53"/>
  <c r="I21" i="53" s="1"/>
  <c r="I31" i="53" s="1"/>
  <c r="K7" i="53"/>
  <c r="K14" i="53"/>
  <c r="K10" i="53"/>
  <c r="F29" i="50" l="1"/>
  <c r="F23" i="50"/>
  <c r="P43" i="49"/>
  <c r="Q20" i="49"/>
  <c r="Q22" i="49" s="1"/>
  <c r="F19" i="50"/>
  <c r="F11" i="50"/>
  <c r="F15" i="50"/>
  <c r="S43" i="49"/>
  <c r="Q28" i="49"/>
  <c r="T43" i="49"/>
  <c r="Q40" i="49"/>
  <c r="Q41" i="49" s="1"/>
  <c r="Q42" i="49" s="1"/>
  <c r="R43" i="49"/>
  <c r="I42" i="53"/>
  <c r="Q32" i="49" l="1"/>
  <c r="Q43" i="49" s="1"/>
  <c r="J40" i="54" l="1"/>
  <c r="J39" i="54"/>
  <c r="J38" i="54"/>
  <c r="J36" i="54"/>
  <c r="J34" i="54"/>
  <c r="J31" i="54"/>
  <c r="J30" i="54"/>
  <c r="J27" i="54"/>
  <c r="J26" i="54"/>
  <c r="J24" i="54"/>
  <c r="J22" i="54"/>
  <c r="J20" i="54"/>
  <c r="J19" i="54"/>
  <c r="J18" i="54"/>
  <c r="J17" i="54"/>
  <c r="J16" i="54"/>
  <c r="J15" i="54"/>
  <c r="J14" i="54"/>
  <c r="J12" i="54"/>
  <c r="J11" i="54"/>
  <c r="J10" i="54"/>
  <c r="J9" i="54"/>
  <c r="J8" i="54"/>
  <c r="U8" i="54" s="1"/>
  <c r="V8" i="54" s="1"/>
  <c r="K21" i="54"/>
  <c r="O25" i="54" l="1"/>
  <c r="K34" i="54"/>
  <c r="Q34" i="54" s="1"/>
  <c r="G28" i="54"/>
  <c r="G29" i="54" s="1"/>
  <c r="H25" i="54"/>
  <c r="R34" i="54" l="1"/>
  <c r="Q35" i="54"/>
  <c r="Q43" i="54" s="1"/>
  <c r="Q37" i="54"/>
  <c r="D35" i="57"/>
  <c r="E35" i="57"/>
  <c r="F35" i="57"/>
  <c r="G35" i="57"/>
  <c r="H35" i="57"/>
  <c r="I35" i="57"/>
  <c r="C35" i="57"/>
  <c r="R37" i="54" l="1"/>
  <c r="R35" i="54"/>
  <c r="R43" i="54" s="1"/>
  <c r="T7" i="52"/>
  <c r="Q7" i="52"/>
  <c r="M7" i="52"/>
  <c r="J7" i="52"/>
  <c r="U7" i="52" l="1"/>
  <c r="N7" i="52"/>
  <c r="E39" i="57"/>
  <c r="Q22" i="57"/>
  <c r="P22" i="57"/>
  <c r="O22" i="57"/>
  <c r="N22" i="57"/>
  <c r="M22" i="57"/>
  <c r="L22" i="57"/>
  <c r="K22" i="57"/>
  <c r="J22" i="57"/>
  <c r="I22" i="57"/>
  <c r="H22" i="57"/>
  <c r="G22" i="57"/>
  <c r="F22" i="57"/>
  <c r="E22" i="57"/>
  <c r="D22" i="57"/>
  <c r="C22" i="57"/>
  <c r="H16" i="57"/>
  <c r="V7" i="52" l="1"/>
  <c r="J35" i="57"/>
  <c r="G25" i="54"/>
  <c r="Q16" i="54"/>
  <c r="Q17" i="54"/>
  <c r="R17" i="54" s="1"/>
  <c r="Q18" i="54"/>
  <c r="R18" i="54" s="1"/>
  <c r="AH18" i="54" s="1"/>
  <c r="AH30" i="54"/>
  <c r="AH9" i="54"/>
  <c r="AH10" i="54"/>
  <c r="AH11" i="54"/>
  <c r="AH12" i="54"/>
  <c r="AH13" i="54"/>
  <c r="AH14" i="54"/>
  <c r="AH15" i="54"/>
  <c r="AH17" i="54"/>
  <c r="AH19" i="54"/>
  <c r="AH20" i="54"/>
  <c r="AH22" i="54"/>
  <c r="AH24" i="54"/>
  <c r="AH26" i="54"/>
  <c r="AH27" i="54"/>
  <c r="AH31" i="54"/>
  <c r="AH34" i="54"/>
  <c r="AH36" i="54"/>
  <c r="AH38" i="54"/>
  <c r="AH39" i="54"/>
  <c r="AH40" i="54"/>
  <c r="AE35" i="54"/>
  <c r="AE36" i="54"/>
  <c r="AE37" i="54"/>
  <c r="AE38" i="54"/>
  <c r="AE39" i="54"/>
  <c r="AE40" i="54"/>
  <c r="AE41" i="54"/>
  <c r="AE42" i="54"/>
  <c r="AE43" i="54"/>
  <c r="AE44" i="54"/>
  <c r="AE10" i="54"/>
  <c r="AE11" i="54"/>
  <c r="AE12" i="54"/>
  <c r="AE13" i="54"/>
  <c r="AE14" i="54"/>
  <c r="AE15" i="54"/>
  <c r="AE16" i="54"/>
  <c r="AE17" i="54"/>
  <c r="AE18" i="54"/>
  <c r="AE19" i="54"/>
  <c r="AE20" i="54"/>
  <c r="AE21" i="54"/>
  <c r="AE22" i="54"/>
  <c r="AE23" i="54"/>
  <c r="AE24" i="54"/>
  <c r="AE25" i="54"/>
  <c r="AE26" i="54"/>
  <c r="AE27" i="54"/>
  <c r="AE28" i="54"/>
  <c r="AE29" i="54"/>
  <c r="AE30" i="54"/>
  <c r="AE31" i="54"/>
  <c r="AE32" i="54"/>
  <c r="AE33" i="54"/>
  <c r="AE34" i="54"/>
  <c r="AE8" i="54"/>
  <c r="G41" i="54"/>
  <c r="H41" i="54"/>
  <c r="H42" i="54" s="1"/>
  <c r="I41" i="54"/>
  <c r="I42" i="54" s="1"/>
  <c r="K41" i="54"/>
  <c r="K42" i="54" s="1"/>
  <c r="L41" i="54"/>
  <c r="L42" i="54" s="1"/>
  <c r="O41" i="54"/>
  <c r="O42" i="54" s="1"/>
  <c r="P41" i="54"/>
  <c r="P42" i="54" s="1"/>
  <c r="AH41" i="54"/>
  <c r="S41" i="54"/>
  <c r="T41" i="54"/>
  <c r="T42" i="54" s="1"/>
  <c r="F41" i="54"/>
  <c r="F42" i="54" s="1"/>
  <c r="G37" i="54"/>
  <c r="H37" i="54"/>
  <c r="I37" i="54"/>
  <c r="K37" i="54"/>
  <c r="L37" i="54"/>
  <c r="O37" i="54"/>
  <c r="P37" i="54"/>
  <c r="AH37" i="54"/>
  <c r="S37" i="54"/>
  <c r="T37" i="54"/>
  <c r="F37" i="54"/>
  <c r="G35" i="54"/>
  <c r="H35" i="54"/>
  <c r="I35" i="54"/>
  <c r="K35" i="54"/>
  <c r="L35" i="54"/>
  <c r="O35" i="54"/>
  <c r="P35" i="54"/>
  <c r="AH35" i="54"/>
  <c r="S35" i="54"/>
  <c r="T35" i="54"/>
  <c r="F35" i="54"/>
  <c r="AH29" i="54"/>
  <c r="G32" i="54"/>
  <c r="H32" i="54"/>
  <c r="I32" i="54"/>
  <c r="K32" i="54"/>
  <c r="L32" i="54"/>
  <c r="O32" i="54"/>
  <c r="P32" i="54"/>
  <c r="S32" i="54"/>
  <c r="T32" i="54"/>
  <c r="F32" i="54"/>
  <c r="H28" i="54"/>
  <c r="H29" i="54" s="1"/>
  <c r="I28" i="54"/>
  <c r="I29" i="54" s="1"/>
  <c r="K28" i="54"/>
  <c r="K29" i="54" s="1"/>
  <c r="L28" i="54"/>
  <c r="L29" i="54" s="1"/>
  <c r="O28" i="54"/>
  <c r="O29" i="54" s="1"/>
  <c r="P28" i="54"/>
  <c r="P29" i="54" s="1"/>
  <c r="AH28" i="54"/>
  <c r="S28" i="54"/>
  <c r="T28" i="54"/>
  <c r="T29" i="54" s="1"/>
  <c r="F28" i="54"/>
  <c r="F29" i="54" s="1"/>
  <c r="I25" i="54"/>
  <c r="K25" i="54"/>
  <c r="L25" i="54"/>
  <c r="P25" i="54"/>
  <c r="S25" i="54"/>
  <c r="T25" i="54"/>
  <c r="F25" i="54"/>
  <c r="T21" i="54"/>
  <c r="T23" i="54" s="1"/>
  <c r="O21" i="54"/>
  <c r="O23" i="54" s="1"/>
  <c r="P21" i="54"/>
  <c r="P23" i="54" s="1"/>
  <c r="F21" i="54"/>
  <c r="F23" i="54" s="1"/>
  <c r="G21" i="54"/>
  <c r="H21" i="54"/>
  <c r="H23" i="54" s="1"/>
  <c r="I21" i="54"/>
  <c r="I23" i="54" s="1"/>
  <c r="K23" i="54"/>
  <c r="L21" i="54"/>
  <c r="L23" i="54" s="1"/>
  <c r="AM16" i="54" l="1"/>
  <c r="R16" i="54"/>
  <c r="Q21" i="54"/>
  <c r="Q23" i="54" s="1"/>
  <c r="Q33" i="54" s="1"/>
  <c r="Q44" i="54" s="1"/>
  <c r="S29" i="54"/>
  <c r="S42" i="54"/>
  <c r="S43" i="54" s="1"/>
  <c r="J37" i="54"/>
  <c r="S23" i="54"/>
  <c r="L43" i="54"/>
  <c r="J32" i="54"/>
  <c r="J29" i="54"/>
  <c r="J28" i="54"/>
  <c r="I43" i="54"/>
  <c r="T43" i="54"/>
  <c r="O43" i="54"/>
  <c r="H43" i="54"/>
  <c r="O33" i="54"/>
  <c r="O44" i="54" s="1"/>
  <c r="J35" i="54"/>
  <c r="G42" i="54"/>
  <c r="J41" i="54"/>
  <c r="J25" i="54"/>
  <c r="G23" i="54"/>
  <c r="J23" i="54" s="1"/>
  <c r="J21" i="54"/>
  <c r="T33" i="54"/>
  <c r="T44" i="54" s="1"/>
  <c r="F43" i="54"/>
  <c r="F33" i="54"/>
  <c r="P43" i="54"/>
  <c r="P33" i="54"/>
  <c r="K43" i="54"/>
  <c r="L33" i="54"/>
  <c r="K33" i="54"/>
  <c r="I33" i="54"/>
  <c r="I44" i="54" s="1"/>
  <c r="H33" i="54"/>
  <c r="L44" i="54" l="1"/>
  <c r="R21" i="54"/>
  <c r="R23" i="54" s="1"/>
  <c r="R33" i="54" s="1"/>
  <c r="R44" i="54" s="1"/>
  <c r="AH16" i="54"/>
  <c r="H44" i="54"/>
  <c r="F44" i="54"/>
  <c r="K44" i="54"/>
  <c r="G43" i="54"/>
  <c r="J43" i="54" s="1"/>
  <c r="J42" i="54"/>
  <c r="AH42" i="54"/>
  <c r="P44" i="54"/>
  <c r="G33" i="54"/>
  <c r="L7" i="50"/>
  <c r="I7" i="50"/>
  <c r="G7" i="50"/>
  <c r="H7" i="50"/>
  <c r="O39" i="49"/>
  <c r="O38" i="49"/>
  <c r="O37" i="49"/>
  <c r="O35" i="49"/>
  <c r="O33" i="49"/>
  <c r="O30" i="49"/>
  <c r="O29" i="49"/>
  <c r="O26" i="49"/>
  <c r="O25" i="49"/>
  <c r="O23" i="49"/>
  <c r="O21" i="49"/>
  <c r="O19" i="49"/>
  <c r="O18" i="49"/>
  <c r="O17" i="49"/>
  <c r="O16" i="49"/>
  <c r="O15" i="49"/>
  <c r="O14" i="49"/>
  <c r="O13" i="49"/>
  <c r="O12" i="49"/>
  <c r="O11" i="49"/>
  <c r="O10" i="49"/>
  <c r="O9" i="49"/>
  <c r="O8" i="49"/>
  <c r="O7" i="49"/>
  <c r="N39" i="49"/>
  <c r="N38" i="49"/>
  <c r="N37" i="49"/>
  <c r="M37" i="49" s="1"/>
  <c r="N35" i="49"/>
  <c r="M35" i="49" s="1"/>
  <c r="N33" i="49"/>
  <c r="M33" i="49" s="1"/>
  <c r="N30" i="49"/>
  <c r="N29" i="49"/>
  <c r="M29" i="49" s="1"/>
  <c r="N26" i="49"/>
  <c r="M26" i="49" s="1"/>
  <c r="N25" i="49"/>
  <c r="N23" i="49"/>
  <c r="M23" i="49" s="1"/>
  <c r="N21" i="49"/>
  <c r="M21" i="49" s="1"/>
  <c r="N19" i="49"/>
  <c r="N18" i="49"/>
  <c r="M18" i="49" s="1"/>
  <c r="N17" i="49"/>
  <c r="M17" i="49" s="1"/>
  <c r="N16" i="49"/>
  <c r="N15" i="49"/>
  <c r="M15" i="49" s="1"/>
  <c r="N14" i="49"/>
  <c r="M14" i="49" s="1"/>
  <c r="N13" i="49"/>
  <c r="M13" i="49" s="1"/>
  <c r="N12" i="49"/>
  <c r="N11" i="49"/>
  <c r="M11" i="49" s="1"/>
  <c r="N10" i="49"/>
  <c r="M10" i="49" s="1"/>
  <c r="N9" i="49"/>
  <c r="M9" i="49" s="1"/>
  <c r="N8" i="49"/>
  <c r="N7" i="49"/>
  <c r="M7" i="49" s="1"/>
  <c r="L39" i="49"/>
  <c r="L38" i="49"/>
  <c r="L37" i="49"/>
  <c r="L35" i="49"/>
  <c r="L33" i="49"/>
  <c r="L30" i="49"/>
  <c r="L29" i="49"/>
  <c r="L26" i="49"/>
  <c r="L25" i="49"/>
  <c r="L23" i="49"/>
  <c r="L21" i="49"/>
  <c r="L19" i="49"/>
  <c r="L18" i="49"/>
  <c r="L17" i="49"/>
  <c r="L16" i="49"/>
  <c r="L15" i="49"/>
  <c r="L14" i="49"/>
  <c r="L13" i="49"/>
  <c r="L12" i="49"/>
  <c r="L11" i="49"/>
  <c r="L10" i="49"/>
  <c r="L9" i="49"/>
  <c r="L8" i="49"/>
  <c r="L7" i="49"/>
  <c r="K39" i="49"/>
  <c r="J39" i="49" s="1"/>
  <c r="K38" i="49"/>
  <c r="K37" i="49"/>
  <c r="K35" i="49"/>
  <c r="K33" i="49"/>
  <c r="J33" i="49" s="1"/>
  <c r="K30" i="49"/>
  <c r="K29" i="49"/>
  <c r="K26" i="49"/>
  <c r="K25" i="49"/>
  <c r="K23" i="49"/>
  <c r="K21" i="49"/>
  <c r="J21" i="49" s="1"/>
  <c r="K19" i="49"/>
  <c r="K18" i="49"/>
  <c r="K17" i="49"/>
  <c r="K16" i="49"/>
  <c r="J16" i="49" s="1"/>
  <c r="K15" i="49"/>
  <c r="K14" i="49"/>
  <c r="K13" i="49"/>
  <c r="K12" i="49"/>
  <c r="K11" i="49"/>
  <c r="K10" i="49"/>
  <c r="J10" i="49" s="1"/>
  <c r="K9" i="49"/>
  <c r="K8" i="49"/>
  <c r="K7" i="49"/>
  <c r="J38" i="49" l="1"/>
  <c r="J37" i="49"/>
  <c r="J35" i="49"/>
  <c r="J29" i="49"/>
  <c r="J26" i="49"/>
  <c r="J25" i="49"/>
  <c r="J23" i="49"/>
  <c r="M19" i="49"/>
  <c r="J19" i="49"/>
  <c r="J18" i="49"/>
  <c r="J15" i="49"/>
  <c r="J14" i="49"/>
  <c r="J12" i="49"/>
  <c r="J11" i="49"/>
  <c r="J9" i="49"/>
  <c r="J17" i="49"/>
  <c r="J7" i="49"/>
  <c r="F7" i="50"/>
  <c r="M8" i="49"/>
  <c r="M12" i="49"/>
  <c r="M16" i="49"/>
  <c r="M30" i="49"/>
  <c r="M38" i="49"/>
  <c r="M39" i="49"/>
  <c r="AH43" i="54"/>
  <c r="AH44" i="54"/>
  <c r="G44" i="54"/>
  <c r="J44" i="54" s="1"/>
  <c r="J33" i="54"/>
  <c r="M25" i="49"/>
  <c r="J30" i="49"/>
  <c r="J8" i="49"/>
  <c r="J13" i="49"/>
  <c r="U39" i="54"/>
  <c r="V39" i="54" s="1"/>
  <c r="AM20" i="54"/>
  <c r="AM19" i="54"/>
  <c r="AM14" i="54"/>
  <c r="AM10" i="54"/>
  <c r="AM9" i="54"/>
  <c r="U40" i="54"/>
  <c r="V40" i="54" s="1"/>
  <c r="Q38" i="53"/>
  <c r="Q37" i="53"/>
  <c r="Q36" i="53"/>
  <c r="Q34" i="53"/>
  <c r="Q32" i="53"/>
  <c r="Q33" i="53" s="1"/>
  <c r="Q29" i="53"/>
  <c r="Q28" i="53"/>
  <c r="Q25" i="53"/>
  <c r="Q24" i="53"/>
  <c r="Q22" i="53"/>
  <c r="Q20" i="53"/>
  <c r="Q18" i="53"/>
  <c r="Q17" i="53"/>
  <c r="Q14" i="53"/>
  <c r="Q13" i="53"/>
  <c r="Q12" i="53"/>
  <c r="Q11" i="53"/>
  <c r="Q10" i="53"/>
  <c r="Q9" i="53"/>
  <c r="Q8" i="53"/>
  <c r="Q7" i="53"/>
  <c r="Q6" i="53"/>
  <c r="M38" i="53"/>
  <c r="M37" i="53"/>
  <c r="M36" i="53"/>
  <c r="M34" i="53"/>
  <c r="M32" i="53"/>
  <c r="M33" i="53" s="1"/>
  <c r="M29" i="53"/>
  <c r="M28" i="53"/>
  <c r="M25" i="53"/>
  <c r="M24" i="53"/>
  <c r="M22" i="53"/>
  <c r="M20" i="53"/>
  <c r="M18" i="53"/>
  <c r="M17" i="53"/>
  <c r="M14" i="53"/>
  <c r="M13" i="53"/>
  <c r="M12" i="53"/>
  <c r="M11" i="53"/>
  <c r="M10" i="53"/>
  <c r="M9" i="53"/>
  <c r="M8" i="53"/>
  <c r="M7" i="53"/>
  <c r="M6" i="53"/>
  <c r="L38" i="53"/>
  <c r="L37" i="53"/>
  <c r="L36" i="53"/>
  <c r="L34" i="53"/>
  <c r="L32" i="53"/>
  <c r="L29" i="53"/>
  <c r="L28" i="53"/>
  <c r="L25" i="53"/>
  <c r="L24" i="53"/>
  <c r="L22" i="53"/>
  <c r="L20" i="53"/>
  <c r="L18" i="53"/>
  <c r="L17" i="53"/>
  <c r="L14" i="53"/>
  <c r="L13" i="53"/>
  <c r="L12" i="53"/>
  <c r="L11" i="53"/>
  <c r="L10" i="53"/>
  <c r="L9" i="53"/>
  <c r="L8" i="53"/>
  <c r="L7" i="53"/>
  <c r="L6" i="53"/>
  <c r="N7" i="53"/>
  <c r="N8" i="53"/>
  <c r="N9" i="53"/>
  <c r="N10" i="53"/>
  <c r="N11" i="53"/>
  <c r="N12" i="53"/>
  <c r="N13" i="53"/>
  <c r="N14" i="53"/>
  <c r="N15" i="53"/>
  <c r="N16" i="53"/>
  <c r="N17" i="53"/>
  <c r="N18" i="53"/>
  <c r="N19" i="53"/>
  <c r="N20" i="53"/>
  <c r="N21" i="53"/>
  <c r="N22" i="53"/>
  <c r="N23" i="53"/>
  <c r="N24" i="53"/>
  <c r="N25" i="53"/>
  <c r="N26" i="53"/>
  <c r="N27" i="53"/>
  <c r="N28" i="53"/>
  <c r="N29" i="53"/>
  <c r="N30" i="53"/>
  <c r="N31" i="53"/>
  <c r="N32" i="53"/>
  <c r="N33" i="53"/>
  <c r="N34" i="53"/>
  <c r="N35" i="53"/>
  <c r="N36" i="53"/>
  <c r="N37" i="53"/>
  <c r="N38" i="53"/>
  <c r="N39" i="53"/>
  <c r="N40" i="53"/>
  <c r="N41" i="53"/>
  <c r="N42" i="53"/>
  <c r="N6" i="53"/>
  <c r="M39" i="53" l="1"/>
  <c r="M40" i="53" s="1"/>
  <c r="M41" i="53" s="1"/>
  <c r="L30" i="53"/>
  <c r="M23" i="53"/>
  <c r="L26" i="53"/>
  <c r="L19" i="53"/>
  <c r="L21" i="53" s="1"/>
  <c r="M35" i="53"/>
  <c r="AM22" i="54"/>
  <c r="AM30" i="54"/>
  <c r="AM11" i="54"/>
  <c r="AM15" i="54"/>
  <c r="AM39" i="54"/>
  <c r="AM12" i="54"/>
  <c r="AM40" i="54"/>
  <c r="AM13" i="54"/>
  <c r="AM27" i="54"/>
  <c r="L27" i="53"/>
  <c r="L23" i="53"/>
  <c r="Q23" i="53"/>
  <c r="Q39" i="53"/>
  <c r="Q40" i="53" s="1"/>
  <c r="L39" i="53"/>
  <c r="L40" i="53" s="1"/>
  <c r="Q26" i="53"/>
  <c r="Q27" i="53" s="1"/>
  <c r="U12" i="54"/>
  <c r="V12" i="54" s="1"/>
  <c r="U16" i="54"/>
  <c r="V16" i="54" s="1"/>
  <c r="U18" i="54"/>
  <c r="U9" i="54"/>
  <c r="V9" i="54" s="1"/>
  <c r="U13" i="54"/>
  <c r="V13" i="54" s="1"/>
  <c r="U10" i="54"/>
  <c r="V10" i="54" s="1"/>
  <c r="U14" i="54"/>
  <c r="V14" i="54" s="1"/>
  <c r="U11" i="54"/>
  <c r="V11" i="54" s="1"/>
  <c r="U15" i="54"/>
  <c r="V15" i="54" s="1"/>
  <c r="U17" i="54"/>
  <c r="U38" i="54"/>
  <c r="U30" i="54"/>
  <c r="Q19" i="53"/>
  <c r="Q21" i="53" s="1"/>
  <c r="M26" i="53"/>
  <c r="M27" i="53" s="1"/>
  <c r="Q30" i="53"/>
  <c r="Q35" i="53"/>
  <c r="L35" i="53"/>
  <c r="U34" i="54"/>
  <c r="U27" i="54"/>
  <c r="V27" i="54" s="1"/>
  <c r="U36" i="54"/>
  <c r="V36" i="54" s="1"/>
  <c r="U24" i="54"/>
  <c r="AD42" i="54"/>
  <c r="AD29" i="54"/>
  <c r="U31" i="54"/>
  <c r="V31" i="54" s="1"/>
  <c r="U26" i="54"/>
  <c r="Q41" i="53"/>
  <c r="M30" i="53"/>
  <c r="M19" i="53"/>
  <c r="M21" i="53" s="1"/>
  <c r="L33" i="53"/>
  <c r="V18" i="54" l="1"/>
  <c r="V17" i="54"/>
  <c r="L31" i="53"/>
  <c r="Q31" i="53"/>
  <c r="Q42" i="53" s="1"/>
  <c r="V38" i="54"/>
  <c r="U41" i="54"/>
  <c r="U42" i="54" s="1"/>
  <c r="V42" i="54" s="1"/>
  <c r="V26" i="54"/>
  <c r="U28" i="54"/>
  <c r="U29" i="54" s="1"/>
  <c r="V29" i="54" s="1"/>
  <c r="V34" i="54"/>
  <c r="U37" i="54"/>
  <c r="V37" i="54" s="1"/>
  <c r="U35" i="54"/>
  <c r="V30" i="54"/>
  <c r="U32" i="54"/>
  <c r="V32" i="54" s="1"/>
  <c r="AM36" i="54"/>
  <c r="AD33" i="54"/>
  <c r="V24" i="54"/>
  <c r="L41" i="53"/>
  <c r="U19" i="54"/>
  <c r="V19" i="54" s="1"/>
  <c r="U22" i="54"/>
  <c r="U20" i="54"/>
  <c r="V20" i="54" s="1"/>
  <c r="M31" i="53"/>
  <c r="M42" i="53" s="1"/>
  <c r="AD43" i="54"/>
  <c r="L42" i="53"/>
  <c r="V28" i="54" l="1"/>
  <c r="AD44" i="54"/>
  <c r="AM41" i="54"/>
  <c r="AM38" i="54"/>
  <c r="AM24" i="54"/>
  <c r="AM31" i="54"/>
  <c r="AM26" i="54"/>
  <c r="AM34" i="54"/>
  <c r="V41" i="54"/>
  <c r="U43" i="54"/>
  <c r="V35" i="54"/>
  <c r="U21" i="54"/>
  <c r="U23" i="54" s="1"/>
  <c r="U33" i="54" s="1"/>
  <c r="U44" i="54" s="1"/>
  <c r="V22" i="54"/>
  <c r="U25" i="54"/>
  <c r="V25" i="54" s="1"/>
  <c r="V43" i="54"/>
  <c r="AM29" i="54" l="1"/>
  <c r="AM32" i="54"/>
  <c r="V44" i="54"/>
  <c r="V21" i="54"/>
  <c r="V23" i="54"/>
  <c r="V33" i="54"/>
  <c r="AM21" i="54" l="1"/>
  <c r="AM25" i="54"/>
  <c r="AM35" i="54"/>
  <c r="AM28" i="54"/>
  <c r="AM37" i="54"/>
  <c r="G19" i="53"/>
  <c r="G21" i="53" s="1"/>
  <c r="G31" i="53" s="1"/>
  <c r="G42" i="53" s="1"/>
  <c r="AM23" i="54" l="1"/>
  <c r="AM43" i="54"/>
  <c r="H19" i="53"/>
  <c r="H21" i="53" s="1"/>
  <c r="H31" i="53" s="1"/>
  <c r="H42" i="53" s="1"/>
  <c r="F38" i="53"/>
  <c r="K38" i="53" s="1"/>
  <c r="F37" i="53"/>
  <c r="K37" i="53" s="1"/>
  <c r="F36" i="53"/>
  <c r="K36" i="53" s="1"/>
  <c r="K39" i="53" s="1"/>
  <c r="F34" i="53"/>
  <c r="K34" i="53" s="1"/>
  <c r="F32" i="53"/>
  <c r="K32" i="53" s="1"/>
  <c r="F29" i="53"/>
  <c r="K29" i="53" s="1"/>
  <c r="F28" i="53"/>
  <c r="K28" i="53" s="1"/>
  <c r="F25" i="53"/>
  <c r="K25" i="53" s="1"/>
  <c r="F24" i="53"/>
  <c r="K24" i="53" s="1"/>
  <c r="F22" i="53"/>
  <c r="K22" i="53" s="1"/>
  <c r="F20" i="53"/>
  <c r="K20" i="53" s="1"/>
  <c r="F6" i="53"/>
  <c r="N40" i="50"/>
  <c r="N36" i="50"/>
  <c r="N34" i="50"/>
  <c r="N31" i="50"/>
  <c r="N27" i="50"/>
  <c r="N28" i="50" s="1"/>
  <c r="N24" i="50"/>
  <c r="N20" i="50"/>
  <c r="M40" i="50"/>
  <c r="M41" i="50" s="1"/>
  <c r="M42" i="50" s="1"/>
  <c r="K40" i="50"/>
  <c r="J40" i="50"/>
  <c r="M36" i="50"/>
  <c r="K36" i="50"/>
  <c r="J36" i="50"/>
  <c r="M34" i="50"/>
  <c r="K34" i="50"/>
  <c r="J34" i="50"/>
  <c r="M31" i="50"/>
  <c r="K31" i="50"/>
  <c r="J31" i="50"/>
  <c r="M27" i="50"/>
  <c r="M28" i="50" s="1"/>
  <c r="K27" i="50"/>
  <c r="J27" i="50"/>
  <c r="M24" i="50"/>
  <c r="K24" i="50"/>
  <c r="J24" i="50"/>
  <c r="M20" i="50"/>
  <c r="M22" i="50" s="1"/>
  <c r="K20" i="50"/>
  <c r="K22" i="50" s="1"/>
  <c r="J20" i="50"/>
  <c r="J22" i="50" s="1"/>
  <c r="M18" i="51"/>
  <c r="L18" i="51"/>
  <c r="J18" i="51"/>
  <c r="I18" i="51"/>
  <c r="V40" i="52"/>
  <c r="V41" i="52" s="1"/>
  <c r="V42" i="52" s="1"/>
  <c r="U40" i="52"/>
  <c r="U41" i="52" s="1"/>
  <c r="U42" i="52" s="1"/>
  <c r="T40" i="52"/>
  <c r="S40" i="52"/>
  <c r="S41" i="52" s="1"/>
  <c r="S42" i="52" s="1"/>
  <c r="R40" i="52"/>
  <c r="R41" i="52" s="1"/>
  <c r="R42" i="52" s="1"/>
  <c r="Q40" i="52"/>
  <c r="P40" i="52"/>
  <c r="P41" i="52" s="1"/>
  <c r="P42" i="52" s="1"/>
  <c r="O40" i="52"/>
  <c r="O41" i="52" s="1"/>
  <c r="O42" i="52" s="1"/>
  <c r="N40" i="52"/>
  <c r="N41" i="52" s="1"/>
  <c r="N42" i="52" s="1"/>
  <c r="M40" i="52"/>
  <c r="L40" i="52"/>
  <c r="L41" i="52" s="1"/>
  <c r="L42" i="52" s="1"/>
  <c r="K40" i="52"/>
  <c r="K41" i="52" s="1"/>
  <c r="K42" i="52" s="1"/>
  <c r="J40" i="52"/>
  <c r="I40" i="52"/>
  <c r="I41" i="52" s="1"/>
  <c r="I42" i="52" s="1"/>
  <c r="H40" i="52"/>
  <c r="H41" i="52" s="1"/>
  <c r="H42" i="52" s="1"/>
  <c r="G40" i="52"/>
  <c r="G41" i="52" s="1"/>
  <c r="G42" i="52" s="1"/>
  <c r="F40" i="52"/>
  <c r="F41" i="52" s="1"/>
  <c r="F42" i="52" s="1"/>
  <c r="V34" i="52"/>
  <c r="V36" i="52" s="1"/>
  <c r="U34" i="52"/>
  <c r="U36" i="52" s="1"/>
  <c r="T34" i="52"/>
  <c r="O34" i="49" s="1"/>
  <c r="S34" i="52"/>
  <c r="S36" i="52" s="1"/>
  <c r="R34" i="52"/>
  <c r="R36" i="52" s="1"/>
  <c r="Q34" i="52"/>
  <c r="L34" i="49" s="1"/>
  <c r="P34" i="52"/>
  <c r="P36" i="52" s="1"/>
  <c r="O34" i="52"/>
  <c r="O36" i="52" s="1"/>
  <c r="N34" i="52"/>
  <c r="N36" i="52" s="1"/>
  <c r="M34" i="52"/>
  <c r="N34" i="49" s="1"/>
  <c r="L34" i="52"/>
  <c r="L36" i="52" s="1"/>
  <c r="K34" i="52"/>
  <c r="K36" i="52" s="1"/>
  <c r="J34" i="52"/>
  <c r="K34" i="49" s="1"/>
  <c r="I34" i="52"/>
  <c r="I36" i="52" s="1"/>
  <c r="H34" i="52"/>
  <c r="H36" i="52" s="1"/>
  <c r="G34" i="52"/>
  <c r="G36" i="52" s="1"/>
  <c r="V31" i="52"/>
  <c r="U31" i="52"/>
  <c r="T31" i="52"/>
  <c r="O31" i="49" s="1"/>
  <c r="S31" i="52"/>
  <c r="R31" i="52"/>
  <c r="Q31" i="52"/>
  <c r="L31" i="49" s="1"/>
  <c r="P31" i="52"/>
  <c r="O31" i="52"/>
  <c r="N31" i="52"/>
  <c r="M31" i="52"/>
  <c r="N31" i="49" s="1"/>
  <c r="L31" i="52"/>
  <c r="K31" i="52"/>
  <c r="J31" i="52"/>
  <c r="K31" i="49" s="1"/>
  <c r="I31" i="52"/>
  <c r="H31" i="52"/>
  <c r="G31" i="52"/>
  <c r="V27" i="52"/>
  <c r="V28" i="52" s="1"/>
  <c r="U27" i="52"/>
  <c r="U28" i="52" s="1"/>
  <c r="T27" i="52"/>
  <c r="O27" i="49" s="1"/>
  <c r="S27" i="52"/>
  <c r="S28" i="52" s="1"/>
  <c r="R27" i="52"/>
  <c r="R28" i="52" s="1"/>
  <c r="Q27" i="52"/>
  <c r="L27" i="49" s="1"/>
  <c r="P27" i="52"/>
  <c r="P28" i="52" s="1"/>
  <c r="O27" i="52"/>
  <c r="O28" i="52" s="1"/>
  <c r="N27" i="52"/>
  <c r="N28" i="52" s="1"/>
  <c r="M27" i="52"/>
  <c r="N27" i="49" s="1"/>
  <c r="L27" i="52"/>
  <c r="L28" i="52" s="1"/>
  <c r="K27" i="52"/>
  <c r="K28" i="52" s="1"/>
  <c r="J27" i="52"/>
  <c r="K27" i="49" s="1"/>
  <c r="I27" i="52"/>
  <c r="I28" i="52" s="1"/>
  <c r="H27" i="52"/>
  <c r="H28" i="52" s="1"/>
  <c r="G27" i="52"/>
  <c r="G28" i="52" s="1"/>
  <c r="F27" i="52"/>
  <c r="V24" i="52"/>
  <c r="U24" i="52"/>
  <c r="T24" i="52"/>
  <c r="O24" i="49" s="1"/>
  <c r="S24" i="52"/>
  <c r="R24" i="52"/>
  <c r="Q24" i="52"/>
  <c r="L24" i="49" s="1"/>
  <c r="P24" i="52"/>
  <c r="O24" i="52"/>
  <c r="N24" i="52"/>
  <c r="M24" i="52"/>
  <c r="N24" i="49" s="1"/>
  <c r="L24" i="52"/>
  <c r="K24" i="52"/>
  <c r="J24" i="52"/>
  <c r="K24" i="49" s="1"/>
  <c r="I24" i="52"/>
  <c r="H24" i="52"/>
  <c r="G24" i="52"/>
  <c r="F24" i="52"/>
  <c r="V20" i="52"/>
  <c r="V22" i="52" s="1"/>
  <c r="U20" i="52"/>
  <c r="U22" i="52" s="1"/>
  <c r="T20" i="52"/>
  <c r="O20" i="49" s="1"/>
  <c r="S20" i="52"/>
  <c r="S22" i="52" s="1"/>
  <c r="R20" i="52"/>
  <c r="R22" i="52" s="1"/>
  <c r="Q20" i="52"/>
  <c r="L20" i="49" s="1"/>
  <c r="P20" i="52"/>
  <c r="P22" i="52" s="1"/>
  <c r="O20" i="52"/>
  <c r="O22" i="52" s="1"/>
  <c r="N20" i="52"/>
  <c r="N22" i="52" s="1"/>
  <c r="M20" i="52"/>
  <c r="N20" i="49" s="1"/>
  <c r="L20" i="52"/>
  <c r="L22" i="52" s="1"/>
  <c r="K20" i="52"/>
  <c r="K22" i="52" s="1"/>
  <c r="J20" i="52"/>
  <c r="I20" i="52"/>
  <c r="I22" i="52" s="1"/>
  <c r="H20" i="52"/>
  <c r="H22" i="52" s="1"/>
  <c r="G20" i="52"/>
  <c r="G22" i="52" s="1"/>
  <c r="F34" i="52"/>
  <c r="F36" i="52" s="1"/>
  <c r="F31" i="52"/>
  <c r="F28" i="52"/>
  <c r="F20" i="52"/>
  <c r="F22" i="52" s="1"/>
  <c r="F26" i="48"/>
  <c r="P39" i="46"/>
  <c r="R39" i="46" s="1"/>
  <c r="P35" i="46"/>
  <c r="R35" i="46" s="1"/>
  <c r="P33" i="46"/>
  <c r="R33" i="46" s="1"/>
  <c r="P30" i="46"/>
  <c r="R30" i="46" s="1"/>
  <c r="P26" i="46"/>
  <c r="R26" i="46" s="1"/>
  <c r="O26" i="46"/>
  <c r="Q26" i="46" s="1"/>
  <c r="P23" i="46"/>
  <c r="R23" i="46" s="1"/>
  <c r="P19" i="46"/>
  <c r="R19" i="46" s="1"/>
  <c r="O39" i="46"/>
  <c r="Q39" i="46" s="1"/>
  <c r="O35" i="46"/>
  <c r="Q35" i="46" s="1"/>
  <c r="O33" i="46"/>
  <c r="Q33" i="46" s="1"/>
  <c r="O30" i="46"/>
  <c r="Q30" i="46" s="1"/>
  <c r="O23" i="46"/>
  <c r="Q23" i="46" s="1"/>
  <c r="O19" i="46"/>
  <c r="G24" i="45"/>
  <c r="G28" i="45"/>
  <c r="M38" i="48"/>
  <c r="M37" i="48"/>
  <c r="M36" i="48"/>
  <c r="M34" i="48"/>
  <c r="M32" i="48"/>
  <c r="M29" i="48"/>
  <c r="M28" i="48"/>
  <c r="M25" i="48"/>
  <c r="M24" i="48"/>
  <c r="M22" i="48"/>
  <c r="M20" i="48"/>
  <c r="M18" i="48"/>
  <c r="M17" i="48"/>
  <c r="M14" i="48"/>
  <c r="M13" i="48"/>
  <c r="M12" i="48"/>
  <c r="M11" i="48"/>
  <c r="M10" i="48"/>
  <c r="M9" i="48"/>
  <c r="M8" i="48"/>
  <c r="M7" i="48"/>
  <c r="K6" i="53" l="1"/>
  <c r="K19" i="53" s="1"/>
  <c r="K21" i="53" s="1"/>
  <c r="F19" i="53"/>
  <c r="O21" i="46"/>
  <c r="Q21" i="46" s="1"/>
  <c r="Q19" i="46"/>
  <c r="AM33" i="54"/>
  <c r="K26" i="53"/>
  <c r="K27" i="53" s="1"/>
  <c r="K33" i="53"/>
  <c r="K35" i="53"/>
  <c r="K23" i="53"/>
  <c r="K30" i="53"/>
  <c r="K40" i="53"/>
  <c r="M27" i="49"/>
  <c r="J36" i="52"/>
  <c r="K36" i="49" s="1"/>
  <c r="M28" i="52"/>
  <c r="N28" i="49" s="1"/>
  <c r="F32" i="52"/>
  <c r="F43" i="52" s="1"/>
  <c r="T28" i="52"/>
  <c r="O28" i="49" s="1"/>
  <c r="R32" i="52"/>
  <c r="R43" i="52" s="1"/>
  <c r="P32" i="52"/>
  <c r="P43" i="52" s="1"/>
  <c r="O32" i="52"/>
  <c r="O43" i="52" s="1"/>
  <c r="L32" i="52"/>
  <c r="L43" i="52" s="1"/>
  <c r="H32" i="52"/>
  <c r="H43" i="52" s="1"/>
  <c r="G32" i="52"/>
  <c r="G43" i="52" s="1"/>
  <c r="J41" i="50"/>
  <c r="J42" i="50" s="1"/>
  <c r="G42" i="50" s="1"/>
  <c r="G40" i="50"/>
  <c r="K41" i="50"/>
  <c r="H40" i="50"/>
  <c r="I40" i="50"/>
  <c r="L40" i="50"/>
  <c r="N41" i="50"/>
  <c r="H41" i="50" s="1"/>
  <c r="L31" i="50"/>
  <c r="G31" i="50"/>
  <c r="I31" i="50"/>
  <c r="H31" i="50"/>
  <c r="G24" i="50"/>
  <c r="J28" i="50"/>
  <c r="G28" i="50" s="1"/>
  <c r="G27" i="50"/>
  <c r="K28" i="50"/>
  <c r="I27" i="50"/>
  <c r="H27" i="50"/>
  <c r="L27" i="50"/>
  <c r="L28" i="50"/>
  <c r="I24" i="50"/>
  <c r="H24" i="50"/>
  <c r="L24" i="50"/>
  <c r="M32" i="50"/>
  <c r="M43" i="50" s="1"/>
  <c r="U33" i="46"/>
  <c r="U30" i="46"/>
  <c r="U39" i="46"/>
  <c r="U35" i="46"/>
  <c r="U26" i="46"/>
  <c r="U23" i="46"/>
  <c r="P27" i="46"/>
  <c r="R27" i="46" s="1"/>
  <c r="P40" i="46"/>
  <c r="R40" i="46" s="1"/>
  <c r="O40" i="46"/>
  <c r="Q40" i="46" s="1"/>
  <c r="O27" i="46"/>
  <c r="Q27" i="46" s="1"/>
  <c r="F39" i="53"/>
  <c r="F26" i="53"/>
  <c r="M23" i="48"/>
  <c r="K32" i="52"/>
  <c r="K43" i="52" s="1"/>
  <c r="M22" i="52"/>
  <c r="N22" i="49" s="1"/>
  <c r="V32" i="52"/>
  <c r="V43" i="52" s="1"/>
  <c r="T41" i="52"/>
  <c r="T42" i="52" s="1"/>
  <c r="O42" i="49" s="1"/>
  <c r="O40" i="49"/>
  <c r="T36" i="52"/>
  <c r="O36" i="49" s="1"/>
  <c r="M34" i="49"/>
  <c r="M31" i="49"/>
  <c r="M24" i="49"/>
  <c r="Q41" i="52"/>
  <c r="Q42" i="52" s="1"/>
  <c r="L42" i="49" s="1"/>
  <c r="L40" i="49"/>
  <c r="Q36" i="52"/>
  <c r="L36" i="49" s="1"/>
  <c r="J36" i="49" s="1"/>
  <c r="J34" i="49"/>
  <c r="J31" i="49"/>
  <c r="J27" i="49"/>
  <c r="Q28" i="52"/>
  <c r="L28" i="49" s="1"/>
  <c r="J24" i="49"/>
  <c r="Q22" i="52"/>
  <c r="L22" i="49" s="1"/>
  <c r="M41" i="52"/>
  <c r="M42" i="52" s="1"/>
  <c r="N42" i="49" s="1"/>
  <c r="N40" i="49"/>
  <c r="M36" i="52"/>
  <c r="N36" i="49" s="1"/>
  <c r="M20" i="49"/>
  <c r="M32" i="52"/>
  <c r="N32" i="49" s="1"/>
  <c r="J41" i="52"/>
  <c r="K41" i="49" s="1"/>
  <c r="K40" i="49"/>
  <c r="J28" i="52"/>
  <c r="K28" i="49" s="1"/>
  <c r="J22" i="52"/>
  <c r="K22" i="49" s="1"/>
  <c r="K20" i="49"/>
  <c r="J20" i="49" s="1"/>
  <c r="T22" i="52"/>
  <c r="O22" i="49" s="1"/>
  <c r="P21" i="46"/>
  <c r="R21" i="46" s="1"/>
  <c r="U19" i="46"/>
  <c r="H34" i="50"/>
  <c r="L34" i="50"/>
  <c r="L36" i="50"/>
  <c r="H36" i="50"/>
  <c r="H20" i="50"/>
  <c r="L20" i="50"/>
  <c r="N22" i="50"/>
  <c r="G34" i="50"/>
  <c r="I34" i="50"/>
  <c r="I36" i="50"/>
  <c r="G36" i="50"/>
  <c r="F36" i="50" s="1"/>
  <c r="G22" i="50"/>
  <c r="I22" i="50"/>
  <c r="I20" i="50"/>
  <c r="G20" i="50"/>
  <c r="U32" i="52"/>
  <c r="U43" i="52" s="1"/>
  <c r="N32" i="52"/>
  <c r="N43" i="52" s="1"/>
  <c r="I32" i="52"/>
  <c r="I43" i="52" s="1"/>
  <c r="S32" i="52"/>
  <c r="S43" i="52" s="1"/>
  <c r="F30" i="53"/>
  <c r="F35" i="53"/>
  <c r="F33" i="53"/>
  <c r="F23" i="53"/>
  <c r="L38" i="48"/>
  <c r="N38" i="48" s="1"/>
  <c r="L37" i="48"/>
  <c r="N37" i="48" s="1"/>
  <c r="L36" i="48"/>
  <c r="N36" i="48" s="1"/>
  <c r="L34" i="48"/>
  <c r="N34" i="48" s="1"/>
  <c r="L32" i="48"/>
  <c r="N32" i="48" s="1"/>
  <c r="L29" i="48"/>
  <c r="N29" i="48" s="1"/>
  <c r="L28" i="48"/>
  <c r="N28" i="48" s="1"/>
  <c r="L25" i="48"/>
  <c r="N25" i="48" s="1"/>
  <c r="L24" i="48"/>
  <c r="N24" i="48" s="1"/>
  <c r="L22" i="48"/>
  <c r="N22" i="48" s="1"/>
  <c r="L20" i="48"/>
  <c r="L18" i="48"/>
  <c r="N18" i="48" s="1"/>
  <c r="L17" i="48"/>
  <c r="N17" i="48" s="1"/>
  <c r="L14" i="48"/>
  <c r="L13" i="48"/>
  <c r="N13" i="48" s="1"/>
  <c r="L12" i="48"/>
  <c r="N12" i="48" s="1"/>
  <c r="L11" i="48"/>
  <c r="N11" i="48" s="1"/>
  <c r="L10" i="48"/>
  <c r="N10" i="48" s="1"/>
  <c r="L9" i="48"/>
  <c r="N9" i="48" s="1"/>
  <c r="L8" i="48"/>
  <c r="N8" i="48" s="1"/>
  <c r="L7" i="48"/>
  <c r="N7" i="48" s="1"/>
  <c r="J38" i="48"/>
  <c r="J37" i="48"/>
  <c r="J36" i="48"/>
  <c r="J34" i="48"/>
  <c r="J32" i="48"/>
  <c r="J29" i="48"/>
  <c r="J28" i="48"/>
  <c r="J25" i="48"/>
  <c r="J24" i="48"/>
  <c r="J22" i="48"/>
  <c r="J20" i="48"/>
  <c r="J18" i="48"/>
  <c r="J17" i="48"/>
  <c r="J14" i="48"/>
  <c r="J13" i="48"/>
  <c r="J12" i="48"/>
  <c r="J11" i="48"/>
  <c r="J10" i="48"/>
  <c r="J9" i="48"/>
  <c r="J8" i="48"/>
  <c r="J7" i="48"/>
  <c r="I38" i="48"/>
  <c r="I37" i="48"/>
  <c r="I36" i="48"/>
  <c r="I34" i="48"/>
  <c r="I32" i="48"/>
  <c r="I29" i="48"/>
  <c r="I28" i="48"/>
  <c r="I25" i="48"/>
  <c r="I24" i="48"/>
  <c r="I22" i="48"/>
  <c r="I20" i="48"/>
  <c r="I23" i="48" s="1"/>
  <c r="I18" i="48"/>
  <c r="I17" i="48"/>
  <c r="I14" i="48"/>
  <c r="I13" i="48"/>
  <c r="I12" i="48"/>
  <c r="I11" i="48"/>
  <c r="I10" i="48"/>
  <c r="I9" i="48"/>
  <c r="I8" i="48"/>
  <c r="I7" i="48"/>
  <c r="G38" i="48"/>
  <c r="G37" i="48"/>
  <c r="G36" i="48"/>
  <c r="G34" i="48"/>
  <c r="G32" i="48"/>
  <c r="G35" i="48" s="1"/>
  <c r="G29" i="48"/>
  <c r="G28" i="48"/>
  <c r="G25" i="48"/>
  <c r="G24" i="48"/>
  <c r="G26" i="48" s="1"/>
  <c r="G22" i="48"/>
  <c r="G27" i="48" s="1"/>
  <c r="G20" i="48"/>
  <c r="G18" i="48"/>
  <c r="G17" i="48"/>
  <c r="G14" i="48"/>
  <c r="G13" i="48"/>
  <c r="G12" i="48"/>
  <c r="G11" i="48"/>
  <c r="G10" i="48"/>
  <c r="G9" i="48"/>
  <c r="G8" i="48"/>
  <c r="G7" i="48"/>
  <c r="G6" i="48"/>
  <c r="K12" i="48" l="1"/>
  <c r="J32" i="50"/>
  <c r="F31" i="50"/>
  <c r="G41" i="50"/>
  <c r="F41" i="50" s="1"/>
  <c r="K31" i="53"/>
  <c r="K18" i="48"/>
  <c r="K41" i="53"/>
  <c r="P41" i="46"/>
  <c r="R41" i="46" s="1"/>
  <c r="U27" i="46"/>
  <c r="AM44" i="54"/>
  <c r="G23" i="48"/>
  <c r="G30" i="48"/>
  <c r="F20" i="50"/>
  <c r="F24" i="50"/>
  <c r="J22" i="49"/>
  <c r="K13" i="48"/>
  <c r="K10" i="48"/>
  <c r="K29" i="48"/>
  <c r="K37" i="48"/>
  <c r="L23" i="48"/>
  <c r="N23" i="48" s="1"/>
  <c r="F34" i="50"/>
  <c r="J40" i="49"/>
  <c r="M36" i="49"/>
  <c r="L41" i="49"/>
  <c r="J41" i="49" s="1"/>
  <c r="M28" i="49"/>
  <c r="M40" i="49"/>
  <c r="M42" i="49"/>
  <c r="N41" i="49"/>
  <c r="O41" i="49"/>
  <c r="J42" i="52"/>
  <c r="K42" i="49" s="1"/>
  <c r="J42" i="49" s="1"/>
  <c r="J28" i="49"/>
  <c r="J32" i="52"/>
  <c r="I41" i="50"/>
  <c r="J43" i="50"/>
  <c r="F40" i="50"/>
  <c r="L41" i="50"/>
  <c r="N42" i="50"/>
  <c r="L42" i="50" s="1"/>
  <c r="K42" i="50"/>
  <c r="I42" i="50" s="1"/>
  <c r="I28" i="50"/>
  <c r="K32" i="50"/>
  <c r="H28" i="50"/>
  <c r="F28" i="50" s="1"/>
  <c r="F27" i="50"/>
  <c r="M22" i="49"/>
  <c r="O31" i="46"/>
  <c r="Q31" i="46" s="1"/>
  <c r="U40" i="46"/>
  <c r="O41" i="46"/>
  <c r="Q41" i="46" s="1"/>
  <c r="K38" i="48"/>
  <c r="G39" i="48"/>
  <c r="K36" i="48"/>
  <c r="J39" i="48"/>
  <c r="G40" i="48"/>
  <c r="F40" i="53"/>
  <c r="K34" i="48"/>
  <c r="J33" i="48"/>
  <c r="K32" i="48"/>
  <c r="J30" i="48"/>
  <c r="K28" i="48"/>
  <c r="K25" i="48"/>
  <c r="F27" i="53"/>
  <c r="K24" i="48"/>
  <c r="J26" i="48"/>
  <c r="K22" i="48"/>
  <c r="K20" i="48"/>
  <c r="J23" i="48"/>
  <c r="K23" i="48" s="1"/>
  <c r="N20" i="48"/>
  <c r="K17" i="48"/>
  <c r="K11" i="48"/>
  <c r="G19" i="48"/>
  <c r="G21" i="48" s="1"/>
  <c r="K9" i="48"/>
  <c r="K8" i="48"/>
  <c r="K7" i="48"/>
  <c r="F21" i="53"/>
  <c r="Q32" i="52"/>
  <c r="L32" i="49" s="1"/>
  <c r="M43" i="52"/>
  <c r="N43" i="49" s="1"/>
  <c r="T32" i="52"/>
  <c r="P31" i="46"/>
  <c r="R31" i="46" s="1"/>
  <c r="U21" i="46"/>
  <c r="L22" i="50"/>
  <c r="H22" i="50"/>
  <c r="F22" i="50" s="1"/>
  <c r="N32" i="50"/>
  <c r="G43" i="50"/>
  <c r="G32" i="50"/>
  <c r="F19" i="48"/>
  <c r="G31" i="48" l="1"/>
  <c r="K42" i="53"/>
  <c r="U41" i="46"/>
  <c r="J43" i="52"/>
  <c r="K43" i="49" s="1"/>
  <c r="K32" i="49"/>
  <c r="J32" i="49" s="1"/>
  <c r="M41" i="49"/>
  <c r="Q43" i="52"/>
  <c r="L43" i="49" s="1"/>
  <c r="K43" i="50"/>
  <c r="I43" i="50" s="1"/>
  <c r="H42" i="50"/>
  <c r="F42" i="50" s="1"/>
  <c r="I32" i="50"/>
  <c r="O42" i="46"/>
  <c r="Q42" i="46" s="1"/>
  <c r="F41" i="53"/>
  <c r="J40" i="48"/>
  <c r="J41" i="48" s="1"/>
  <c r="J35" i="48"/>
  <c r="J27" i="48"/>
  <c r="F31" i="53"/>
  <c r="O32" i="49"/>
  <c r="M32" i="49" s="1"/>
  <c r="T43" i="52"/>
  <c r="O43" i="49" s="1"/>
  <c r="M43" i="49" s="1"/>
  <c r="U31" i="46"/>
  <c r="P42" i="46"/>
  <c r="R42" i="46" s="1"/>
  <c r="H32" i="50"/>
  <c r="F32" i="50" s="1"/>
  <c r="L32" i="50"/>
  <c r="N43" i="50"/>
  <c r="G18" i="51"/>
  <c r="I19" i="49" s="1"/>
  <c r="F18" i="51"/>
  <c r="H19" i="49" s="1"/>
  <c r="G19" i="49" l="1"/>
  <c r="J43" i="49"/>
  <c r="U42" i="46"/>
  <c r="F42" i="53"/>
  <c r="L43" i="50"/>
  <c r="H43" i="50"/>
  <c r="F43" i="50" s="1"/>
  <c r="M38" i="51"/>
  <c r="M37" i="51"/>
  <c r="M36" i="51"/>
  <c r="L38" i="51"/>
  <c r="L37" i="51"/>
  <c r="L36" i="51"/>
  <c r="L39" i="51" s="1"/>
  <c r="J38" i="51"/>
  <c r="J37" i="51"/>
  <c r="J36" i="51"/>
  <c r="I38" i="51"/>
  <c r="I37" i="51"/>
  <c r="I36" i="51"/>
  <c r="G38" i="51"/>
  <c r="I39" i="49" s="1"/>
  <c r="G37" i="51"/>
  <c r="I38" i="49" s="1"/>
  <c r="G36" i="51"/>
  <c r="F38" i="51"/>
  <c r="H39" i="49" s="1"/>
  <c r="F37" i="51"/>
  <c r="H38" i="49" s="1"/>
  <c r="F36" i="51"/>
  <c r="M34" i="51"/>
  <c r="L34" i="51"/>
  <c r="J34" i="51"/>
  <c r="I34" i="51"/>
  <c r="G34" i="51"/>
  <c r="F34" i="51"/>
  <c r="M32" i="51"/>
  <c r="L32" i="51"/>
  <c r="J32" i="51"/>
  <c r="I32" i="51"/>
  <c r="G32" i="51"/>
  <c r="F32" i="51"/>
  <c r="M29" i="51"/>
  <c r="M28" i="51"/>
  <c r="L29" i="51"/>
  <c r="L28" i="51"/>
  <c r="J29" i="51"/>
  <c r="J28" i="51"/>
  <c r="I29" i="51"/>
  <c r="I28" i="51"/>
  <c r="G29" i="51"/>
  <c r="I30" i="49" s="1"/>
  <c r="F29" i="51"/>
  <c r="H30" i="49" s="1"/>
  <c r="G28" i="51"/>
  <c r="F28" i="51"/>
  <c r="M22" i="51"/>
  <c r="M25" i="51"/>
  <c r="L25" i="51"/>
  <c r="J25" i="51"/>
  <c r="I25" i="51"/>
  <c r="G25" i="51"/>
  <c r="I26" i="49" s="1"/>
  <c r="F25" i="51"/>
  <c r="H26" i="49" s="1"/>
  <c r="G26" i="49" s="1"/>
  <c r="M24" i="51"/>
  <c r="M26" i="51" s="1"/>
  <c r="L24" i="51"/>
  <c r="J24" i="51"/>
  <c r="I24" i="51"/>
  <c r="G24" i="51"/>
  <c r="F24" i="51"/>
  <c r="L22" i="51"/>
  <c r="J22" i="51"/>
  <c r="I22" i="51"/>
  <c r="G22" i="51"/>
  <c r="F22" i="51"/>
  <c r="M20" i="51"/>
  <c r="L20" i="51"/>
  <c r="J20" i="51"/>
  <c r="I20" i="51"/>
  <c r="G20" i="51"/>
  <c r="F20" i="51"/>
  <c r="M17" i="51"/>
  <c r="M14" i="51"/>
  <c r="M13" i="51"/>
  <c r="M12" i="51"/>
  <c r="M11" i="51"/>
  <c r="M10" i="51"/>
  <c r="M9" i="51"/>
  <c r="M8" i="51"/>
  <c r="M7" i="51"/>
  <c r="L17" i="51"/>
  <c r="L14" i="51"/>
  <c r="L13" i="51"/>
  <c r="L12" i="51"/>
  <c r="L11" i="51"/>
  <c r="L10" i="51"/>
  <c r="L9" i="51"/>
  <c r="L8" i="51"/>
  <c r="L7" i="51"/>
  <c r="J17" i="51"/>
  <c r="J14" i="51"/>
  <c r="J13" i="51"/>
  <c r="J12" i="51"/>
  <c r="J11" i="51"/>
  <c r="J10" i="51"/>
  <c r="J9" i="51"/>
  <c r="J8" i="51"/>
  <c r="J7" i="51"/>
  <c r="I7" i="51"/>
  <c r="I17" i="51"/>
  <c r="I14" i="51"/>
  <c r="I13" i="51"/>
  <c r="I12" i="51"/>
  <c r="I11" i="51"/>
  <c r="I10" i="51"/>
  <c r="I9" i="51"/>
  <c r="I8" i="51"/>
  <c r="G17" i="51"/>
  <c r="I18" i="49" s="1"/>
  <c r="G14" i="51"/>
  <c r="I15" i="49" s="1"/>
  <c r="G13" i="51"/>
  <c r="I14" i="49" s="1"/>
  <c r="G12" i="51"/>
  <c r="I13" i="49" s="1"/>
  <c r="G11" i="51"/>
  <c r="I12" i="49" s="1"/>
  <c r="G10" i="51"/>
  <c r="I11" i="49" s="1"/>
  <c r="G9" i="51"/>
  <c r="I10" i="49" s="1"/>
  <c r="G8" i="51"/>
  <c r="I9" i="49" s="1"/>
  <c r="G7" i="51"/>
  <c r="I8" i="49" s="1"/>
  <c r="F17" i="51"/>
  <c r="H18" i="49" s="1"/>
  <c r="F14" i="51"/>
  <c r="H15" i="49" s="1"/>
  <c r="F13" i="51"/>
  <c r="H14" i="49" s="1"/>
  <c r="F12" i="51"/>
  <c r="H13" i="49" s="1"/>
  <c r="F11" i="51"/>
  <c r="H12" i="49" s="1"/>
  <c r="F10" i="51"/>
  <c r="H11" i="49" s="1"/>
  <c r="F9" i="51"/>
  <c r="H10" i="49" s="1"/>
  <c r="F8" i="51"/>
  <c r="H9" i="49" s="1"/>
  <c r="F7" i="51"/>
  <c r="H8" i="49" s="1"/>
  <c r="G9" i="49" l="1"/>
  <c r="G13" i="49"/>
  <c r="J23" i="51"/>
  <c r="I23" i="51"/>
  <c r="G10" i="49"/>
  <c r="G14" i="49"/>
  <c r="G18" i="49"/>
  <c r="G8" i="49"/>
  <c r="G12" i="49"/>
  <c r="G30" i="49"/>
  <c r="G39" i="49"/>
  <c r="M39" i="51"/>
  <c r="M40" i="51" s="1"/>
  <c r="M41" i="51" s="1"/>
  <c r="G38" i="49"/>
  <c r="J39" i="51"/>
  <c r="J40" i="51" s="1"/>
  <c r="J41" i="51" s="1"/>
  <c r="L40" i="51"/>
  <c r="L41" i="51" s="1"/>
  <c r="I39" i="51"/>
  <c r="I40" i="51" s="1"/>
  <c r="I41" i="51" s="1"/>
  <c r="H37" i="49"/>
  <c r="F39" i="51"/>
  <c r="H40" i="49" s="1"/>
  <c r="H36" i="51"/>
  <c r="I37" i="49"/>
  <c r="G39" i="51"/>
  <c r="I40" i="49" s="1"/>
  <c r="H35" i="49"/>
  <c r="I35" i="49"/>
  <c r="H34" i="51"/>
  <c r="I33" i="49"/>
  <c r="G35" i="51"/>
  <c r="I36" i="49" s="1"/>
  <c r="G33" i="51"/>
  <c r="I34" i="49" s="1"/>
  <c r="L35" i="51"/>
  <c r="L33" i="51"/>
  <c r="H32" i="51"/>
  <c r="M35" i="51"/>
  <c r="M33" i="51"/>
  <c r="I35" i="51"/>
  <c r="I33" i="51"/>
  <c r="H33" i="49"/>
  <c r="F35" i="51"/>
  <c r="H36" i="49" s="1"/>
  <c r="F33" i="51"/>
  <c r="H34" i="49" s="1"/>
  <c r="J35" i="51"/>
  <c r="J33" i="51"/>
  <c r="J30" i="51"/>
  <c r="M30" i="51"/>
  <c r="I30" i="51"/>
  <c r="L30" i="51"/>
  <c r="H29" i="49"/>
  <c r="F30" i="51"/>
  <c r="H31" i="49" s="1"/>
  <c r="I29" i="49"/>
  <c r="G30" i="51"/>
  <c r="I31" i="49" s="1"/>
  <c r="J26" i="51"/>
  <c r="J27" i="51" s="1"/>
  <c r="L26" i="51"/>
  <c r="L27" i="51" s="1"/>
  <c r="H25" i="51"/>
  <c r="I26" i="51"/>
  <c r="I27" i="51" s="1"/>
  <c r="H24" i="51"/>
  <c r="H26" i="51" s="1"/>
  <c r="H25" i="49"/>
  <c r="F26" i="51"/>
  <c r="H27" i="49" s="1"/>
  <c r="I25" i="49"/>
  <c r="G26" i="51"/>
  <c r="I27" i="49" s="1"/>
  <c r="M27" i="51"/>
  <c r="I23" i="49"/>
  <c r="H23" i="49"/>
  <c r="L23" i="51"/>
  <c r="M23" i="51"/>
  <c r="H21" i="49"/>
  <c r="F23" i="51"/>
  <c r="H24" i="49" s="1"/>
  <c r="I21" i="49"/>
  <c r="G23" i="51"/>
  <c r="I24" i="49" s="1"/>
  <c r="G15" i="49"/>
  <c r="G11" i="49"/>
  <c r="N38" i="51"/>
  <c r="N37" i="51"/>
  <c r="N36" i="51"/>
  <c r="N34" i="51"/>
  <c r="N32" i="51"/>
  <c r="N29" i="51"/>
  <c r="N28" i="51"/>
  <c r="N25" i="51"/>
  <c r="N24" i="51"/>
  <c r="N22" i="51"/>
  <c r="N20" i="51"/>
  <c r="N18" i="51"/>
  <c r="N17" i="51"/>
  <c r="N14" i="51"/>
  <c r="N13" i="51"/>
  <c r="N12" i="51"/>
  <c r="N11" i="51"/>
  <c r="N10" i="51"/>
  <c r="N9" i="51"/>
  <c r="N8" i="51"/>
  <c r="N7" i="51"/>
  <c r="K38" i="51"/>
  <c r="K37" i="51"/>
  <c r="K36" i="51"/>
  <c r="K34" i="51"/>
  <c r="K32" i="51"/>
  <c r="K29" i="51"/>
  <c r="K28" i="51"/>
  <c r="K25" i="51"/>
  <c r="K24" i="51"/>
  <c r="K22" i="51"/>
  <c r="K20" i="51"/>
  <c r="K18" i="51"/>
  <c r="K17" i="51"/>
  <c r="K14" i="51"/>
  <c r="K13" i="51"/>
  <c r="K12" i="51"/>
  <c r="K11" i="51"/>
  <c r="K10" i="51"/>
  <c r="K9" i="51"/>
  <c r="K8" i="51"/>
  <c r="K7" i="51"/>
  <c r="H38" i="51"/>
  <c r="H37" i="51"/>
  <c r="H29" i="51"/>
  <c r="H28" i="51"/>
  <c r="H22" i="51"/>
  <c r="H20" i="51"/>
  <c r="H18" i="51"/>
  <c r="H17" i="51"/>
  <c r="H14" i="51"/>
  <c r="H13" i="51"/>
  <c r="H12" i="51"/>
  <c r="H11" i="51"/>
  <c r="H10" i="51"/>
  <c r="H9" i="51"/>
  <c r="H8" i="51"/>
  <c r="H7" i="51"/>
  <c r="M6" i="51"/>
  <c r="M19" i="51" s="1"/>
  <c r="M21" i="51" s="1"/>
  <c r="M31" i="51" s="1"/>
  <c r="L6" i="51"/>
  <c r="L19" i="51" s="1"/>
  <c r="L21" i="51" s="1"/>
  <c r="J6" i="51"/>
  <c r="J19" i="51" s="1"/>
  <c r="J21" i="51" s="1"/>
  <c r="I6" i="51"/>
  <c r="I19" i="51" s="1"/>
  <c r="I21" i="51" s="1"/>
  <c r="G6" i="51"/>
  <c r="F6" i="51"/>
  <c r="H6" i="51" s="1"/>
  <c r="H19" i="51" s="1"/>
  <c r="H21" i="51" s="1"/>
  <c r="G27" i="51" l="1"/>
  <c r="I28" i="49" s="1"/>
  <c r="N26" i="51"/>
  <c r="G34" i="49"/>
  <c r="J31" i="51"/>
  <c r="J42" i="51" s="1"/>
  <c r="N30" i="51"/>
  <c r="G40" i="51"/>
  <c r="I41" i="49" s="1"/>
  <c r="H23" i="51"/>
  <c r="K26" i="51"/>
  <c r="K27" i="51" s="1"/>
  <c r="F27" i="51"/>
  <c r="H28" i="49" s="1"/>
  <c r="G36" i="49"/>
  <c r="G33" i="49"/>
  <c r="G40" i="49"/>
  <c r="F40" i="51"/>
  <c r="H39" i="51"/>
  <c r="H40" i="51" s="1"/>
  <c r="H41" i="51" s="1"/>
  <c r="K39" i="51"/>
  <c r="K40" i="51" s="1"/>
  <c r="K41" i="51" s="1"/>
  <c r="M42" i="51"/>
  <c r="N39" i="51"/>
  <c r="N40" i="51"/>
  <c r="N41" i="51" s="1"/>
  <c r="G37" i="49"/>
  <c r="G35" i="49"/>
  <c r="H35" i="51"/>
  <c r="H33" i="51"/>
  <c r="K35" i="51"/>
  <c r="K33" i="51"/>
  <c r="N35" i="51"/>
  <c r="N33" i="51"/>
  <c r="H30" i="51"/>
  <c r="K30" i="51"/>
  <c r="G31" i="49"/>
  <c r="G29" i="49"/>
  <c r="I31" i="51"/>
  <c r="I42" i="51" s="1"/>
  <c r="G28" i="49"/>
  <c r="H27" i="51"/>
  <c r="H31" i="51" s="1"/>
  <c r="L31" i="51"/>
  <c r="L42" i="51" s="1"/>
  <c r="G27" i="49"/>
  <c r="G25" i="49"/>
  <c r="N27" i="51"/>
  <c r="N23" i="51"/>
  <c r="G23" i="49"/>
  <c r="K23" i="51"/>
  <c r="G24" i="49"/>
  <c r="G21" i="49"/>
  <c r="K6" i="51"/>
  <c r="K19" i="51"/>
  <c r="K21" i="51" s="1"/>
  <c r="N6" i="51"/>
  <c r="N19" i="51" s="1"/>
  <c r="N21" i="51" s="1"/>
  <c r="I7" i="49"/>
  <c r="G19" i="51"/>
  <c r="H7" i="49"/>
  <c r="F19" i="51"/>
  <c r="L6" i="48"/>
  <c r="L19" i="48" s="1"/>
  <c r="L21" i="48" s="1"/>
  <c r="J6" i="48"/>
  <c r="I6" i="48"/>
  <c r="I19" i="48" s="1"/>
  <c r="I21" i="48" s="1"/>
  <c r="M39" i="48"/>
  <c r="L39" i="48"/>
  <c r="L40" i="48" s="1"/>
  <c r="I39" i="48"/>
  <c r="M33" i="48"/>
  <c r="L33" i="48"/>
  <c r="L35" i="48" s="1"/>
  <c r="I33" i="48"/>
  <c r="K33" i="48" s="1"/>
  <c r="M30" i="48"/>
  <c r="L30" i="48"/>
  <c r="I30" i="48"/>
  <c r="K30" i="48" s="1"/>
  <c r="M26" i="48"/>
  <c r="L26" i="48"/>
  <c r="L27" i="48" s="1"/>
  <c r="I26" i="48"/>
  <c r="G33" i="48"/>
  <c r="G41" i="48" s="1"/>
  <c r="G42" i="48" s="1"/>
  <c r="H19" i="48"/>
  <c r="F35" i="48"/>
  <c r="H35" i="48" s="1"/>
  <c r="F23" i="48"/>
  <c r="H23" i="48" s="1"/>
  <c r="M6" i="48"/>
  <c r="N6" i="48" s="1"/>
  <c r="G41" i="51" l="1"/>
  <c r="I42" i="49" s="1"/>
  <c r="G7" i="49"/>
  <c r="H41" i="49"/>
  <c r="G41" i="49" s="1"/>
  <c r="F41" i="51"/>
  <c r="H42" i="49" s="1"/>
  <c r="G42" i="49" s="1"/>
  <c r="H42" i="51"/>
  <c r="M40" i="48"/>
  <c r="N40" i="48" s="1"/>
  <c r="N39" i="48"/>
  <c r="I40" i="48"/>
  <c r="K40" i="48" s="1"/>
  <c r="K39" i="48"/>
  <c r="I35" i="48"/>
  <c r="K35" i="48" s="1"/>
  <c r="M35" i="48"/>
  <c r="N35" i="48" s="1"/>
  <c r="N33" i="48"/>
  <c r="N30" i="48"/>
  <c r="K31" i="51"/>
  <c r="K42" i="51" s="1"/>
  <c r="N31" i="51"/>
  <c r="N42" i="51" s="1"/>
  <c r="I27" i="48"/>
  <c r="I31" i="48" s="1"/>
  <c r="K26" i="48"/>
  <c r="M27" i="48"/>
  <c r="N26" i="48"/>
  <c r="H20" i="49"/>
  <c r="F21" i="51"/>
  <c r="M19" i="48"/>
  <c r="K6" i="48"/>
  <c r="J19" i="48"/>
  <c r="I20" i="49"/>
  <c r="G21" i="51"/>
  <c r="L41" i="48"/>
  <c r="L31" i="48"/>
  <c r="M41" i="48"/>
  <c r="F42" i="48"/>
  <c r="F41" i="48"/>
  <c r="F40" i="48"/>
  <c r="H40" i="48" s="1"/>
  <c r="F39" i="48"/>
  <c r="H39" i="48" s="1"/>
  <c r="F38" i="48"/>
  <c r="H38" i="48" s="1"/>
  <c r="F37" i="48"/>
  <c r="H37" i="48" s="1"/>
  <c r="F36" i="48"/>
  <c r="H36" i="48" s="1"/>
  <c r="F34" i="48"/>
  <c r="H34" i="48" s="1"/>
  <c r="F33" i="48"/>
  <c r="H33" i="48" s="1"/>
  <c r="F32" i="48"/>
  <c r="H32" i="48" s="1"/>
  <c r="F31" i="48"/>
  <c r="F30" i="48"/>
  <c r="H30" i="48" s="1"/>
  <c r="F29" i="48"/>
  <c r="H29" i="48" s="1"/>
  <c r="F28" i="48"/>
  <c r="H28" i="48" s="1"/>
  <c r="F27" i="48"/>
  <c r="H27" i="48" s="1"/>
  <c r="H26" i="48"/>
  <c r="F25" i="48"/>
  <c r="H25" i="48" s="1"/>
  <c r="F24" i="48"/>
  <c r="H24" i="48" s="1"/>
  <c r="F22" i="48"/>
  <c r="H22" i="48" s="1"/>
  <c r="F21" i="48"/>
  <c r="F20" i="48"/>
  <c r="H20" i="48" s="1"/>
  <c r="F18" i="48"/>
  <c r="H18" i="48" s="1"/>
  <c r="F17" i="48"/>
  <c r="H17" i="48" s="1"/>
  <c r="F14" i="48"/>
  <c r="H14" i="48" s="1"/>
  <c r="F13" i="48"/>
  <c r="H13" i="48" s="1"/>
  <c r="F12" i="48"/>
  <c r="H12" i="48" s="1"/>
  <c r="F11" i="48"/>
  <c r="H11" i="48" s="1"/>
  <c r="F10" i="48"/>
  <c r="H10" i="48" s="1"/>
  <c r="F9" i="48"/>
  <c r="H9" i="48" s="1"/>
  <c r="F8" i="48"/>
  <c r="H8" i="48" s="1"/>
  <c r="F7" i="48"/>
  <c r="H7" i="48" s="1"/>
  <c r="F6" i="48"/>
  <c r="H6" i="48" s="1"/>
  <c r="L42" i="48" l="1"/>
  <c r="I41" i="48"/>
  <c r="K41" i="48" s="1"/>
  <c r="N41" i="48"/>
  <c r="I22" i="49"/>
  <c r="G31" i="51"/>
  <c r="M21" i="48"/>
  <c r="N21" i="48" s="1"/>
  <c r="N19" i="48"/>
  <c r="H22" i="49"/>
  <c r="G22" i="49" s="1"/>
  <c r="F31" i="51"/>
  <c r="J21" i="48"/>
  <c r="K19" i="48"/>
  <c r="G20" i="49"/>
  <c r="N27" i="48"/>
  <c r="K27" i="48"/>
  <c r="H41" i="48"/>
  <c r="H21" i="48"/>
  <c r="G20" i="45"/>
  <c r="AC38" i="45"/>
  <c r="AB38" i="45"/>
  <c r="AA38" i="45"/>
  <c r="Z38" i="45"/>
  <c r="Y38" i="45"/>
  <c r="X38" i="45"/>
  <c r="W38" i="45"/>
  <c r="V38" i="45"/>
  <c r="T38" i="45"/>
  <c r="S38" i="45"/>
  <c r="R38" i="45"/>
  <c r="Q38" i="45"/>
  <c r="P38" i="45"/>
  <c r="O38" i="45"/>
  <c r="N38" i="45"/>
  <c r="M38" i="45"/>
  <c r="L38" i="45"/>
  <c r="K38" i="45"/>
  <c r="J38" i="45"/>
  <c r="I38" i="45"/>
  <c r="H38" i="45"/>
  <c r="AC37" i="45"/>
  <c r="AB37" i="45"/>
  <c r="AA37" i="45"/>
  <c r="Z37" i="45"/>
  <c r="Y37" i="45"/>
  <c r="X37" i="45"/>
  <c r="W37" i="45"/>
  <c r="V37" i="45"/>
  <c r="T37" i="45"/>
  <c r="S37" i="45"/>
  <c r="R37" i="45"/>
  <c r="Q37" i="45"/>
  <c r="P37" i="45"/>
  <c r="O37" i="45"/>
  <c r="N37" i="45"/>
  <c r="M37" i="45"/>
  <c r="L37" i="45"/>
  <c r="K37" i="45"/>
  <c r="J37" i="45"/>
  <c r="I37" i="45"/>
  <c r="H37" i="45"/>
  <c r="AC36" i="45"/>
  <c r="AB36" i="45"/>
  <c r="AA36" i="45"/>
  <c r="AA39" i="45" s="1"/>
  <c r="Z36" i="45"/>
  <c r="Y36" i="45"/>
  <c r="X36" i="45"/>
  <c r="W36" i="45"/>
  <c r="W39" i="45" s="1"/>
  <c r="V36" i="45"/>
  <c r="T36" i="45"/>
  <c r="S36" i="45"/>
  <c r="R36" i="45"/>
  <c r="R39" i="45" s="1"/>
  <c r="Q36" i="45"/>
  <c r="P36" i="45"/>
  <c r="O36" i="45"/>
  <c r="N36" i="45"/>
  <c r="N39" i="45" s="1"/>
  <c r="M36" i="45"/>
  <c r="L36" i="45"/>
  <c r="K36" i="45"/>
  <c r="J36" i="45"/>
  <c r="J39" i="45" s="1"/>
  <c r="I36" i="45"/>
  <c r="H36" i="45"/>
  <c r="AC34" i="45"/>
  <c r="AB34" i="45"/>
  <c r="AA34" i="45"/>
  <c r="Z34" i="45"/>
  <c r="Y34" i="45"/>
  <c r="X34" i="45"/>
  <c r="W34" i="45"/>
  <c r="V34" i="45"/>
  <c r="T34" i="45"/>
  <c r="S34" i="45"/>
  <c r="R34" i="45"/>
  <c r="Q34" i="45"/>
  <c r="P34" i="45"/>
  <c r="O34" i="45"/>
  <c r="N34" i="45"/>
  <c r="M34" i="45"/>
  <c r="L34" i="45"/>
  <c r="K34" i="45"/>
  <c r="J34" i="45"/>
  <c r="I34" i="45"/>
  <c r="H34" i="45"/>
  <c r="R33" i="45"/>
  <c r="R35" i="45" s="1"/>
  <c r="AC32" i="45"/>
  <c r="AC33" i="45" s="1"/>
  <c r="AB32" i="45"/>
  <c r="AB33" i="45" s="1"/>
  <c r="AA32" i="45"/>
  <c r="AA33" i="45" s="1"/>
  <c r="AA35" i="45" s="1"/>
  <c r="Z32" i="45"/>
  <c r="Z33" i="45" s="1"/>
  <c r="Y32" i="45"/>
  <c r="Y33" i="45" s="1"/>
  <c r="X32" i="45"/>
  <c r="X33" i="45" s="1"/>
  <c r="W32" i="45"/>
  <c r="W33" i="45" s="1"/>
  <c r="V32" i="45"/>
  <c r="V33" i="45" s="1"/>
  <c r="T32" i="45"/>
  <c r="T33" i="45" s="1"/>
  <c r="S32" i="45"/>
  <c r="S33" i="45" s="1"/>
  <c r="R32" i="45"/>
  <c r="Q32" i="45"/>
  <c r="Q33" i="45" s="1"/>
  <c r="P32" i="45"/>
  <c r="P33" i="45" s="1"/>
  <c r="O32" i="45"/>
  <c r="O33" i="45" s="1"/>
  <c r="N32" i="45"/>
  <c r="N33" i="45" s="1"/>
  <c r="M32" i="45"/>
  <c r="M33" i="45" s="1"/>
  <c r="L32" i="45"/>
  <c r="L33" i="45" s="1"/>
  <c r="K32" i="45"/>
  <c r="K33" i="45" s="1"/>
  <c r="J32" i="45"/>
  <c r="J33" i="45" s="1"/>
  <c r="I32" i="45"/>
  <c r="I33" i="45" s="1"/>
  <c r="H32" i="45"/>
  <c r="H33" i="45" s="1"/>
  <c r="AC29" i="45"/>
  <c r="AB29" i="45"/>
  <c r="AA29" i="45"/>
  <c r="Z29" i="45"/>
  <c r="Y29" i="45"/>
  <c r="X29" i="45"/>
  <c r="W29" i="45"/>
  <c r="V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AC28" i="45"/>
  <c r="AB28" i="45"/>
  <c r="AB30" i="45" s="1"/>
  <c r="AA28" i="45"/>
  <c r="Z28" i="45"/>
  <c r="Z30" i="45" s="1"/>
  <c r="Y28" i="45"/>
  <c r="X28" i="45"/>
  <c r="X30" i="45" s="1"/>
  <c r="W28" i="45"/>
  <c r="V28" i="45"/>
  <c r="T28" i="45"/>
  <c r="S28" i="45"/>
  <c r="S30" i="45" s="1"/>
  <c r="R28" i="45"/>
  <c r="Q28" i="45"/>
  <c r="Q30" i="45" s="1"/>
  <c r="P28" i="45"/>
  <c r="O28" i="45"/>
  <c r="O30" i="45" s="1"/>
  <c r="N28" i="45"/>
  <c r="M28" i="45"/>
  <c r="M30" i="45" s="1"/>
  <c r="L28" i="45"/>
  <c r="K28" i="45"/>
  <c r="K30" i="45" s="1"/>
  <c r="J28" i="45"/>
  <c r="I28" i="45"/>
  <c r="I30" i="45" s="1"/>
  <c r="H28" i="45"/>
  <c r="AC25" i="45"/>
  <c r="AB25" i="45"/>
  <c r="AA25" i="45"/>
  <c r="Z25" i="45"/>
  <c r="Y25" i="45"/>
  <c r="U25" i="45" s="1"/>
  <c r="X25" i="45"/>
  <c r="W25" i="45"/>
  <c r="V25" i="45"/>
  <c r="T25" i="45"/>
  <c r="S25" i="45"/>
  <c r="R25" i="45"/>
  <c r="Q25" i="45"/>
  <c r="P25" i="45"/>
  <c r="O25" i="45"/>
  <c r="N25" i="45"/>
  <c r="M25" i="45"/>
  <c r="L25" i="45"/>
  <c r="K25" i="45"/>
  <c r="J25" i="45"/>
  <c r="I25" i="45"/>
  <c r="H25" i="45"/>
  <c r="AC24" i="45"/>
  <c r="AB24" i="45"/>
  <c r="AB26" i="45" s="1"/>
  <c r="AA24" i="45"/>
  <c r="Z24" i="45"/>
  <c r="Z26" i="45" s="1"/>
  <c r="Y24" i="45"/>
  <c r="X24" i="45"/>
  <c r="X26" i="45" s="1"/>
  <c r="W24" i="45"/>
  <c r="V24" i="45"/>
  <c r="V26" i="45" s="1"/>
  <c r="T24" i="45"/>
  <c r="S24" i="45"/>
  <c r="S26" i="45" s="1"/>
  <c r="R24" i="45"/>
  <c r="Q24" i="45"/>
  <c r="Q26" i="45" s="1"/>
  <c r="P24" i="45"/>
  <c r="O24" i="45"/>
  <c r="O26" i="45" s="1"/>
  <c r="N24" i="45"/>
  <c r="M24" i="45"/>
  <c r="M26" i="45" s="1"/>
  <c r="L24" i="45"/>
  <c r="K24" i="45"/>
  <c r="K26" i="45" s="1"/>
  <c r="J24" i="45"/>
  <c r="I24" i="45"/>
  <c r="I26" i="45" s="1"/>
  <c r="H24" i="45"/>
  <c r="AC22" i="45"/>
  <c r="AB22" i="45"/>
  <c r="AA22" i="45"/>
  <c r="Z22" i="45"/>
  <c r="Y22" i="45"/>
  <c r="X22" i="45"/>
  <c r="W22" i="45"/>
  <c r="V22" i="45"/>
  <c r="T22" i="45"/>
  <c r="S22" i="45"/>
  <c r="R22" i="45"/>
  <c r="Q22" i="45"/>
  <c r="P22" i="45"/>
  <c r="O22" i="45"/>
  <c r="N22" i="45"/>
  <c r="M22" i="45"/>
  <c r="L22" i="45"/>
  <c r="K22" i="45"/>
  <c r="J22" i="45"/>
  <c r="I22" i="45"/>
  <c r="H22" i="45"/>
  <c r="AC20" i="45"/>
  <c r="AB20" i="45"/>
  <c r="AB23" i="45" s="1"/>
  <c r="AA20" i="45"/>
  <c r="Z20" i="45"/>
  <c r="Z23" i="45" s="1"/>
  <c r="Y20" i="45"/>
  <c r="X20" i="45"/>
  <c r="X23" i="45" s="1"/>
  <c r="W20" i="45"/>
  <c r="V20" i="45"/>
  <c r="V23" i="45" s="1"/>
  <c r="T20" i="45"/>
  <c r="S20" i="45"/>
  <c r="S23" i="45" s="1"/>
  <c r="R20" i="45"/>
  <c r="Q20" i="45"/>
  <c r="Q23" i="45" s="1"/>
  <c r="P20" i="45"/>
  <c r="O20" i="45"/>
  <c r="O23" i="45" s="1"/>
  <c r="N20" i="45"/>
  <c r="M20" i="45"/>
  <c r="M23" i="45" s="1"/>
  <c r="L20" i="45"/>
  <c r="K20" i="45"/>
  <c r="K23" i="45" s="1"/>
  <c r="J20" i="45"/>
  <c r="I20" i="45"/>
  <c r="I23" i="45" s="1"/>
  <c r="H20" i="45"/>
  <c r="AC18" i="45"/>
  <c r="AB18" i="45"/>
  <c r="AA18" i="45"/>
  <c r="Z18" i="45"/>
  <c r="Y18" i="45"/>
  <c r="X18" i="45"/>
  <c r="W18" i="45"/>
  <c r="V18" i="45"/>
  <c r="T18" i="45"/>
  <c r="S18" i="45"/>
  <c r="R18" i="45"/>
  <c r="Q18" i="45"/>
  <c r="P18" i="45"/>
  <c r="O18" i="45"/>
  <c r="N18" i="45"/>
  <c r="M18" i="45"/>
  <c r="L18" i="45"/>
  <c r="K18" i="45"/>
  <c r="J18" i="45"/>
  <c r="I18" i="45"/>
  <c r="H18" i="45"/>
  <c r="AC17" i="45"/>
  <c r="AB17" i="45"/>
  <c r="AA17" i="45"/>
  <c r="Z17" i="45"/>
  <c r="Y17" i="45"/>
  <c r="X17" i="45"/>
  <c r="W17" i="45"/>
  <c r="V17" i="45"/>
  <c r="U17" i="45" s="1"/>
  <c r="T17" i="45"/>
  <c r="S17" i="45"/>
  <c r="R17" i="45"/>
  <c r="Q17" i="45"/>
  <c r="P17" i="45"/>
  <c r="O17" i="45"/>
  <c r="N17" i="45"/>
  <c r="M17" i="45"/>
  <c r="L17" i="45"/>
  <c r="K17" i="45"/>
  <c r="J17" i="45"/>
  <c r="I17" i="45"/>
  <c r="H17" i="45"/>
  <c r="AC14" i="45"/>
  <c r="AB14" i="45"/>
  <c r="AA14" i="45"/>
  <c r="Z14" i="45"/>
  <c r="Y14" i="45"/>
  <c r="X14" i="45"/>
  <c r="W14" i="45"/>
  <c r="V14" i="45"/>
  <c r="T14" i="45"/>
  <c r="S14" i="45"/>
  <c r="R14" i="45"/>
  <c r="Q14" i="45"/>
  <c r="P14" i="45"/>
  <c r="O14" i="45"/>
  <c r="N14" i="45"/>
  <c r="M14" i="45"/>
  <c r="L14" i="45"/>
  <c r="K14" i="45"/>
  <c r="J14" i="45"/>
  <c r="I14" i="45"/>
  <c r="H14" i="45"/>
  <c r="AC13" i="45"/>
  <c r="AB13" i="45"/>
  <c r="AA13" i="45"/>
  <c r="Z13" i="45"/>
  <c r="Y13" i="45"/>
  <c r="X13" i="45"/>
  <c r="W13" i="45"/>
  <c r="V13" i="45"/>
  <c r="T13" i="45"/>
  <c r="S13" i="45"/>
  <c r="R13" i="45"/>
  <c r="Q13" i="45"/>
  <c r="P13" i="45"/>
  <c r="O13" i="45"/>
  <c r="N13" i="45"/>
  <c r="M13" i="45"/>
  <c r="L13" i="45"/>
  <c r="K13" i="45"/>
  <c r="J13" i="45"/>
  <c r="I13" i="45"/>
  <c r="H13" i="45"/>
  <c r="AC12" i="45"/>
  <c r="AB12" i="45"/>
  <c r="AA12" i="45"/>
  <c r="Z12" i="45"/>
  <c r="Y12" i="45"/>
  <c r="X12" i="45"/>
  <c r="W12" i="45"/>
  <c r="V12" i="45"/>
  <c r="T12" i="45"/>
  <c r="S12" i="45"/>
  <c r="R12" i="45"/>
  <c r="Q12" i="45"/>
  <c r="P12" i="45"/>
  <c r="O12" i="45"/>
  <c r="N12" i="45"/>
  <c r="M12" i="45"/>
  <c r="L12" i="45"/>
  <c r="K12" i="45"/>
  <c r="J12" i="45"/>
  <c r="I12" i="45"/>
  <c r="H12" i="45"/>
  <c r="AC11" i="45"/>
  <c r="AB11" i="45"/>
  <c r="AA11" i="45"/>
  <c r="Z11" i="45"/>
  <c r="Y11" i="45"/>
  <c r="X11" i="45"/>
  <c r="W11" i="45"/>
  <c r="V11" i="45"/>
  <c r="T11" i="45"/>
  <c r="S11" i="45"/>
  <c r="R11" i="45"/>
  <c r="Q11" i="45"/>
  <c r="P11" i="45"/>
  <c r="O11" i="45"/>
  <c r="N11" i="45"/>
  <c r="M11" i="45"/>
  <c r="L11" i="45"/>
  <c r="K11" i="45"/>
  <c r="J11" i="45"/>
  <c r="I11" i="45"/>
  <c r="H11" i="45"/>
  <c r="AC10" i="45"/>
  <c r="AB10" i="45"/>
  <c r="AA10" i="45"/>
  <c r="Z10" i="45"/>
  <c r="Y10" i="45"/>
  <c r="X10" i="45"/>
  <c r="W10" i="45"/>
  <c r="V10" i="45"/>
  <c r="T10" i="45"/>
  <c r="S10" i="45"/>
  <c r="R10" i="45"/>
  <c r="Q10" i="45"/>
  <c r="P10" i="45"/>
  <c r="O10" i="45"/>
  <c r="N10" i="45"/>
  <c r="M10" i="45"/>
  <c r="L10" i="45"/>
  <c r="K10" i="45"/>
  <c r="J10" i="45"/>
  <c r="I10" i="45"/>
  <c r="H10" i="45"/>
  <c r="AC9" i="45"/>
  <c r="AB9" i="45"/>
  <c r="AA9" i="45"/>
  <c r="Z9" i="45"/>
  <c r="Y9" i="45"/>
  <c r="X9" i="45"/>
  <c r="W9" i="45"/>
  <c r="V9" i="45"/>
  <c r="T9" i="45"/>
  <c r="S9" i="45"/>
  <c r="R9" i="45"/>
  <c r="Q9" i="45"/>
  <c r="P9" i="45"/>
  <c r="O9" i="45"/>
  <c r="N9" i="45"/>
  <c r="M9" i="45"/>
  <c r="L9" i="45"/>
  <c r="K9" i="45"/>
  <c r="J9" i="45"/>
  <c r="I9" i="45"/>
  <c r="H9" i="45"/>
  <c r="AC8" i="45"/>
  <c r="AB8" i="45"/>
  <c r="AA8" i="45"/>
  <c r="Z8" i="45"/>
  <c r="Y8" i="45"/>
  <c r="X8" i="45"/>
  <c r="W8" i="45"/>
  <c r="V8" i="45"/>
  <c r="T8" i="45"/>
  <c r="S8" i="45"/>
  <c r="R8" i="45"/>
  <c r="Q8" i="45"/>
  <c r="P8" i="45"/>
  <c r="O8" i="45"/>
  <c r="N8" i="45"/>
  <c r="M8" i="45"/>
  <c r="L8" i="45"/>
  <c r="K8" i="45"/>
  <c r="J8" i="45"/>
  <c r="I8" i="45"/>
  <c r="H8" i="45"/>
  <c r="AC7" i="45"/>
  <c r="AB7" i="45"/>
  <c r="AA7" i="45"/>
  <c r="Z7" i="45"/>
  <c r="Y7" i="45"/>
  <c r="X7" i="45"/>
  <c r="W7" i="45"/>
  <c r="V7" i="45"/>
  <c r="T7" i="45"/>
  <c r="S7" i="45"/>
  <c r="R7" i="45"/>
  <c r="Q7" i="45"/>
  <c r="P7" i="45"/>
  <c r="O7" i="45"/>
  <c r="N7" i="45"/>
  <c r="M7" i="45"/>
  <c r="L7" i="45"/>
  <c r="K7" i="45"/>
  <c r="J7" i="45"/>
  <c r="I7" i="45"/>
  <c r="H7" i="45"/>
  <c r="AC6" i="45"/>
  <c r="AB6" i="45"/>
  <c r="AA6" i="45"/>
  <c r="Z6" i="45"/>
  <c r="Y6" i="45"/>
  <c r="X6" i="45"/>
  <c r="W6" i="45"/>
  <c r="V6" i="45"/>
  <c r="T6" i="45"/>
  <c r="S6" i="45"/>
  <c r="R6" i="45"/>
  <c r="Q6" i="45"/>
  <c r="P6" i="45"/>
  <c r="O6" i="45"/>
  <c r="N6" i="45"/>
  <c r="M6" i="45"/>
  <c r="L6" i="45"/>
  <c r="K6" i="45"/>
  <c r="J6" i="45"/>
  <c r="I6" i="45"/>
  <c r="H6" i="45"/>
  <c r="G38" i="45"/>
  <c r="G37" i="45"/>
  <c r="G36" i="45"/>
  <c r="G34" i="45"/>
  <c r="G32" i="45"/>
  <c r="G33" i="45" s="1"/>
  <c r="G29" i="45"/>
  <c r="G30" i="45" s="1"/>
  <c r="G25" i="45"/>
  <c r="G26" i="45" s="1"/>
  <c r="G22" i="45"/>
  <c r="G27" i="45" s="1"/>
  <c r="G18" i="45"/>
  <c r="G17" i="45"/>
  <c r="G14" i="45"/>
  <c r="G13" i="45"/>
  <c r="G12" i="45"/>
  <c r="G11" i="45"/>
  <c r="G10" i="45"/>
  <c r="G9" i="45"/>
  <c r="G8" i="45"/>
  <c r="G7" i="45"/>
  <c r="G6" i="45"/>
  <c r="U9" i="45" l="1"/>
  <c r="U13" i="45"/>
  <c r="U36" i="45"/>
  <c r="F36" i="45" s="1"/>
  <c r="H23" i="45"/>
  <c r="L23" i="45"/>
  <c r="P23" i="45"/>
  <c r="T23" i="45"/>
  <c r="Y23" i="45"/>
  <c r="AC23" i="45"/>
  <c r="H30" i="45"/>
  <c r="L30" i="45"/>
  <c r="P30" i="45"/>
  <c r="T30" i="45"/>
  <c r="Y30" i="45"/>
  <c r="AC30" i="45"/>
  <c r="F9" i="45"/>
  <c r="F17" i="45"/>
  <c r="U8" i="45"/>
  <c r="F8" i="45" s="1"/>
  <c r="U12" i="45"/>
  <c r="F12" i="45" s="1"/>
  <c r="U29" i="45"/>
  <c r="U34" i="45"/>
  <c r="F34" i="45" s="1"/>
  <c r="H39" i="45"/>
  <c r="H40" i="45" s="1"/>
  <c r="H41" i="45" s="1"/>
  <c r="L39" i="45"/>
  <c r="L40" i="45" s="1"/>
  <c r="L41" i="45" s="1"/>
  <c r="P39" i="45"/>
  <c r="T39" i="45"/>
  <c r="T40" i="45" s="1"/>
  <c r="T41" i="45" s="1"/>
  <c r="Y39" i="45"/>
  <c r="Y40" i="45" s="1"/>
  <c r="Y41" i="45" s="1"/>
  <c r="AC39" i="45"/>
  <c r="AC40" i="45" s="1"/>
  <c r="AC41" i="45" s="1"/>
  <c r="F25" i="45"/>
  <c r="U10" i="45"/>
  <c r="F10" i="45" s="1"/>
  <c r="U14" i="45"/>
  <c r="F14" i="45" s="1"/>
  <c r="U18" i="45"/>
  <c r="F18" i="45" s="1"/>
  <c r="J35" i="45"/>
  <c r="N35" i="45"/>
  <c r="W35" i="45"/>
  <c r="U37" i="45"/>
  <c r="F13" i="45"/>
  <c r="F37" i="45"/>
  <c r="U7" i="45"/>
  <c r="F7" i="45" s="1"/>
  <c r="U11" i="45"/>
  <c r="U28" i="45"/>
  <c r="F28" i="45" s="1"/>
  <c r="K39" i="45"/>
  <c r="K40" i="45" s="1"/>
  <c r="K41" i="45" s="1"/>
  <c r="O39" i="45"/>
  <c r="O40" i="45" s="1"/>
  <c r="O41" i="45" s="1"/>
  <c r="S39" i="45"/>
  <c r="S40" i="45" s="1"/>
  <c r="S41" i="45" s="1"/>
  <c r="X39" i="45"/>
  <c r="X40" i="45" s="1"/>
  <c r="X41" i="45" s="1"/>
  <c r="AB39" i="45"/>
  <c r="U38" i="45"/>
  <c r="F38" i="45" s="1"/>
  <c r="G39" i="45"/>
  <c r="AB40" i="45"/>
  <c r="I42" i="48"/>
  <c r="I39" i="45"/>
  <c r="I40" i="45" s="1"/>
  <c r="I41" i="45" s="1"/>
  <c r="M39" i="45"/>
  <c r="M40" i="45" s="1"/>
  <c r="M41" i="45" s="1"/>
  <c r="Q39" i="45"/>
  <c r="Q40" i="45" s="1"/>
  <c r="Q41" i="45" s="1"/>
  <c r="V39" i="45"/>
  <c r="V40" i="45" s="1"/>
  <c r="Z39" i="45"/>
  <c r="Z40" i="45" s="1"/>
  <c r="Z41" i="45" s="1"/>
  <c r="G40" i="45"/>
  <c r="G41" i="45" s="1"/>
  <c r="U33" i="45"/>
  <c r="F33" i="45" s="1"/>
  <c r="G35" i="45"/>
  <c r="U32" i="45"/>
  <c r="F32" i="45" s="1"/>
  <c r="F29" i="45"/>
  <c r="V30" i="45"/>
  <c r="J30" i="45"/>
  <c r="N30" i="45"/>
  <c r="R30" i="45"/>
  <c r="W30" i="45"/>
  <c r="AA30" i="45"/>
  <c r="I27" i="45"/>
  <c r="M27" i="45"/>
  <c r="Q27" i="45"/>
  <c r="V27" i="45"/>
  <c r="Z27" i="45"/>
  <c r="H26" i="45"/>
  <c r="H27" i="45" s="1"/>
  <c r="L26" i="45"/>
  <c r="L27" i="45" s="1"/>
  <c r="P26" i="45"/>
  <c r="P27" i="45" s="1"/>
  <c r="T26" i="45"/>
  <c r="T27" i="45" s="1"/>
  <c r="Y26" i="45"/>
  <c r="Y27" i="45" s="1"/>
  <c r="AC26" i="45"/>
  <c r="K27" i="45"/>
  <c r="O27" i="45"/>
  <c r="S27" i="45"/>
  <c r="X27" i="45"/>
  <c r="AB27" i="45"/>
  <c r="J26" i="45"/>
  <c r="J27" i="45" s="1"/>
  <c r="N26" i="45"/>
  <c r="N27" i="45" s="1"/>
  <c r="R26" i="45"/>
  <c r="R27" i="45" s="1"/>
  <c r="W26" i="45"/>
  <c r="AA26" i="45"/>
  <c r="AA27" i="45" s="1"/>
  <c r="AC27" i="45"/>
  <c r="U24" i="45"/>
  <c r="F24" i="45" s="1"/>
  <c r="J23" i="45"/>
  <c r="N23" i="45"/>
  <c r="R23" i="45"/>
  <c r="W23" i="45"/>
  <c r="AA23" i="45"/>
  <c r="U22" i="45"/>
  <c r="U20" i="45"/>
  <c r="F20" i="45"/>
  <c r="G23" i="45"/>
  <c r="F11" i="45"/>
  <c r="K19" i="45"/>
  <c r="K21" i="45" s="1"/>
  <c r="O19" i="45"/>
  <c r="O21" i="45" s="1"/>
  <c r="S19" i="45"/>
  <c r="S21" i="45" s="1"/>
  <c r="X19" i="45"/>
  <c r="X21" i="45" s="1"/>
  <c r="X31" i="45" s="1"/>
  <c r="AB19" i="45"/>
  <c r="AB21" i="45" s="1"/>
  <c r="H19" i="45"/>
  <c r="H21" i="45" s="1"/>
  <c r="L19" i="45"/>
  <c r="L21" i="45" s="1"/>
  <c r="P19" i="45"/>
  <c r="P21" i="45" s="1"/>
  <c r="T19" i="45"/>
  <c r="T21" i="45" s="1"/>
  <c r="Y19" i="45"/>
  <c r="Y21" i="45" s="1"/>
  <c r="AC19" i="45"/>
  <c r="AC21" i="45" s="1"/>
  <c r="I19" i="45"/>
  <c r="I21" i="45" s="1"/>
  <c r="M19" i="45"/>
  <c r="M21" i="45" s="1"/>
  <c r="Q19" i="45"/>
  <c r="Q21" i="45" s="1"/>
  <c r="Q31" i="45" s="1"/>
  <c r="V19" i="45"/>
  <c r="V21" i="45" s="1"/>
  <c r="Z19" i="45"/>
  <c r="Z21" i="45" s="1"/>
  <c r="J19" i="45"/>
  <c r="J21" i="45" s="1"/>
  <c r="N19" i="45"/>
  <c r="N21" i="45" s="1"/>
  <c r="R19" i="45"/>
  <c r="R21" i="45" s="1"/>
  <c r="W19" i="45"/>
  <c r="W21" i="45" s="1"/>
  <c r="AA19" i="45"/>
  <c r="AA21" i="45" s="1"/>
  <c r="G19" i="45"/>
  <c r="G21" i="45" s="1"/>
  <c r="G31" i="45" s="1"/>
  <c r="U6" i="45"/>
  <c r="F6" i="45" s="1"/>
  <c r="J31" i="48"/>
  <c r="K21" i="48"/>
  <c r="M31" i="48"/>
  <c r="H32" i="49"/>
  <c r="F42" i="51"/>
  <c r="H43" i="49" s="1"/>
  <c r="I32" i="49"/>
  <c r="G42" i="51"/>
  <c r="I43" i="49" s="1"/>
  <c r="H31" i="48"/>
  <c r="H42" i="48"/>
  <c r="I35" i="45"/>
  <c r="Q35" i="45"/>
  <c r="V35" i="45"/>
  <c r="P40" i="45"/>
  <c r="P41" i="45" s="1"/>
  <c r="K35" i="45"/>
  <c r="O35" i="45"/>
  <c r="S35" i="45"/>
  <c r="X35" i="45"/>
  <c r="AB35" i="45"/>
  <c r="AB41" i="45"/>
  <c r="H35" i="45"/>
  <c r="L35" i="45"/>
  <c r="P35" i="45"/>
  <c r="T35" i="45"/>
  <c r="Y35" i="45"/>
  <c r="AC35" i="45"/>
  <c r="J40" i="45"/>
  <c r="J41" i="45" s="1"/>
  <c r="N40" i="45"/>
  <c r="N41" i="45" s="1"/>
  <c r="R40" i="45"/>
  <c r="R41" i="45" s="1"/>
  <c r="W40" i="45"/>
  <c r="W41" i="45" s="1"/>
  <c r="AA40" i="45"/>
  <c r="AA41" i="45" s="1"/>
  <c r="M35" i="45"/>
  <c r="Z35" i="45"/>
  <c r="H6" i="44"/>
  <c r="I6" i="44"/>
  <c r="J6" i="44"/>
  <c r="K6" i="44"/>
  <c r="L6" i="44"/>
  <c r="M6" i="44"/>
  <c r="N6" i="44"/>
  <c r="O6" i="44"/>
  <c r="P6" i="44"/>
  <c r="Q6" i="44"/>
  <c r="R6" i="44"/>
  <c r="S6" i="44"/>
  <c r="T6" i="44"/>
  <c r="V6" i="44"/>
  <c r="W6" i="44"/>
  <c r="X6" i="44"/>
  <c r="Y6" i="44"/>
  <c r="Z6" i="44"/>
  <c r="AA6" i="44"/>
  <c r="AB6" i="44"/>
  <c r="AC6" i="44"/>
  <c r="H7" i="44"/>
  <c r="I7" i="44"/>
  <c r="J7" i="44"/>
  <c r="K7" i="44"/>
  <c r="L7" i="44"/>
  <c r="M7" i="44"/>
  <c r="N7" i="44"/>
  <c r="O7" i="44"/>
  <c r="P7" i="44"/>
  <c r="Q7" i="44"/>
  <c r="R7" i="44"/>
  <c r="S7" i="44"/>
  <c r="T7" i="44"/>
  <c r="V7" i="44"/>
  <c r="W7" i="44"/>
  <c r="X7" i="44"/>
  <c r="Y7" i="44"/>
  <c r="Z7" i="44"/>
  <c r="AA7" i="44"/>
  <c r="AB7" i="44"/>
  <c r="AC7" i="44"/>
  <c r="H8" i="44"/>
  <c r="I8" i="44"/>
  <c r="J8" i="44"/>
  <c r="K8" i="44"/>
  <c r="L8" i="44"/>
  <c r="M8" i="44"/>
  <c r="N8" i="44"/>
  <c r="O8" i="44"/>
  <c r="P8" i="44"/>
  <c r="Q8" i="44"/>
  <c r="R8" i="44"/>
  <c r="S8" i="44"/>
  <c r="T8" i="44"/>
  <c r="V8" i="44"/>
  <c r="W8" i="44"/>
  <c r="X8" i="44"/>
  <c r="Y8" i="44"/>
  <c r="Z8" i="44"/>
  <c r="AA8" i="44"/>
  <c r="AB8" i="44"/>
  <c r="AC8" i="44"/>
  <c r="H9" i="44"/>
  <c r="I9" i="44"/>
  <c r="J9" i="44"/>
  <c r="K9" i="44"/>
  <c r="L9" i="44"/>
  <c r="M9" i="44"/>
  <c r="N9" i="44"/>
  <c r="O9" i="44"/>
  <c r="P9" i="44"/>
  <c r="Q9" i="44"/>
  <c r="R9" i="44"/>
  <c r="S9" i="44"/>
  <c r="T9" i="44"/>
  <c r="V9" i="44"/>
  <c r="W9" i="44"/>
  <c r="X9" i="44"/>
  <c r="Y9" i="44"/>
  <c r="Z9" i="44"/>
  <c r="AA9" i="44"/>
  <c r="AB9" i="44"/>
  <c r="AC9" i="44"/>
  <c r="H10" i="44"/>
  <c r="I10" i="44"/>
  <c r="J10" i="44"/>
  <c r="K10" i="44"/>
  <c r="L10" i="44"/>
  <c r="M10" i="44"/>
  <c r="N10" i="44"/>
  <c r="O10" i="44"/>
  <c r="P10" i="44"/>
  <c r="Q10" i="44"/>
  <c r="R10" i="44"/>
  <c r="S10" i="44"/>
  <c r="T10" i="44"/>
  <c r="V10" i="44"/>
  <c r="W10" i="44"/>
  <c r="X10" i="44"/>
  <c r="Y10" i="44"/>
  <c r="Z10" i="44"/>
  <c r="AA10" i="44"/>
  <c r="AB10" i="44"/>
  <c r="AC10" i="44"/>
  <c r="H11" i="44"/>
  <c r="I11" i="44"/>
  <c r="J11" i="44"/>
  <c r="K11" i="44"/>
  <c r="L11" i="44"/>
  <c r="M11" i="44"/>
  <c r="N11" i="44"/>
  <c r="O11" i="44"/>
  <c r="P11" i="44"/>
  <c r="Q11" i="44"/>
  <c r="R11" i="44"/>
  <c r="S11" i="44"/>
  <c r="T11" i="44"/>
  <c r="V11" i="44"/>
  <c r="W11" i="44"/>
  <c r="X11" i="44"/>
  <c r="Y11" i="44"/>
  <c r="Z11" i="44"/>
  <c r="AA11" i="44"/>
  <c r="AB11" i="44"/>
  <c r="AC11" i="44"/>
  <c r="H12" i="44"/>
  <c r="I12" i="44"/>
  <c r="J12" i="44"/>
  <c r="K12" i="44"/>
  <c r="L12" i="44"/>
  <c r="M12" i="44"/>
  <c r="N12" i="44"/>
  <c r="O12" i="44"/>
  <c r="P12" i="44"/>
  <c r="Q12" i="44"/>
  <c r="R12" i="44"/>
  <c r="S12" i="44"/>
  <c r="T12" i="44"/>
  <c r="V12" i="44"/>
  <c r="W12" i="44"/>
  <c r="X12" i="44"/>
  <c r="Y12" i="44"/>
  <c r="Z12" i="44"/>
  <c r="AA12" i="44"/>
  <c r="AB12" i="44"/>
  <c r="AC12" i="44"/>
  <c r="H13" i="44"/>
  <c r="I13" i="44"/>
  <c r="J13" i="44"/>
  <c r="K13" i="44"/>
  <c r="L13" i="44"/>
  <c r="M13" i="44"/>
  <c r="N13" i="44"/>
  <c r="O13" i="44"/>
  <c r="P13" i="44"/>
  <c r="Q13" i="44"/>
  <c r="R13" i="44"/>
  <c r="S13" i="44"/>
  <c r="T13" i="44"/>
  <c r="V13" i="44"/>
  <c r="W13" i="44"/>
  <c r="X13" i="44"/>
  <c r="Y13" i="44"/>
  <c r="Z13" i="44"/>
  <c r="AA13" i="44"/>
  <c r="AB13" i="44"/>
  <c r="AC13" i="44"/>
  <c r="H14" i="44"/>
  <c r="I14" i="44"/>
  <c r="J14" i="44"/>
  <c r="K14" i="44"/>
  <c r="L14" i="44"/>
  <c r="M14" i="44"/>
  <c r="N14" i="44"/>
  <c r="O14" i="44"/>
  <c r="P14" i="44"/>
  <c r="Q14" i="44"/>
  <c r="R14" i="44"/>
  <c r="S14" i="44"/>
  <c r="T14" i="44"/>
  <c r="V14" i="44"/>
  <c r="W14" i="44"/>
  <c r="X14" i="44"/>
  <c r="Y14" i="44"/>
  <c r="Z14" i="44"/>
  <c r="AA14" i="44"/>
  <c r="AB14" i="44"/>
  <c r="AC14" i="44"/>
  <c r="H17" i="44"/>
  <c r="I17" i="44"/>
  <c r="J17" i="44"/>
  <c r="K17" i="44"/>
  <c r="L17" i="44"/>
  <c r="M17" i="44"/>
  <c r="N17" i="44"/>
  <c r="O17" i="44"/>
  <c r="P17" i="44"/>
  <c r="Q17" i="44"/>
  <c r="R17" i="44"/>
  <c r="S17" i="44"/>
  <c r="T17" i="44"/>
  <c r="V17" i="44"/>
  <c r="W17" i="44"/>
  <c r="X17" i="44"/>
  <c r="Y17" i="44"/>
  <c r="Z17" i="44"/>
  <c r="AA17" i="44"/>
  <c r="AB17" i="44"/>
  <c r="AC17" i="44"/>
  <c r="H18" i="44"/>
  <c r="I18" i="44"/>
  <c r="J18" i="44"/>
  <c r="K18" i="44"/>
  <c r="L18" i="44"/>
  <c r="M18" i="44"/>
  <c r="N18" i="44"/>
  <c r="O18" i="44"/>
  <c r="P18" i="44"/>
  <c r="Q18" i="44"/>
  <c r="R18" i="44"/>
  <c r="S18" i="44"/>
  <c r="T18" i="44"/>
  <c r="V18" i="44"/>
  <c r="W18" i="44"/>
  <c r="X18" i="44"/>
  <c r="Y18" i="44"/>
  <c r="Z18" i="44"/>
  <c r="AA18" i="44"/>
  <c r="AB18" i="44"/>
  <c r="AC18" i="44"/>
  <c r="H20" i="44"/>
  <c r="I20" i="44"/>
  <c r="J20" i="44"/>
  <c r="K20" i="44"/>
  <c r="L20" i="44"/>
  <c r="M20" i="44"/>
  <c r="N20" i="44"/>
  <c r="O20" i="44"/>
  <c r="P20" i="44"/>
  <c r="Q20" i="44"/>
  <c r="R20" i="44"/>
  <c r="S20" i="44"/>
  <c r="T20" i="44"/>
  <c r="V20" i="44"/>
  <c r="W20" i="44"/>
  <c r="X20" i="44"/>
  <c r="Y20" i="44"/>
  <c r="Z20" i="44"/>
  <c r="AA20" i="44"/>
  <c r="AB20" i="44"/>
  <c r="AC20" i="44"/>
  <c r="H22" i="44"/>
  <c r="I22" i="44"/>
  <c r="J22" i="44"/>
  <c r="K22" i="44"/>
  <c r="L22" i="44"/>
  <c r="M22" i="44"/>
  <c r="N22" i="44"/>
  <c r="O22" i="44"/>
  <c r="P22" i="44"/>
  <c r="Q22" i="44"/>
  <c r="R22" i="44"/>
  <c r="S22" i="44"/>
  <c r="T22" i="44"/>
  <c r="V22" i="44"/>
  <c r="W22" i="44"/>
  <c r="X22" i="44"/>
  <c r="Y22" i="44"/>
  <c r="Z22" i="44"/>
  <c r="AA22" i="44"/>
  <c r="AB22" i="44"/>
  <c r="AC22" i="44"/>
  <c r="H24" i="44"/>
  <c r="I24" i="44"/>
  <c r="I26" i="44" s="1"/>
  <c r="J24" i="44"/>
  <c r="K24" i="44"/>
  <c r="L24" i="44"/>
  <c r="M24" i="44"/>
  <c r="N24" i="44"/>
  <c r="O24" i="44"/>
  <c r="P24" i="44"/>
  <c r="Q24" i="44"/>
  <c r="R24" i="44"/>
  <c r="S24" i="44"/>
  <c r="T24" i="44"/>
  <c r="T26" i="44" s="1"/>
  <c r="V24" i="44"/>
  <c r="W24" i="44"/>
  <c r="X24" i="44"/>
  <c r="Y24" i="44"/>
  <c r="Y26" i="44" s="1"/>
  <c r="Z24" i="44"/>
  <c r="Z26" i="44" s="1"/>
  <c r="AA24" i="44"/>
  <c r="AB24" i="44"/>
  <c r="AC24" i="44"/>
  <c r="H25" i="44"/>
  <c r="I25" i="44"/>
  <c r="J25" i="44"/>
  <c r="K25" i="44"/>
  <c r="L25" i="44"/>
  <c r="L26" i="44" s="1"/>
  <c r="M25" i="44"/>
  <c r="N25" i="44"/>
  <c r="N26" i="44" s="1"/>
  <c r="O25" i="44"/>
  <c r="P25" i="44"/>
  <c r="P26" i="44" s="1"/>
  <c r="Q25" i="44"/>
  <c r="R25" i="44"/>
  <c r="S25" i="44"/>
  <c r="T25" i="44"/>
  <c r="V25" i="44"/>
  <c r="W25" i="44"/>
  <c r="W26" i="44" s="1"/>
  <c r="X25" i="44"/>
  <c r="Y25" i="44"/>
  <c r="Z25" i="44"/>
  <c r="AA25" i="44"/>
  <c r="AA26" i="44" s="1"/>
  <c r="AB25" i="44"/>
  <c r="AC25" i="44"/>
  <c r="J26" i="44"/>
  <c r="Q26" i="44"/>
  <c r="H28" i="44"/>
  <c r="I28" i="44"/>
  <c r="I30" i="44" s="1"/>
  <c r="J28" i="44"/>
  <c r="K28" i="44"/>
  <c r="L28" i="44"/>
  <c r="M28" i="44"/>
  <c r="M30" i="44" s="1"/>
  <c r="N28" i="44"/>
  <c r="O28" i="44"/>
  <c r="P28" i="44"/>
  <c r="P30" i="44" s="1"/>
  <c r="Q28" i="44"/>
  <c r="Q30" i="44" s="1"/>
  <c r="R28" i="44"/>
  <c r="S28" i="44"/>
  <c r="T28" i="44"/>
  <c r="V28" i="44"/>
  <c r="W28" i="44"/>
  <c r="X28" i="44"/>
  <c r="Y28" i="44"/>
  <c r="Y30" i="44" s="1"/>
  <c r="Z28" i="44"/>
  <c r="Z30" i="44" s="1"/>
  <c r="AA28" i="44"/>
  <c r="AB28" i="44"/>
  <c r="AC28" i="44"/>
  <c r="H29" i="44"/>
  <c r="I29" i="44"/>
  <c r="J29" i="44"/>
  <c r="J30" i="44" s="1"/>
  <c r="K29" i="44"/>
  <c r="L29" i="44"/>
  <c r="L30" i="44" s="1"/>
  <c r="M29" i="44"/>
  <c r="N29" i="44"/>
  <c r="N30" i="44" s="1"/>
  <c r="O29" i="44"/>
  <c r="P29" i="44"/>
  <c r="Q29" i="44"/>
  <c r="R29" i="44"/>
  <c r="R30" i="44" s="1"/>
  <c r="S29" i="44"/>
  <c r="T29" i="44"/>
  <c r="T30" i="44" s="1"/>
  <c r="V29" i="44"/>
  <c r="W29" i="44"/>
  <c r="W30" i="44" s="1"/>
  <c r="X29" i="44"/>
  <c r="Y29" i="44"/>
  <c r="Z29" i="44"/>
  <c r="AA29" i="44"/>
  <c r="AA30" i="44" s="1"/>
  <c r="AB29" i="44"/>
  <c r="AC29" i="44"/>
  <c r="H32" i="44"/>
  <c r="I32" i="44"/>
  <c r="J32" i="44"/>
  <c r="K32" i="44"/>
  <c r="K33" i="44" s="1"/>
  <c r="L32" i="44"/>
  <c r="L33" i="44" s="1"/>
  <c r="M32" i="44"/>
  <c r="M33" i="44" s="1"/>
  <c r="N32" i="44"/>
  <c r="N33" i="44" s="1"/>
  <c r="O32" i="44"/>
  <c r="O33" i="44" s="1"/>
  <c r="P32" i="44"/>
  <c r="P33" i="44" s="1"/>
  <c r="Q32" i="44"/>
  <c r="Q33" i="44" s="1"/>
  <c r="R32" i="44"/>
  <c r="R33" i="44" s="1"/>
  <c r="S32" i="44"/>
  <c r="S33" i="44" s="1"/>
  <c r="T32" i="44"/>
  <c r="T33" i="44" s="1"/>
  <c r="V32" i="44"/>
  <c r="W32" i="44"/>
  <c r="X32" i="44"/>
  <c r="X33" i="44" s="1"/>
  <c r="Y32" i="44"/>
  <c r="Y33" i="44" s="1"/>
  <c r="Z32" i="44"/>
  <c r="Z33" i="44" s="1"/>
  <c r="AA32" i="44"/>
  <c r="AA33" i="44" s="1"/>
  <c r="AB32" i="44"/>
  <c r="AB33" i="44" s="1"/>
  <c r="AC32" i="44"/>
  <c r="I33" i="44"/>
  <c r="J33" i="44"/>
  <c r="W33" i="44"/>
  <c r="H34" i="44"/>
  <c r="I34" i="44"/>
  <c r="J34" i="44"/>
  <c r="K34" i="44"/>
  <c r="K35" i="44" s="1"/>
  <c r="L34" i="44"/>
  <c r="L35" i="44" s="1"/>
  <c r="M34" i="44"/>
  <c r="N34" i="44"/>
  <c r="O34" i="44"/>
  <c r="O35" i="44" s="1"/>
  <c r="P34" i="44"/>
  <c r="P35" i="44" s="1"/>
  <c r="Q34" i="44"/>
  <c r="R34" i="44"/>
  <c r="S34" i="44"/>
  <c r="S35" i="44" s="1"/>
  <c r="T34" i="44"/>
  <c r="T35" i="44" s="1"/>
  <c r="V34" i="44"/>
  <c r="W34" i="44"/>
  <c r="X34" i="44"/>
  <c r="X35" i="44" s="1"/>
  <c r="Y34" i="44"/>
  <c r="Y35" i="44" s="1"/>
  <c r="Z34" i="44"/>
  <c r="AA34" i="44"/>
  <c r="AB34" i="44"/>
  <c r="AB35" i="44" s="1"/>
  <c r="AC34" i="44"/>
  <c r="H36" i="44"/>
  <c r="I36" i="44"/>
  <c r="J36" i="44"/>
  <c r="K36" i="44"/>
  <c r="L36" i="44"/>
  <c r="M36" i="44"/>
  <c r="N36" i="44"/>
  <c r="O36" i="44"/>
  <c r="P36" i="44"/>
  <c r="Q36" i="44"/>
  <c r="R36" i="44"/>
  <c r="S36" i="44"/>
  <c r="T36" i="44"/>
  <c r="V36" i="44"/>
  <c r="W36" i="44"/>
  <c r="X36" i="44"/>
  <c r="Y36" i="44"/>
  <c r="Z36" i="44"/>
  <c r="AA36" i="44"/>
  <c r="AB36" i="44"/>
  <c r="AC36" i="44"/>
  <c r="H37" i="44"/>
  <c r="I37" i="44"/>
  <c r="J37" i="44"/>
  <c r="K37" i="44"/>
  <c r="L37" i="44"/>
  <c r="M37" i="44"/>
  <c r="N37" i="44"/>
  <c r="O37" i="44"/>
  <c r="P37" i="44"/>
  <c r="Q37" i="44"/>
  <c r="R37" i="44"/>
  <c r="S37" i="44"/>
  <c r="T37" i="44"/>
  <c r="V37" i="44"/>
  <c r="W37" i="44"/>
  <c r="X37" i="44"/>
  <c r="Y37" i="44"/>
  <c r="Y39" i="44" s="1"/>
  <c r="Z37" i="44"/>
  <c r="AA37" i="44"/>
  <c r="AB37" i="44"/>
  <c r="AC37" i="44"/>
  <c r="H38" i="44"/>
  <c r="I38" i="44"/>
  <c r="J38" i="44"/>
  <c r="K38" i="44"/>
  <c r="K39" i="44" s="1"/>
  <c r="L38" i="44"/>
  <c r="M38" i="44"/>
  <c r="N38" i="44"/>
  <c r="O38" i="44"/>
  <c r="O39" i="44" s="1"/>
  <c r="P38" i="44"/>
  <c r="Q38" i="44"/>
  <c r="R38" i="44"/>
  <c r="S38" i="44"/>
  <c r="S39" i="44" s="1"/>
  <c r="T38" i="44"/>
  <c r="V38" i="44"/>
  <c r="W38" i="44"/>
  <c r="X38" i="44"/>
  <c r="X39" i="44" s="1"/>
  <c r="Y38" i="44"/>
  <c r="Z38" i="44"/>
  <c r="AA38" i="44"/>
  <c r="AB38" i="44"/>
  <c r="AB39" i="44" s="1"/>
  <c r="AC38" i="44"/>
  <c r="G38" i="44"/>
  <c r="G37" i="44"/>
  <c r="G36" i="44"/>
  <c r="G34" i="44"/>
  <c r="G32" i="44"/>
  <c r="G33" i="44" s="1"/>
  <c r="G29" i="44"/>
  <c r="G28" i="44"/>
  <c r="G25" i="44"/>
  <c r="G24" i="44"/>
  <c r="G22" i="44"/>
  <c r="G20" i="44"/>
  <c r="G18" i="44"/>
  <c r="G17" i="44"/>
  <c r="G14" i="44"/>
  <c r="G13" i="44"/>
  <c r="G12" i="44"/>
  <c r="G11" i="44"/>
  <c r="G10" i="44"/>
  <c r="G9" i="44"/>
  <c r="G8" i="44"/>
  <c r="G7" i="44"/>
  <c r="G6" i="44"/>
  <c r="H6" i="43"/>
  <c r="I6" i="43"/>
  <c r="J6" i="43"/>
  <c r="K6" i="43"/>
  <c r="L6" i="43"/>
  <c r="M6" i="43"/>
  <c r="N6" i="43"/>
  <c r="O6" i="43"/>
  <c r="P6" i="43"/>
  <c r="Q6" i="43"/>
  <c r="R6" i="43"/>
  <c r="S6" i="43"/>
  <c r="T6" i="43"/>
  <c r="V6" i="43"/>
  <c r="W6" i="43"/>
  <c r="X6" i="43"/>
  <c r="Y6" i="43"/>
  <c r="Z6" i="43"/>
  <c r="AA6" i="43"/>
  <c r="AB6" i="43"/>
  <c r="AC6" i="43"/>
  <c r="H7" i="43"/>
  <c r="I7" i="43"/>
  <c r="J7" i="43"/>
  <c r="K7" i="43"/>
  <c r="L7" i="43"/>
  <c r="M7" i="43"/>
  <c r="N7" i="43"/>
  <c r="O7" i="43"/>
  <c r="P7" i="43"/>
  <c r="Q7" i="43"/>
  <c r="R7" i="43"/>
  <c r="S7" i="43"/>
  <c r="T7" i="43"/>
  <c r="V7" i="43"/>
  <c r="W7" i="43"/>
  <c r="X7" i="43"/>
  <c r="Y7" i="43"/>
  <c r="Z7" i="43"/>
  <c r="AA7" i="43"/>
  <c r="AB7" i="43"/>
  <c r="AC7" i="43"/>
  <c r="H8" i="43"/>
  <c r="I8" i="43"/>
  <c r="J8" i="43"/>
  <c r="K8" i="43"/>
  <c r="L8" i="43"/>
  <c r="M8" i="43"/>
  <c r="N8" i="43"/>
  <c r="O8" i="43"/>
  <c r="P8" i="43"/>
  <c r="Q8" i="43"/>
  <c r="R8" i="43"/>
  <c r="S8" i="43"/>
  <c r="T8" i="43"/>
  <c r="V8" i="43"/>
  <c r="W8" i="43"/>
  <c r="X8" i="43"/>
  <c r="Y8" i="43"/>
  <c r="Z8" i="43"/>
  <c r="AA8" i="43"/>
  <c r="AB8" i="43"/>
  <c r="AC8" i="43"/>
  <c r="H9" i="43"/>
  <c r="I9" i="43"/>
  <c r="J9" i="43"/>
  <c r="K9" i="43"/>
  <c r="L9" i="43"/>
  <c r="M9" i="43"/>
  <c r="N9" i="43"/>
  <c r="O9" i="43"/>
  <c r="P9" i="43"/>
  <c r="Q9" i="43"/>
  <c r="R9" i="43"/>
  <c r="S9" i="43"/>
  <c r="T9" i="43"/>
  <c r="V9" i="43"/>
  <c r="W9" i="43"/>
  <c r="X9" i="43"/>
  <c r="Y9" i="43"/>
  <c r="Z9" i="43"/>
  <c r="AA9" i="43"/>
  <c r="AB9" i="43"/>
  <c r="AC9" i="43"/>
  <c r="H10" i="43"/>
  <c r="I10" i="43"/>
  <c r="J10" i="43"/>
  <c r="K10" i="43"/>
  <c r="L10" i="43"/>
  <c r="M10" i="43"/>
  <c r="N10" i="43"/>
  <c r="O10" i="43"/>
  <c r="P10" i="43"/>
  <c r="Q10" i="43"/>
  <c r="R10" i="43"/>
  <c r="S10" i="43"/>
  <c r="T10" i="43"/>
  <c r="V10" i="43"/>
  <c r="W10" i="43"/>
  <c r="X10" i="43"/>
  <c r="Y10" i="43"/>
  <c r="Z10" i="43"/>
  <c r="AA10" i="43"/>
  <c r="AB10" i="43"/>
  <c r="AC10" i="43"/>
  <c r="H11" i="43"/>
  <c r="I11" i="43"/>
  <c r="J11" i="43"/>
  <c r="K11" i="43"/>
  <c r="L11" i="43"/>
  <c r="M11" i="43"/>
  <c r="N11" i="43"/>
  <c r="O11" i="43"/>
  <c r="P11" i="43"/>
  <c r="Q11" i="43"/>
  <c r="R11" i="43"/>
  <c r="S11" i="43"/>
  <c r="T11" i="43"/>
  <c r="V11" i="43"/>
  <c r="W11" i="43"/>
  <c r="X11" i="43"/>
  <c r="Y11" i="43"/>
  <c r="Z11" i="43"/>
  <c r="AA11" i="43"/>
  <c r="AB11" i="43"/>
  <c r="AC11" i="43"/>
  <c r="H12" i="43"/>
  <c r="I12" i="43"/>
  <c r="J12" i="43"/>
  <c r="K12" i="43"/>
  <c r="L12" i="43"/>
  <c r="M12" i="43"/>
  <c r="N12" i="43"/>
  <c r="O12" i="43"/>
  <c r="P12" i="43"/>
  <c r="Q12" i="43"/>
  <c r="R12" i="43"/>
  <c r="S12" i="43"/>
  <c r="T12" i="43"/>
  <c r="V12" i="43"/>
  <c r="W12" i="43"/>
  <c r="X12" i="43"/>
  <c r="Y12" i="43"/>
  <c r="Z12" i="43"/>
  <c r="AA12" i="43"/>
  <c r="AB12" i="43"/>
  <c r="AC12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V13" i="43"/>
  <c r="W13" i="43"/>
  <c r="X13" i="43"/>
  <c r="Y13" i="43"/>
  <c r="Z13" i="43"/>
  <c r="AA13" i="43"/>
  <c r="AB13" i="43"/>
  <c r="AC13" i="43"/>
  <c r="H14" i="43"/>
  <c r="I14" i="43"/>
  <c r="J14" i="43"/>
  <c r="K14" i="43"/>
  <c r="L14" i="43"/>
  <c r="M14" i="43"/>
  <c r="N14" i="43"/>
  <c r="O14" i="43"/>
  <c r="P14" i="43"/>
  <c r="Q14" i="43"/>
  <c r="R14" i="43"/>
  <c r="S14" i="43"/>
  <c r="T14" i="43"/>
  <c r="V14" i="43"/>
  <c r="W14" i="43"/>
  <c r="X14" i="43"/>
  <c r="Y14" i="43"/>
  <c r="Z14" i="43"/>
  <c r="AA14" i="43"/>
  <c r="AB14" i="43"/>
  <c r="AC14" i="43"/>
  <c r="H17" i="43"/>
  <c r="I17" i="43"/>
  <c r="J17" i="43"/>
  <c r="K17" i="43"/>
  <c r="L17" i="43"/>
  <c r="M17" i="43"/>
  <c r="N17" i="43"/>
  <c r="O17" i="43"/>
  <c r="P17" i="43"/>
  <c r="Q17" i="43"/>
  <c r="R17" i="43"/>
  <c r="S17" i="43"/>
  <c r="T17" i="43"/>
  <c r="V17" i="43"/>
  <c r="W17" i="43"/>
  <c r="X17" i="43"/>
  <c r="Y17" i="43"/>
  <c r="Z17" i="43"/>
  <c r="AA17" i="43"/>
  <c r="AB17" i="43"/>
  <c r="AC17" i="43"/>
  <c r="H18" i="43"/>
  <c r="I18" i="43"/>
  <c r="J18" i="43"/>
  <c r="K18" i="43"/>
  <c r="L18" i="43"/>
  <c r="M18" i="43"/>
  <c r="N18" i="43"/>
  <c r="O18" i="43"/>
  <c r="P18" i="43"/>
  <c r="Q18" i="43"/>
  <c r="R18" i="43"/>
  <c r="S18" i="43"/>
  <c r="T18" i="43"/>
  <c r="V18" i="43"/>
  <c r="W18" i="43"/>
  <c r="X18" i="43"/>
  <c r="Y18" i="43"/>
  <c r="Z18" i="43"/>
  <c r="AA18" i="43"/>
  <c r="AB18" i="43"/>
  <c r="AC18" i="43"/>
  <c r="H20" i="43"/>
  <c r="I20" i="43"/>
  <c r="J20" i="43"/>
  <c r="K20" i="43"/>
  <c r="L20" i="43"/>
  <c r="M20" i="43"/>
  <c r="N20" i="43"/>
  <c r="O20" i="43"/>
  <c r="P20" i="43"/>
  <c r="Q20" i="43"/>
  <c r="R20" i="43"/>
  <c r="S20" i="43"/>
  <c r="T20" i="43"/>
  <c r="V20" i="43"/>
  <c r="W20" i="43"/>
  <c r="X20" i="43"/>
  <c r="Y20" i="43"/>
  <c r="Z20" i="43"/>
  <c r="AA20" i="43"/>
  <c r="AB20" i="43"/>
  <c r="AC20" i="43"/>
  <c r="H22" i="43"/>
  <c r="I22" i="43"/>
  <c r="J22" i="43"/>
  <c r="K22" i="43"/>
  <c r="L22" i="43"/>
  <c r="M22" i="43"/>
  <c r="N22" i="43"/>
  <c r="O22" i="43"/>
  <c r="P22" i="43"/>
  <c r="Q22" i="43"/>
  <c r="R22" i="43"/>
  <c r="S22" i="43"/>
  <c r="T22" i="43"/>
  <c r="V22" i="43"/>
  <c r="W22" i="43"/>
  <c r="X22" i="43"/>
  <c r="Y22" i="43"/>
  <c r="Z22" i="43"/>
  <c r="AA22" i="43"/>
  <c r="AB22" i="43"/>
  <c r="AC22" i="43"/>
  <c r="AC23" i="43" s="1"/>
  <c r="H24" i="43"/>
  <c r="I24" i="43"/>
  <c r="J24" i="43"/>
  <c r="J26" i="43" s="1"/>
  <c r="K24" i="43"/>
  <c r="L24" i="43"/>
  <c r="M24" i="43"/>
  <c r="M26" i="43" s="1"/>
  <c r="N24" i="43"/>
  <c r="N26" i="43" s="1"/>
  <c r="O24" i="43"/>
  <c r="P24" i="43"/>
  <c r="Q24" i="43"/>
  <c r="R24" i="43"/>
  <c r="S24" i="43"/>
  <c r="T24" i="43"/>
  <c r="V24" i="43"/>
  <c r="V26" i="43" s="1"/>
  <c r="W24" i="43"/>
  <c r="W26" i="43" s="1"/>
  <c r="X24" i="43"/>
  <c r="Y24" i="43"/>
  <c r="Z24" i="43"/>
  <c r="Z26" i="43" s="1"/>
  <c r="AA24" i="43"/>
  <c r="AA26" i="43" s="1"/>
  <c r="AB24" i="43"/>
  <c r="AC24" i="43"/>
  <c r="H25" i="43"/>
  <c r="I25" i="43"/>
  <c r="J25" i="43"/>
  <c r="K25" i="43"/>
  <c r="L25" i="43"/>
  <c r="M25" i="43"/>
  <c r="N25" i="43"/>
  <c r="O25" i="43"/>
  <c r="P25" i="43"/>
  <c r="Q25" i="43"/>
  <c r="Q26" i="43" s="1"/>
  <c r="R25" i="43"/>
  <c r="S25" i="43"/>
  <c r="T25" i="43"/>
  <c r="V25" i="43"/>
  <c r="W25" i="43"/>
  <c r="X25" i="43"/>
  <c r="Y25" i="43"/>
  <c r="Z25" i="43"/>
  <c r="AA25" i="43"/>
  <c r="AB25" i="43"/>
  <c r="AC25" i="43"/>
  <c r="I26" i="43"/>
  <c r="R26" i="43"/>
  <c r="H28" i="43"/>
  <c r="I28" i="43"/>
  <c r="J28" i="43"/>
  <c r="K28" i="43"/>
  <c r="L28" i="43"/>
  <c r="M28" i="43"/>
  <c r="N28" i="43"/>
  <c r="O28" i="43"/>
  <c r="P28" i="43"/>
  <c r="Q28" i="43"/>
  <c r="R28" i="43"/>
  <c r="S28" i="43"/>
  <c r="T28" i="43"/>
  <c r="V28" i="43"/>
  <c r="W28" i="43"/>
  <c r="X28" i="43"/>
  <c r="Y28" i="43"/>
  <c r="Z28" i="43"/>
  <c r="AA28" i="43"/>
  <c r="AB28" i="43"/>
  <c r="AC28" i="43"/>
  <c r="H29" i="43"/>
  <c r="I29" i="43"/>
  <c r="J29" i="43"/>
  <c r="K29" i="43"/>
  <c r="L29" i="43"/>
  <c r="M29" i="43"/>
  <c r="N29" i="43"/>
  <c r="O29" i="43"/>
  <c r="P29" i="43"/>
  <c r="Q29" i="43"/>
  <c r="Q30" i="43" s="1"/>
  <c r="R29" i="43"/>
  <c r="R30" i="43" s="1"/>
  <c r="S29" i="43"/>
  <c r="T29" i="43"/>
  <c r="V29" i="43"/>
  <c r="W29" i="43"/>
  <c r="X29" i="43"/>
  <c r="Y29" i="43"/>
  <c r="Z29" i="43"/>
  <c r="AA29" i="43"/>
  <c r="AA30" i="43" s="1"/>
  <c r="AB29" i="43"/>
  <c r="AC29" i="43"/>
  <c r="I30" i="43"/>
  <c r="J30" i="43"/>
  <c r="M30" i="43"/>
  <c r="V30" i="43"/>
  <c r="Z30" i="43"/>
  <c r="H32" i="43"/>
  <c r="H33" i="43" s="1"/>
  <c r="I32" i="43"/>
  <c r="I33" i="43" s="1"/>
  <c r="J32" i="43"/>
  <c r="J33" i="43" s="1"/>
  <c r="K32" i="43"/>
  <c r="K33" i="43" s="1"/>
  <c r="L32" i="43"/>
  <c r="L33" i="43" s="1"/>
  <c r="M32" i="43"/>
  <c r="M33" i="43" s="1"/>
  <c r="N32" i="43"/>
  <c r="N33" i="43" s="1"/>
  <c r="O32" i="43"/>
  <c r="O33" i="43" s="1"/>
  <c r="P32" i="43"/>
  <c r="P33" i="43" s="1"/>
  <c r="Q32" i="43"/>
  <c r="Q33" i="43" s="1"/>
  <c r="R32" i="43"/>
  <c r="R33" i="43" s="1"/>
  <c r="S32" i="43"/>
  <c r="S33" i="43" s="1"/>
  <c r="T32" i="43"/>
  <c r="T33" i="43" s="1"/>
  <c r="V32" i="43"/>
  <c r="V33" i="43" s="1"/>
  <c r="W32" i="43"/>
  <c r="W33" i="43" s="1"/>
  <c r="X32" i="43"/>
  <c r="X33" i="43" s="1"/>
  <c r="Y32" i="43"/>
  <c r="Y33" i="43" s="1"/>
  <c r="Z32" i="43"/>
  <c r="Z33" i="43" s="1"/>
  <c r="AA32" i="43"/>
  <c r="AA33" i="43" s="1"/>
  <c r="AB32" i="43"/>
  <c r="AB33" i="43" s="1"/>
  <c r="AC32" i="43"/>
  <c r="AC33" i="43" s="1"/>
  <c r="H34" i="43"/>
  <c r="I34" i="43"/>
  <c r="J34" i="43"/>
  <c r="K34" i="43"/>
  <c r="L34" i="43"/>
  <c r="M34" i="43"/>
  <c r="N34" i="43"/>
  <c r="O34" i="43"/>
  <c r="P34" i="43"/>
  <c r="Q34" i="43"/>
  <c r="R34" i="43"/>
  <c r="S34" i="43"/>
  <c r="T34" i="43"/>
  <c r="V34" i="43"/>
  <c r="W34" i="43"/>
  <c r="X34" i="43"/>
  <c r="Y34" i="43"/>
  <c r="Z34" i="43"/>
  <c r="AA34" i="43"/>
  <c r="AB34" i="43"/>
  <c r="AC34" i="43"/>
  <c r="H36" i="43"/>
  <c r="I36" i="43"/>
  <c r="J36" i="43"/>
  <c r="K36" i="43"/>
  <c r="L36" i="43"/>
  <c r="M36" i="43"/>
  <c r="N36" i="43"/>
  <c r="O36" i="43"/>
  <c r="P36" i="43"/>
  <c r="Q36" i="43"/>
  <c r="R36" i="43"/>
  <c r="S36" i="43"/>
  <c r="T36" i="43"/>
  <c r="V36" i="43"/>
  <c r="W36" i="43"/>
  <c r="X36" i="43"/>
  <c r="Y36" i="43"/>
  <c r="Z36" i="43"/>
  <c r="AA36" i="43"/>
  <c r="AB36" i="43"/>
  <c r="AC36" i="43"/>
  <c r="H37" i="43"/>
  <c r="I37" i="43"/>
  <c r="J37" i="43"/>
  <c r="K37" i="43"/>
  <c r="L37" i="43"/>
  <c r="M37" i="43"/>
  <c r="N37" i="43"/>
  <c r="O37" i="43"/>
  <c r="P37" i="43"/>
  <c r="Q37" i="43"/>
  <c r="R37" i="43"/>
  <c r="S37" i="43"/>
  <c r="T37" i="43"/>
  <c r="V37" i="43"/>
  <c r="W37" i="43"/>
  <c r="X37" i="43"/>
  <c r="Y37" i="43"/>
  <c r="Z37" i="43"/>
  <c r="AA37" i="43"/>
  <c r="AB37" i="43"/>
  <c r="AC37" i="43"/>
  <c r="H38" i="43"/>
  <c r="I38" i="43"/>
  <c r="J38" i="43"/>
  <c r="K38" i="43"/>
  <c r="L38" i="43"/>
  <c r="M38" i="43"/>
  <c r="N38" i="43"/>
  <c r="O38" i="43"/>
  <c r="P38" i="43"/>
  <c r="Q38" i="43"/>
  <c r="R38" i="43"/>
  <c r="S38" i="43"/>
  <c r="T38" i="43"/>
  <c r="V38" i="43"/>
  <c r="W38" i="43"/>
  <c r="X38" i="43"/>
  <c r="Y38" i="43"/>
  <c r="Z38" i="43"/>
  <c r="AA38" i="43"/>
  <c r="AB38" i="43"/>
  <c r="AC38" i="43"/>
  <c r="G38" i="43"/>
  <c r="G37" i="43"/>
  <c r="G36" i="43"/>
  <c r="G34" i="43"/>
  <c r="G32" i="43"/>
  <c r="G33" i="43" s="1"/>
  <c r="G29" i="43"/>
  <c r="G28" i="43"/>
  <c r="G25" i="43"/>
  <c r="G24" i="43"/>
  <c r="G22" i="43"/>
  <c r="G20" i="43"/>
  <c r="G18" i="43"/>
  <c r="G17" i="43"/>
  <c r="G14" i="43"/>
  <c r="G13" i="43"/>
  <c r="G12" i="43"/>
  <c r="G11" i="43"/>
  <c r="G10" i="43"/>
  <c r="G9" i="43"/>
  <c r="G8" i="43"/>
  <c r="G7" i="43"/>
  <c r="G6" i="43"/>
  <c r="AC6" i="40"/>
  <c r="AC7" i="40"/>
  <c r="AC8" i="40"/>
  <c r="AC9" i="40"/>
  <c r="AC10" i="40"/>
  <c r="AC11" i="40"/>
  <c r="AC12" i="40"/>
  <c r="AC13" i="40"/>
  <c r="AC14" i="40"/>
  <c r="AC17" i="40"/>
  <c r="AC18" i="40"/>
  <c r="AC20" i="40"/>
  <c r="AC22" i="40"/>
  <c r="AC23" i="40" s="1"/>
  <c r="AC24" i="40"/>
  <c r="AC25" i="40"/>
  <c r="AC28" i="40"/>
  <c r="AC29" i="40"/>
  <c r="AC32" i="40"/>
  <c r="AC33" i="40" s="1"/>
  <c r="AC34" i="40"/>
  <c r="AC36" i="40"/>
  <c r="AC37" i="40"/>
  <c r="AC38" i="40"/>
  <c r="V6" i="40"/>
  <c r="W6" i="40"/>
  <c r="X6" i="40"/>
  <c r="Y6" i="40"/>
  <c r="Z6" i="40"/>
  <c r="AA6" i="40"/>
  <c r="AB6" i="40"/>
  <c r="V7" i="40"/>
  <c r="W7" i="40"/>
  <c r="X7" i="40"/>
  <c r="Y7" i="40"/>
  <c r="Z7" i="40"/>
  <c r="AA7" i="40"/>
  <c r="AB7" i="40"/>
  <c r="V8" i="40"/>
  <c r="W8" i="40"/>
  <c r="X8" i="40"/>
  <c r="Y8" i="40"/>
  <c r="Z8" i="40"/>
  <c r="AA8" i="40"/>
  <c r="AB8" i="40"/>
  <c r="V9" i="40"/>
  <c r="W9" i="40"/>
  <c r="X9" i="40"/>
  <c r="Y9" i="40"/>
  <c r="Z9" i="40"/>
  <c r="AA9" i="40"/>
  <c r="AB9" i="40"/>
  <c r="V10" i="40"/>
  <c r="W10" i="40"/>
  <c r="X10" i="40"/>
  <c r="Y10" i="40"/>
  <c r="Z10" i="40"/>
  <c r="AA10" i="40"/>
  <c r="AB10" i="40"/>
  <c r="V11" i="40"/>
  <c r="W11" i="40"/>
  <c r="X11" i="40"/>
  <c r="Y11" i="40"/>
  <c r="Z11" i="40"/>
  <c r="AA11" i="40"/>
  <c r="AB11" i="40"/>
  <c r="V12" i="40"/>
  <c r="W12" i="40"/>
  <c r="X12" i="40"/>
  <c r="Y12" i="40"/>
  <c r="Z12" i="40"/>
  <c r="AA12" i="40"/>
  <c r="AB12" i="40"/>
  <c r="V13" i="40"/>
  <c r="W13" i="40"/>
  <c r="X13" i="40"/>
  <c r="Y13" i="40"/>
  <c r="Z13" i="40"/>
  <c r="AA13" i="40"/>
  <c r="AB13" i="40"/>
  <c r="V14" i="40"/>
  <c r="W14" i="40"/>
  <c r="X14" i="40"/>
  <c r="Y14" i="40"/>
  <c r="Z14" i="40"/>
  <c r="AA14" i="40"/>
  <c r="AB14" i="40"/>
  <c r="V17" i="40"/>
  <c r="W17" i="40"/>
  <c r="X17" i="40"/>
  <c r="Y17" i="40"/>
  <c r="Z17" i="40"/>
  <c r="AA17" i="40"/>
  <c r="AB17" i="40"/>
  <c r="V18" i="40"/>
  <c r="W18" i="40"/>
  <c r="X18" i="40"/>
  <c r="Y18" i="40"/>
  <c r="Z18" i="40"/>
  <c r="AA18" i="40"/>
  <c r="AB18" i="40"/>
  <c r="V20" i="40"/>
  <c r="W20" i="40"/>
  <c r="X20" i="40"/>
  <c r="Y20" i="40"/>
  <c r="Z20" i="40"/>
  <c r="AA20" i="40"/>
  <c r="AB20" i="40"/>
  <c r="V22" i="40"/>
  <c r="W22" i="40"/>
  <c r="X22" i="40"/>
  <c r="Y22" i="40"/>
  <c r="Z22" i="40"/>
  <c r="AA22" i="40"/>
  <c r="AB22" i="40"/>
  <c r="V24" i="40"/>
  <c r="W24" i="40"/>
  <c r="X24" i="40"/>
  <c r="X26" i="40" s="1"/>
  <c r="Y24" i="40"/>
  <c r="Z24" i="40"/>
  <c r="AA24" i="40"/>
  <c r="AA26" i="40" s="1"/>
  <c r="AB24" i="40"/>
  <c r="AB26" i="40" s="1"/>
  <c r="V25" i="40"/>
  <c r="W25" i="40"/>
  <c r="X25" i="40"/>
  <c r="Y25" i="40"/>
  <c r="Z25" i="40"/>
  <c r="AA25" i="40"/>
  <c r="AB25" i="40"/>
  <c r="V26" i="40"/>
  <c r="Z26" i="40"/>
  <c r="V28" i="40"/>
  <c r="W28" i="40"/>
  <c r="X28" i="40"/>
  <c r="Y28" i="40"/>
  <c r="Z28" i="40"/>
  <c r="AA28" i="40"/>
  <c r="AB28" i="40"/>
  <c r="V29" i="40"/>
  <c r="W29" i="40"/>
  <c r="W30" i="40" s="1"/>
  <c r="X29" i="40"/>
  <c r="Y29" i="40"/>
  <c r="Z29" i="40"/>
  <c r="AA29" i="40"/>
  <c r="AB29" i="40"/>
  <c r="X30" i="40"/>
  <c r="V32" i="40"/>
  <c r="V33" i="40" s="1"/>
  <c r="W32" i="40"/>
  <c r="W33" i="40" s="1"/>
  <c r="X32" i="40"/>
  <c r="X33" i="40" s="1"/>
  <c r="Y32" i="40"/>
  <c r="Y33" i="40" s="1"/>
  <c r="Z32" i="40"/>
  <c r="Z33" i="40" s="1"/>
  <c r="AA32" i="40"/>
  <c r="AA33" i="40" s="1"/>
  <c r="AB32" i="40"/>
  <c r="AB33" i="40" s="1"/>
  <c r="V34" i="40"/>
  <c r="W34" i="40"/>
  <c r="X34" i="40"/>
  <c r="Y34" i="40"/>
  <c r="Z34" i="40"/>
  <c r="AA34" i="40"/>
  <c r="AB34" i="40"/>
  <c r="V36" i="40"/>
  <c r="W36" i="40"/>
  <c r="X36" i="40"/>
  <c r="Y36" i="40"/>
  <c r="Z36" i="40"/>
  <c r="AA36" i="40"/>
  <c r="AB36" i="40"/>
  <c r="V37" i="40"/>
  <c r="W37" i="40"/>
  <c r="X37" i="40"/>
  <c r="Y37" i="40"/>
  <c r="Z37" i="40"/>
  <c r="AA37" i="40"/>
  <c r="AB37" i="40"/>
  <c r="V38" i="40"/>
  <c r="W38" i="40"/>
  <c r="X38" i="40"/>
  <c r="Y38" i="40"/>
  <c r="Z38" i="40"/>
  <c r="AA38" i="40"/>
  <c r="AB38" i="40"/>
  <c r="H6" i="40"/>
  <c r="I6" i="40"/>
  <c r="J6" i="40"/>
  <c r="K6" i="40"/>
  <c r="L6" i="40"/>
  <c r="M6" i="40"/>
  <c r="N6" i="40"/>
  <c r="O6" i="40"/>
  <c r="P6" i="40"/>
  <c r="Q6" i="40"/>
  <c r="R6" i="40"/>
  <c r="S6" i="40"/>
  <c r="T6" i="40"/>
  <c r="H7" i="40"/>
  <c r="I7" i="40"/>
  <c r="J7" i="40"/>
  <c r="K7" i="40"/>
  <c r="L7" i="40"/>
  <c r="M7" i="40"/>
  <c r="N7" i="40"/>
  <c r="O7" i="40"/>
  <c r="P7" i="40"/>
  <c r="Q7" i="40"/>
  <c r="R7" i="40"/>
  <c r="S7" i="40"/>
  <c r="T7" i="40"/>
  <c r="H8" i="40"/>
  <c r="I8" i="40"/>
  <c r="J8" i="40"/>
  <c r="K8" i="40"/>
  <c r="L8" i="40"/>
  <c r="M8" i="40"/>
  <c r="N8" i="40"/>
  <c r="O8" i="40"/>
  <c r="P8" i="40"/>
  <c r="Q8" i="40"/>
  <c r="R8" i="40"/>
  <c r="S8" i="40"/>
  <c r="T8" i="40"/>
  <c r="H9" i="40"/>
  <c r="I9" i="40"/>
  <c r="J9" i="40"/>
  <c r="K9" i="40"/>
  <c r="L9" i="40"/>
  <c r="M9" i="40"/>
  <c r="N9" i="40"/>
  <c r="O9" i="40"/>
  <c r="P9" i="40"/>
  <c r="Q9" i="40"/>
  <c r="R9" i="40"/>
  <c r="S9" i="40"/>
  <c r="T9" i="40"/>
  <c r="H10" i="40"/>
  <c r="I10" i="40"/>
  <c r="J10" i="40"/>
  <c r="K10" i="40"/>
  <c r="L10" i="40"/>
  <c r="M10" i="40"/>
  <c r="N10" i="40"/>
  <c r="O10" i="40"/>
  <c r="P10" i="40"/>
  <c r="Q10" i="40"/>
  <c r="R10" i="40"/>
  <c r="S10" i="40"/>
  <c r="T10" i="40"/>
  <c r="H11" i="40"/>
  <c r="I11" i="40"/>
  <c r="J11" i="40"/>
  <c r="K11" i="40"/>
  <c r="L11" i="40"/>
  <c r="M11" i="40"/>
  <c r="N11" i="40"/>
  <c r="O11" i="40"/>
  <c r="P11" i="40"/>
  <c r="Q11" i="40"/>
  <c r="R11" i="40"/>
  <c r="S11" i="40"/>
  <c r="T11" i="40"/>
  <c r="H12" i="40"/>
  <c r="I12" i="40"/>
  <c r="J12" i="40"/>
  <c r="K12" i="40"/>
  <c r="L12" i="40"/>
  <c r="M12" i="40"/>
  <c r="N12" i="40"/>
  <c r="O12" i="40"/>
  <c r="P12" i="40"/>
  <c r="Q12" i="40"/>
  <c r="R12" i="40"/>
  <c r="S12" i="40"/>
  <c r="T12" i="40"/>
  <c r="H13" i="40"/>
  <c r="I13" i="40"/>
  <c r="J13" i="40"/>
  <c r="K13" i="40"/>
  <c r="L13" i="40"/>
  <c r="M13" i="40"/>
  <c r="N13" i="40"/>
  <c r="O13" i="40"/>
  <c r="P13" i="40"/>
  <c r="Q13" i="40"/>
  <c r="R13" i="40"/>
  <c r="S13" i="40"/>
  <c r="T13" i="40"/>
  <c r="H14" i="40"/>
  <c r="I14" i="40"/>
  <c r="J14" i="40"/>
  <c r="K14" i="40"/>
  <c r="L14" i="40"/>
  <c r="M14" i="40"/>
  <c r="N14" i="40"/>
  <c r="O14" i="40"/>
  <c r="P14" i="40"/>
  <c r="Q14" i="40"/>
  <c r="R14" i="40"/>
  <c r="S14" i="40"/>
  <c r="T14" i="40"/>
  <c r="H17" i="40"/>
  <c r="I17" i="40"/>
  <c r="J17" i="40"/>
  <c r="K17" i="40"/>
  <c r="L17" i="40"/>
  <c r="M17" i="40"/>
  <c r="N17" i="40"/>
  <c r="O17" i="40"/>
  <c r="P17" i="40"/>
  <c r="Q17" i="40"/>
  <c r="R17" i="40"/>
  <c r="S17" i="40"/>
  <c r="T17" i="40"/>
  <c r="H18" i="40"/>
  <c r="I18" i="40"/>
  <c r="J18" i="40"/>
  <c r="K18" i="40"/>
  <c r="L18" i="40"/>
  <c r="M18" i="40"/>
  <c r="N18" i="40"/>
  <c r="O18" i="40"/>
  <c r="P18" i="40"/>
  <c r="Q18" i="40"/>
  <c r="R18" i="40"/>
  <c r="S18" i="40"/>
  <c r="T18" i="40"/>
  <c r="H20" i="40"/>
  <c r="I20" i="40"/>
  <c r="J20" i="40"/>
  <c r="K20" i="40"/>
  <c r="L20" i="40"/>
  <c r="M20" i="40"/>
  <c r="N20" i="40"/>
  <c r="O20" i="40"/>
  <c r="P20" i="40"/>
  <c r="Q20" i="40"/>
  <c r="R20" i="40"/>
  <c r="S20" i="40"/>
  <c r="T20" i="40"/>
  <c r="H22" i="40"/>
  <c r="I22" i="40"/>
  <c r="J22" i="40"/>
  <c r="K22" i="40"/>
  <c r="L22" i="40"/>
  <c r="M22" i="40"/>
  <c r="N22" i="40"/>
  <c r="O22" i="40"/>
  <c r="P22" i="40"/>
  <c r="Q22" i="40"/>
  <c r="R22" i="40"/>
  <c r="S22" i="40"/>
  <c r="T22" i="40"/>
  <c r="H24" i="40"/>
  <c r="H26" i="40" s="1"/>
  <c r="I24" i="40"/>
  <c r="J24" i="40"/>
  <c r="K24" i="40"/>
  <c r="L24" i="40"/>
  <c r="M24" i="40"/>
  <c r="N24" i="40"/>
  <c r="O24" i="40"/>
  <c r="P24" i="40"/>
  <c r="P26" i="40" s="1"/>
  <c r="Q24" i="40"/>
  <c r="R24" i="40"/>
  <c r="S24" i="40"/>
  <c r="T24" i="40"/>
  <c r="T26" i="40" s="1"/>
  <c r="H25" i="40"/>
  <c r="I25" i="40"/>
  <c r="J25" i="40"/>
  <c r="K25" i="40"/>
  <c r="L25" i="40"/>
  <c r="M25" i="40"/>
  <c r="M26" i="40" s="1"/>
  <c r="N25" i="40"/>
  <c r="O25" i="40"/>
  <c r="P25" i="40"/>
  <c r="Q25" i="40"/>
  <c r="Q26" i="40" s="1"/>
  <c r="R25" i="40"/>
  <c r="R26" i="40" s="1"/>
  <c r="S25" i="40"/>
  <c r="T25" i="40"/>
  <c r="I26" i="40"/>
  <c r="J26" i="40"/>
  <c r="L26" i="40"/>
  <c r="H28" i="40"/>
  <c r="I28" i="40"/>
  <c r="I30" i="40" s="1"/>
  <c r="J28" i="40"/>
  <c r="K28" i="40"/>
  <c r="L28" i="40"/>
  <c r="M28" i="40"/>
  <c r="M30" i="40" s="1"/>
  <c r="N28" i="40"/>
  <c r="O28" i="40"/>
  <c r="P28" i="40"/>
  <c r="Q28" i="40"/>
  <c r="Q30" i="40" s="1"/>
  <c r="R28" i="40"/>
  <c r="S28" i="40"/>
  <c r="T28" i="40"/>
  <c r="H29" i="40"/>
  <c r="I29" i="40"/>
  <c r="J29" i="40"/>
  <c r="K29" i="40"/>
  <c r="L29" i="40"/>
  <c r="M29" i="40"/>
  <c r="N29" i="40"/>
  <c r="O29" i="40"/>
  <c r="P29" i="40"/>
  <c r="Q29" i="40"/>
  <c r="R29" i="40"/>
  <c r="S29" i="40"/>
  <c r="T29" i="40"/>
  <c r="H32" i="40"/>
  <c r="H33" i="40" s="1"/>
  <c r="I32" i="40"/>
  <c r="I33" i="40" s="1"/>
  <c r="J32" i="40"/>
  <c r="J33" i="40" s="1"/>
  <c r="K32" i="40"/>
  <c r="K33" i="40" s="1"/>
  <c r="L32" i="40"/>
  <c r="L33" i="40" s="1"/>
  <c r="M32" i="40"/>
  <c r="M33" i="40" s="1"/>
  <c r="N32" i="40"/>
  <c r="N33" i="40" s="1"/>
  <c r="O32" i="40"/>
  <c r="O33" i="40" s="1"/>
  <c r="P32" i="40"/>
  <c r="P33" i="40" s="1"/>
  <c r="Q32" i="40"/>
  <c r="Q33" i="40" s="1"/>
  <c r="R32" i="40"/>
  <c r="R33" i="40" s="1"/>
  <c r="S32" i="40"/>
  <c r="S33" i="40" s="1"/>
  <c r="T32" i="40"/>
  <c r="T33" i="40" s="1"/>
  <c r="H34" i="40"/>
  <c r="I34" i="40"/>
  <c r="J34" i="40"/>
  <c r="K34" i="40"/>
  <c r="L34" i="40"/>
  <c r="M34" i="40"/>
  <c r="N34" i="40"/>
  <c r="O34" i="40"/>
  <c r="P34" i="40"/>
  <c r="Q34" i="40"/>
  <c r="R34" i="40"/>
  <c r="S34" i="40"/>
  <c r="T34" i="40"/>
  <c r="H36" i="40"/>
  <c r="I36" i="40"/>
  <c r="J36" i="40"/>
  <c r="K36" i="40"/>
  <c r="L36" i="40"/>
  <c r="M36" i="40"/>
  <c r="N36" i="40"/>
  <c r="O36" i="40"/>
  <c r="P36" i="40"/>
  <c r="Q36" i="40"/>
  <c r="R36" i="40"/>
  <c r="S36" i="40"/>
  <c r="T36" i="40"/>
  <c r="H37" i="40"/>
  <c r="I37" i="40"/>
  <c r="J37" i="40"/>
  <c r="K37" i="40"/>
  <c r="L37" i="40"/>
  <c r="M37" i="40"/>
  <c r="N37" i="40"/>
  <c r="O37" i="40"/>
  <c r="P37" i="40"/>
  <c r="Q37" i="40"/>
  <c r="R37" i="40"/>
  <c r="S37" i="40"/>
  <c r="T37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G38" i="40"/>
  <c r="G37" i="40"/>
  <c r="G36" i="40"/>
  <c r="G34" i="40"/>
  <c r="G32" i="40"/>
  <c r="G29" i="40"/>
  <c r="G28" i="40"/>
  <c r="G25" i="40"/>
  <c r="G24" i="40"/>
  <c r="G26" i="40" s="1"/>
  <c r="G22" i="40"/>
  <c r="G18" i="40"/>
  <c r="G20" i="40"/>
  <c r="G17" i="40"/>
  <c r="G14" i="40"/>
  <c r="G13" i="40"/>
  <c r="G12" i="40"/>
  <c r="G11" i="40"/>
  <c r="G10" i="40"/>
  <c r="G9" i="40"/>
  <c r="G8" i="40"/>
  <c r="G7" i="40"/>
  <c r="G6" i="40"/>
  <c r="Z30" i="40" l="1"/>
  <c r="U26" i="45"/>
  <c r="N26" i="40"/>
  <c r="AB30" i="40"/>
  <c r="AC26" i="40"/>
  <c r="W30" i="43"/>
  <c r="N30" i="43"/>
  <c r="O31" i="45"/>
  <c r="O42" i="45" s="1"/>
  <c r="R30" i="40"/>
  <c r="N30" i="40"/>
  <c r="J30" i="40"/>
  <c r="G30" i="43"/>
  <c r="G39" i="43"/>
  <c r="Q35" i="44"/>
  <c r="M35" i="44"/>
  <c r="I35" i="44"/>
  <c r="M26" i="44"/>
  <c r="R26" i="44"/>
  <c r="Z31" i="45"/>
  <c r="I31" i="45"/>
  <c r="I42" i="45" s="1"/>
  <c r="X42" i="45"/>
  <c r="G30" i="40"/>
  <c r="AA30" i="40"/>
  <c r="U28" i="40"/>
  <c r="F28" i="40" s="1"/>
  <c r="U18" i="40"/>
  <c r="F18" i="40" s="1"/>
  <c r="U14" i="40"/>
  <c r="U7" i="40"/>
  <c r="F7" i="40" s="1"/>
  <c r="G26" i="43"/>
  <c r="U28" i="43"/>
  <c r="U24" i="43"/>
  <c r="U18" i="43"/>
  <c r="F18" i="43" s="1"/>
  <c r="U14" i="43"/>
  <c r="F14" i="43" s="1"/>
  <c r="U10" i="43"/>
  <c r="T39" i="44"/>
  <c r="P39" i="44"/>
  <c r="P40" i="44" s="1"/>
  <c r="P41" i="44" s="1"/>
  <c r="L39" i="44"/>
  <c r="L40" i="44" s="1"/>
  <c r="L41" i="44" s="1"/>
  <c r="R35" i="44"/>
  <c r="N35" i="44"/>
  <c r="J35" i="44"/>
  <c r="U29" i="44"/>
  <c r="F29" i="44" s="1"/>
  <c r="AC26" i="44"/>
  <c r="H26" i="44"/>
  <c r="X19" i="44"/>
  <c r="U12" i="44"/>
  <c r="F12" i="44" s="1"/>
  <c r="U8" i="44"/>
  <c r="F8" i="44" s="1"/>
  <c r="U29" i="40"/>
  <c r="U11" i="40"/>
  <c r="F11" i="40" s="1"/>
  <c r="F10" i="43"/>
  <c r="U37" i="43"/>
  <c r="U17" i="43"/>
  <c r="F17" i="43" s="1"/>
  <c r="U13" i="43"/>
  <c r="U9" i="43"/>
  <c r="F9" i="43" s="1"/>
  <c r="U36" i="44"/>
  <c r="F36" i="44" s="1"/>
  <c r="U28" i="44"/>
  <c r="F28" i="44" s="1"/>
  <c r="U11" i="44"/>
  <c r="U7" i="44"/>
  <c r="U37" i="40"/>
  <c r="U12" i="40"/>
  <c r="F12" i="40" s="1"/>
  <c r="U9" i="40"/>
  <c r="F9" i="40" s="1"/>
  <c r="U8" i="40"/>
  <c r="F8" i="40" s="1"/>
  <c r="Z39" i="43"/>
  <c r="V39" i="43"/>
  <c r="Q39" i="43"/>
  <c r="M39" i="43"/>
  <c r="I39" i="43"/>
  <c r="U25" i="43"/>
  <c r="F25" i="43" s="1"/>
  <c r="AB26" i="43"/>
  <c r="X26" i="43"/>
  <c r="S26" i="43"/>
  <c r="O26" i="43"/>
  <c r="K26" i="43"/>
  <c r="U12" i="43"/>
  <c r="U32" i="44"/>
  <c r="F32" i="44" s="1"/>
  <c r="V30" i="44"/>
  <c r="U25" i="44"/>
  <c r="U18" i="44"/>
  <c r="F18" i="44" s="1"/>
  <c r="U14" i="44"/>
  <c r="F14" i="44" s="1"/>
  <c r="U10" i="44"/>
  <c r="F10" i="44" s="1"/>
  <c r="F29" i="40"/>
  <c r="F14" i="40"/>
  <c r="U25" i="40"/>
  <c r="F25" i="40" s="1"/>
  <c r="U24" i="40"/>
  <c r="U17" i="40"/>
  <c r="F17" i="40" s="1"/>
  <c r="U13" i="40"/>
  <c r="F13" i="40" s="1"/>
  <c r="U10" i="40"/>
  <c r="F10" i="40" s="1"/>
  <c r="F12" i="43"/>
  <c r="F37" i="43"/>
  <c r="U29" i="43"/>
  <c r="F29" i="43" s="1"/>
  <c r="U11" i="43"/>
  <c r="F11" i="43" s="1"/>
  <c r="U7" i="43"/>
  <c r="F7" i="43" s="1"/>
  <c r="F7" i="44"/>
  <c r="F11" i="44"/>
  <c r="U24" i="44"/>
  <c r="F24" i="44" s="1"/>
  <c r="U17" i="44"/>
  <c r="F17" i="44" s="1"/>
  <c r="U13" i="44"/>
  <c r="F13" i="44" s="1"/>
  <c r="Y19" i="44"/>
  <c r="U34" i="40"/>
  <c r="AC19" i="43"/>
  <c r="Y19" i="43"/>
  <c r="Y21" i="43" s="1"/>
  <c r="T19" i="43"/>
  <c r="P19" i="43"/>
  <c r="L19" i="43"/>
  <c r="K31" i="45"/>
  <c r="K42" i="45" s="1"/>
  <c r="U6" i="43"/>
  <c r="U6" i="44"/>
  <c r="P31" i="45"/>
  <c r="P42" i="45" s="1"/>
  <c r="O19" i="40"/>
  <c r="O21" i="40" s="1"/>
  <c r="L19" i="44"/>
  <c r="U38" i="44"/>
  <c r="F38" i="44" s="1"/>
  <c r="U38" i="40"/>
  <c r="F38" i="40" s="1"/>
  <c r="U38" i="43"/>
  <c r="F38" i="43" s="1"/>
  <c r="Z39" i="44"/>
  <c r="Z40" i="44" s="1"/>
  <c r="Z41" i="44" s="1"/>
  <c r="V39" i="44"/>
  <c r="V40" i="44" s="1"/>
  <c r="Q39" i="44"/>
  <c r="M39" i="44"/>
  <c r="I39" i="44"/>
  <c r="G42" i="45"/>
  <c r="S39" i="40"/>
  <c r="S40" i="40" s="1"/>
  <c r="S41" i="40" s="1"/>
  <c r="O39" i="40"/>
  <c r="O40" i="40" s="1"/>
  <c r="O41" i="40" s="1"/>
  <c r="K39" i="40"/>
  <c r="K40" i="40" s="1"/>
  <c r="K41" i="40" s="1"/>
  <c r="Y39" i="40"/>
  <c r="Y40" i="40" s="1"/>
  <c r="Y41" i="40" s="1"/>
  <c r="F37" i="40"/>
  <c r="T39" i="40"/>
  <c r="T40" i="40" s="1"/>
  <c r="T41" i="40" s="1"/>
  <c r="P39" i="40"/>
  <c r="P40" i="40" s="1"/>
  <c r="P41" i="40" s="1"/>
  <c r="L39" i="40"/>
  <c r="L40" i="40" s="1"/>
  <c r="L41" i="40" s="1"/>
  <c r="H39" i="40"/>
  <c r="Z39" i="40"/>
  <c r="Z40" i="40" s="1"/>
  <c r="Z41" i="40" s="1"/>
  <c r="V39" i="40"/>
  <c r="V40" i="40" s="1"/>
  <c r="V41" i="40" s="1"/>
  <c r="AA39" i="43"/>
  <c r="W39" i="43"/>
  <c r="R39" i="43"/>
  <c r="R40" i="43" s="1"/>
  <c r="R41" i="43" s="1"/>
  <c r="N39" i="43"/>
  <c r="N40" i="43" s="1"/>
  <c r="N41" i="43" s="1"/>
  <c r="J39" i="43"/>
  <c r="J40" i="43" s="1"/>
  <c r="J41" i="43" s="1"/>
  <c r="AC39" i="44"/>
  <c r="H39" i="44"/>
  <c r="H40" i="44" s="1"/>
  <c r="R39" i="40"/>
  <c r="N39" i="40"/>
  <c r="N40" i="40" s="1"/>
  <c r="N41" i="40" s="1"/>
  <c r="J39" i="40"/>
  <c r="J40" i="40" s="1"/>
  <c r="J41" i="40" s="1"/>
  <c r="AB39" i="40"/>
  <c r="AB40" i="40" s="1"/>
  <c r="AB41" i="40" s="1"/>
  <c r="X39" i="40"/>
  <c r="X40" i="40" s="1"/>
  <c r="X41" i="40" s="1"/>
  <c r="AC39" i="40"/>
  <c r="AC40" i="40" s="1"/>
  <c r="AC41" i="40" s="1"/>
  <c r="AC39" i="43"/>
  <c r="AC40" i="43" s="1"/>
  <c r="AC41" i="43" s="1"/>
  <c r="Y39" i="43"/>
  <c r="Y40" i="43" s="1"/>
  <c r="Y41" i="43" s="1"/>
  <c r="T39" i="43"/>
  <c r="T40" i="43" s="1"/>
  <c r="T41" i="43" s="1"/>
  <c r="P39" i="43"/>
  <c r="L39" i="43"/>
  <c r="H39" i="43"/>
  <c r="H40" i="43" s="1"/>
  <c r="H41" i="43" s="1"/>
  <c r="AA39" i="44"/>
  <c r="AA40" i="44" s="1"/>
  <c r="AA41" i="44" s="1"/>
  <c r="W39" i="44"/>
  <c r="R39" i="44"/>
  <c r="R40" i="44" s="1"/>
  <c r="R41" i="44" s="1"/>
  <c r="N39" i="44"/>
  <c r="J39" i="44"/>
  <c r="U37" i="44"/>
  <c r="F37" i="44" s="1"/>
  <c r="G39" i="40"/>
  <c r="Q39" i="40"/>
  <c r="Q40" i="40" s="1"/>
  <c r="Q41" i="40" s="1"/>
  <c r="M39" i="40"/>
  <c r="M40" i="40" s="1"/>
  <c r="M41" i="40" s="1"/>
  <c r="I39" i="40"/>
  <c r="I40" i="40" s="1"/>
  <c r="I41" i="40" s="1"/>
  <c r="AA39" i="40"/>
  <c r="W39" i="40"/>
  <c r="AB39" i="43"/>
  <c r="AB40" i="43" s="1"/>
  <c r="AB41" i="43" s="1"/>
  <c r="X39" i="43"/>
  <c r="X40" i="43" s="1"/>
  <c r="X41" i="43" s="1"/>
  <c r="S39" i="43"/>
  <c r="S40" i="43" s="1"/>
  <c r="S41" i="43" s="1"/>
  <c r="O39" i="43"/>
  <c r="O40" i="43" s="1"/>
  <c r="O41" i="43" s="1"/>
  <c r="K39" i="43"/>
  <c r="K40" i="43" s="1"/>
  <c r="K41" i="43" s="1"/>
  <c r="Z40" i="43"/>
  <c r="Z41" i="43" s="1"/>
  <c r="V40" i="43"/>
  <c r="V41" i="43" s="1"/>
  <c r="Q40" i="43"/>
  <c r="M40" i="43"/>
  <c r="I40" i="43"/>
  <c r="I41" i="43" s="1"/>
  <c r="H40" i="40"/>
  <c r="H41" i="40" s="1"/>
  <c r="P40" i="43"/>
  <c r="L40" i="43"/>
  <c r="L41" i="43" s="1"/>
  <c r="U36" i="43"/>
  <c r="AC40" i="44"/>
  <c r="Y40" i="44"/>
  <c r="Y41" i="44" s="1"/>
  <c r="T40" i="44"/>
  <c r="T41" i="44" s="1"/>
  <c r="G40" i="40"/>
  <c r="AA40" i="40"/>
  <c r="AA41" i="40" s="1"/>
  <c r="W40" i="40"/>
  <c r="W41" i="40" s="1"/>
  <c r="G40" i="43"/>
  <c r="AB40" i="44"/>
  <c r="AB41" i="44" s="1"/>
  <c r="X40" i="44"/>
  <c r="X41" i="44" s="1"/>
  <c r="S40" i="44"/>
  <c r="O40" i="44"/>
  <c r="O41" i="44" s="1"/>
  <c r="K40" i="44"/>
  <c r="R40" i="40"/>
  <c r="R41" i="40" s="1"/>
  <c r="U36" i="40"/>
  <c r="AA40" i="43"/>
  <c r="AA41" i="43" s="1"/>
  <c r="W40" i="43"/>
  <c r="W41" i="43" s="1"/>
  <c r="U39" i="45"/>
  <c r="F39" i="45" s="1"/>
  <c r="Q35" i="40"/>
  <c r="M35" i="40"/>
  <c r="I35" i="40"/>
  <c r="AB35" i="43"/>
  <c r="X35" i="43"/>
  <c r="K35" i="43"/>
  <c r="G35" i="44"/>
  <c r="AA35" i="44"/>
  <c r="W35" i="44"/>
  <c r="N40" i="44"/>
  <c r="N41" i="44" s="1"/>
  <c r="J40" i="44"/>
  <c r="J41" i="44" s="1"/>
  <c r="T35" i="40"/>
  <c r="P35" i="40"/>
  <c r="L35" i="40"/>
  <c r="Z35" i="44"/>
  <c r="V35" i="44"/>
  <c r="Q40" i="44"/>
  <c r="M40" i="44"/>
  <c r="M41" i="44" s="1"/>
  <c r="I40" i="44"/>
  <c r="I41" i="44" s="1"/>
  <c r="U34" i="44"/>
  <c r="V41" i="45"/>
  <c r="U40" i="45"/>
  <c r="F40" i="45" s="1"/>
  <c r="Y35" i="40"/>
  <c r="M35" i="43"/>
  <c r="U34" i="43"/>
  <c r="AB35" i="40"/>
  <c r="X35" i="40"/>
  <c r="AC35" i="40"/>
  <c r="AC35" i="43"/>
  <c r="T35" i="43"/>
  <c r="P35" i="43"/>
  <c r="L35" i="43"/>
  <c r="R35" i="40"/>
  <c r="H35" i="40"/>
  <c r="Z35" i="40"/>
  <c r="V35" i="40"/>
  <c r="S35" i="43"/>
  <c r="O35" i="43"/>
  <c r="V33" i="44"/>
  <c r="M41" i="43"/>
  <c r="S35" i="40"/>
  <c r="O35" i="40"/>
  <c r="K35" i="40"/>
  <c r="AA35" i="43"/>
  <c r="W35" i="43"/>
  <c r="R35" i="43"/>
  <c r="N35" i="43"/>
  <c r="J35" i="43"/>
  <c r="U35" i="45"/>
  <c r="F35" i="45" s="1"/>
  <c r="J35" i="40"/>
  <c r="U32" i="40"/>
  <c r="U33" i="40" s="1"/>
  <c r="G35" i="43"/>
  <c r="G41" i="43"/>
  <c r="Z35" i="43"/>
  <c r="V35" i="43"/>
  <c r="Q41" i="43"/>
  <c r="Q35" i="43"/>
  <c r="I35" i="43"/>
  <c r="U32" i="43"/>
  <c r="U33" i="43" s="1"/>
  <c r="P41" i="43"/>
  <c r="N35" i="40"/>
  <c r="G33" i="40"/>
  <c r="AA35" i="40"/>
  <c r="W35" i="40"/>
  <c r="Y35" i="43"/>
  <c r="H35" i="43"/>
  <c r="AC33" i="44"/>
  <c r="AC41" i="44" s="1"/>
  <c r="AC35" i="44"/>
  <c r="H33" i="44"/>
  <c r="H35" i="44"/>
  <c r="U41" i="45"/>
  <c r="F41" i="45" s="1"/>
  <c r="T30" i="40"/>
  <c r="P30" i="40"/>
  <c r="L30" i="40"/>
  <c r="H30" i="40"/>
  <c r="AC30" i="43"/>
  <c r="Y30" i="43"/>
  <c r="T30" i="43"/>
  <c r="P30" i="43"/>
  <c r="L30" i="43"/>
  <c r="H30" i="43"/>
  <c r="S30" i="40"/>
  <c r="O30" i="40"/>
  <c r="K30" i="40"/>
  <c r="Y30" i="40"/>
  <c r="AB30" i="43"/>
  <c r="X30" i="43"/>
  <c r="S30" i="43"/>
  <c r="O30" i="43"/>
  <c r="K30" i="43"/>
  <c r="AC30" i="44"/>
  <c r="H30" i="44"/>
  <c r="V30" i="40"/>
  <c r="AB30" i="44"/>
  <c r="U30" i="44" s="1"/>
  <c r="X30" i="44"/>
  <c r="S30" i="44"/>
  <c r="O30" i="44"/>
  <c r="K30" i="44"/>
  <c r="AC30" i="40"/>
  <c r="F28" i="43"/>
  <c r="U30" i="45"/>
  <c r="F30" i="45" s="1"/>
  <c r="F25" i="44"/>
  <c r="W26" i="40"/>
  <c r="Y26" i="40"/>
  <c r="Y27" i="40" s="1"/>
  <c r="R31" i="45"/>
  <c r="R42" i="45" s="1"/>
  <c r="AC31" i="45"/>
  <c r="AC42" i="45" s="1"/>
  <c r="L31" i="45"/>
  <c r="L42" i="45" s="1"/>
  <c r="S31" i="45"/>
  <c r="S42" i="45" s="1"/>
  <c r="N31" i="45"/>
  <c r="N42" i="45" s="1"/>
  <c r="Y31" i="45"/>
  <c r="Y42" i="45" s="1"/>
  <c r="W27" i="45"/>
  <c r="W31" i="45" s="1"/>
  <c r="F26" i="45"/>
  <c r="S26" i="40"/>
  <c r="S27" i="40" s="1"/>
  <c r="O26" i="40"/>
  <c r="K26" i="40"/>
  <c r="K27" i="40" s="1"/>
  <c r="AC26" i="43"/>
  <c r="AC27" i="43" s="1"/>
  <c r="Y26" i="43"/>
  <c r="Y27" i="43" s="1"/>
  <c r="T26" i="43"/>
  <c r="T27" i="43" s="1"/>
  <c r="T31" i="43" s="1"/>
  <c r="P26" i="43"/>
  <c r="P27" i="43" s="1"/>
  <c r="L26" i="43"/>
  <c r="H26" i="43"/>
  <c r="V26" i="44"/>
  <c r="AB26" i="44"/>
  <c r="AB27" i="44" s="1"/>
  <c r="X26" i="44"/>
  <c r="X27" i="44" s="1"/>
  <c r="S26" i="44"/>
  <c r="S27" i="44" s="1"/>
  <c r="O26" i="44"/>
  <c r="O27" i="44" s="1"/>
  <c r="K26" i="44"/>
  <c r="K27" i="44" s="1"/>
  <c r="AA31" i="45"/>
  <c r="J31" i="45"/>
  <c r="J42" i="45" s="1"/>
  <c r="M31" i="45"/>
  <c r="M42" i="45" s="1"/>
  <c r="T31" i="45"/>
  <c r="T42" i="45" s="1"/>
  <c r="AB31" i="45"/>
  <c r="AB42" i="45" s="1"/>
  <c r="U27" i="45"/>
  <c r="F27" i="45" s="1"/>
  <c r="F24" i="40"/>
  <c r="Z27" i="43"/>
  <c r="V27" i="43"/>
  <c r="Q27" i="43"/>
  <c r="M27" i="43"/>
  <c r="I27" i="43"/>
  <c r="G27" i="40"/>
  <c r="R27" i="40"/>
  <c r="N27" i="40"/>
  <c r="J27" i="40"/>
  <c r="AB27" i="40"/>
  <c r="X27" i="40"/>
  <c r="G27" i="43"/>
  <c r="L27" i="43"/>
  <c r="AA27" i="44"/>
  <c r="W27" i="44"/>
  <c r="R27" i="44"/>
  <c r="N27" i="44"/>
  <c r="J27" i="44"/>
  <c r="Q27" i="40"/>
  <c r="M27" i="40"/>
  <c r="I27" i="40"/>
  <c r="AA27" i="40"/>
  <c r="W27" i="40"/>
  <c r="AB27" i="43"/>
  <c r="X27" i="43"/>
  <c r="S27" i="43"/>
  <c r="S31" i="43" s="1"/>
  <c r="O27" i="43"/>
  <c r="K27" i="43"/>
  <c r="Z27" i="44"/>
  <c r="V27" i="44"/>
  <c r="Q27" i="44"/>
  <c r="M27" i="44"/>
  <c r="I27" i="44"/>
  <c r="T27" i="40"/>
  <c r="P27" i="40"/>
  <c r="L27" i="40"/>
  <c r="H27" i="40"/>
  <c r="Z27" i="40"/>
  <c r="V27" i="40"/>
  <c r="AC27" i="40"/>
  <c r="AA27" i="43"/>
  <c r="W27" i="43"/>
  <c r="R27" i="43"/>
  <c r="N27" i="43"/>
  <c r="J27" i="43"/>
  <c r="F24" i="43"/>
  <c r="AC27" i="44"/>
  <c r="Y27" i="44"/>
  <c r="T27" i="44"/>
  <c r="P27" i="44"/>
  <c r="L27" i="44"/>
  <c r="H27" i="44"/>
  <c r="S23" i="40"/>
  <c r="O23" i="40"/>
  <c r="K23" i="40"/>
  <c r="AA23" i="40"/>
  <c r="W23" i="40"/>
  <c r="U22" i="40"/>
  <c r="F22" i="40" s="1"/>
  <c r="AB23" i="43"/>
  <c r="X23" i="43"/>
  <c r="S23" i="43"/>
  <c r="O23" i="43"/>
  <c r="K23" i="43"/>
  <c r="AB23" i="44"/>
  <c r="X23" i="44"/>
  <c r="S23" i="44"/>
  <c r="O23" i="44"/>
  <c r="K23" i="44"/>
  <c r="U23" i="45"/>
  <c r="G23" i="40"/>
  <c r="R23" i="40"/>
  <c r="N23" i="40"/>
  <c r="J23" i="40"/>
  <c r="Z23" i="40"/>
  <c r="V23" i="40"/>
  <c r="AA23" i="43"/>
  <c r="W23" i="43"/>
  <c r="R23" i="43"/>
  <c r="N23" i="43"/>
  <c r="J23" i="43"/>
  <c r="AA23" i="44"/>
  <c r="W23" i="44"/>
  <c r="R23" i="44"/>
  <c r="N23" i="44"/>
  <c r="J23" i="44"/>
  <c r="U22" i="44"/>
  <c r="Q23" i="40"/>
  <c r="M23" i="40"/>
  <c r="I23" i="40"/>
  <c r="Y23" i="40"/>
  <c r="Z23" i="43"/>
  <c r="V23" i="43"/>
  <c r="Q23" i="43"/>
  <c r="M23" i="43"/>
  <c r="I23" i="43"/>
  <c r="Z23" i="44"/>
  <c r="V23" i="44"/>
  <c r="Q23" i="44"/>
  <c r="M23" i="44"/>
  <c r="I23" i="44"/>
  <c r="F23" i="45"/>
  <c r="F22" i="45"/>
  <c r="T23" i="40"/>
  <c r="P23" i="40"/>
  <c r="L23" i="40"/>
  <c r="H23" i="40"/>
  <c r="AB23" i="40"/>
  <c r="X23" i="40"/>
  <c r="Y23" i="43"/>
  <c r="T23" i="43"/>
  <c r="P23" i="43"/>
  <c r="L23" i="43"/>
  <c r="H23" i="43"/>
  <c r="U22" i="43"/>
  <c r="G23" i="44"/>
  <c r="AC23" i="44"/>
  <c r="Y23" i="44"/>
  <c r="T23" i="44"/>
  <c r="P23" i="44"/>
  <c r="L23" i="44"/>
  <c r="H23" i="44"/>
  <c r="AC21" i="43"/>
  <c r="AC31" i="43" s="1"/>
  <c r="T21" i="43"/>
  <c r="P21" i="43"/>
  <c r="L21" i="43"/>
  <c r="L31" i="43" s="1"/>
  <c r="Y21" i="44"/>
  <c r="U20" i="43"/>
  <c r="F20" i="40"/>
  <c r="X21" i="44"/>
  <c r="L21" i="44"/>
  <c r="L31" i="44" s="1"/>
  <c r="U20" i="40"/>
  <c r="G23" i="43"/>
  <c r="F20" i="43"/>
  <c r="U20" i="44"/>
  <c r="U23" i="44" s="1"/>
  <c r="AB19" i="44"/>
  <c r="AB21" i="44" s="1"/>
  <c r="K19" i="44"/>
  <c r="K21" i="44" s="1"/>
  <c r="P19" i="44"/>
  <c r="P21" i="44" s="1"/>
  <c r="T19" i="44"/>
  <c r="T21" i="44" s="1"/>
  <c r="T31" i="44" s="1"/>
  <c r="S19" i="40"/>
  <c r="S21" i="40" s="1"/>
  <c r="K19" i="40"/>
  <c r="K21" i="40" s="1"/>
  <c r="H19" i="44"/>
  <c r="H21" i="44" s="1"/>
  <c r="H31" i="44" s="1"/>
  <c r="F13" i="43"/>
  <c r="AB19" i="40"/>
  <c r="AB21" i="40" s="1"/>
  <c r="X19" i="40"/>
  <c r="X21" i="40" s="1"/>
  <c r="AB19" i="43"/>
  <c r="AB21" i="43" s="1"/>
  <c r="X19" i="43"/>
  <c r="X21" i="43" s="1"/>
  <c r="X31" i="43" s="1"/>
  <c r="S19" i="43"/>
  <c r="S21" i="43" s="1"/>
  <c r="O19" i="43"/>
  <c r="O21" i="43" s="1"/>
  <c r="K19" i="43"/>
  <c r="K21" i="43" s="1"/>
  <c r="S19" i="44"/>
  <c r="S21" i="44" s="1"/>
  <c r="T19" i="40"/>
  <c r="T21" i="40" s="1"/>
  <c r="L19" i="40"/>
  <c r="L21" i="40" s="1"/>
  <c r="Q19" i="43"/>
  <c r="Q21" i="43" s="1"/>
  <c r="Q31" i="43" s="1"/>
  <c r="Q42" i="43" s="1"/>
  <c r="V19" i="44"/>
  <c r="V21" i="44" s="1"/>
  <c r="U21" i="45"/>
  <c r="Q19" i="40"/>
  <c r="Q21" i="40" s="1"/>
  <c r="M19" i="40"/>
  <c r="M21" i="40" s="1"/>
  <c r="I19" i="40"/>
  <c r="I21" i="40" s="1"/>
  <c r="I31" i="40" s="1"/>
  <c r="U9" i="44"/>
  <c r="F9" i="44" s="1"/>
  <c r="Y19" i="40"/>
  <c r="Y21" i="40" s="1"/>
  <c r="Z19" i="44"/>
  <c r="Z21" i="44" s="1"/>
  <c r="Z31" i="44" s="1"/>
  <c r="Q19" i="44"/>
  <c r="Q21" i="44" s="1"/>
  <c r="M19" i="44"/>
  <c r="M21" i="44" s="1"/>
  <c r="I19" i="44"/>
  <c r="I21" i="44" s="1"/>
  <c r="I31" i="44" s="1"/>
  <c r="Z19" i="43"/>
  <c r="Z21" i="43" s="1"/>
  <c r="V19" i="43"/>
  <c r="V21" i="43" s="1"/>
  <c r="V31" i="43" s="1"/>
  <c r="M19" i="43"/>
  <c r="M21" i="43" s="1"/>
  <c r="I19" i="43"/>
  <c r="I21" i="43" s="1"/>
  <c r="O19" i="44"/>
  <c r="O21" i="44" s="1"/>
  <c r="U19" i="45"/>
  <c r="F19" i="45" s="1"/>
  <c r="G32" i="49"/>
  <c r="U8" i="43"/>
  <c r="F8" i="43" s="1"/>
  <c r="Q42" i="45"/>
  <c r="AA19" i="43"/>
  <c r="AA21" i="43" s="1"/>
  <c r="AA31" i="43" s="1"/>
  <c r="W19" i="43"/>
  <c r="W21" i="43" s="1"/>
  <c r="R19" i="43"/>
  <c r="R21" i="43" s="1"/>
  <c r="N19" i="43"/>
  <c r="N21" i="43" s="1"/>
  <c r="J19" i="43"/>
  <c r="J21" i="43" s="1"/>
  <c r="J31" i="43" s="1"/>
  <c r="AC19" i="44"/>
  <c r="AC21" i="44" s="1"/>
  <c r="AA19" i="40"/>
  <c r="AA21" i="40" s="1"/>
  <c r="W19" i="40"/>
  <c r="W21" i="40" s="1"/>
  <c r="G19" i="43"/>
  <c r="G21" i="43" s="1"/>
  <c r="G19" i="40"/>
  <c r="G21" i="40" s="1"/>
  <c r="G31" i="40" s="1"/>
  <c r="Z19" i="40"/>
  <c r="Z21" i="40" s="1"/>
  <c r="V19" i="40"/>
  <c r="V21" i="40" s="1"/>
  <c r="AC19" i="40"/>
  <c r="AC21" i="40" s="1"/>
  <c r="H19" i="43"/>
  <c r="H21" i="43" s="1"/>
  <c r="G19" i="44"/>
  <c r="G21" i="44" s="1"/>
  <c r="AA19" i="44"/>
  <c r="AA21" i="44" s="1"/>
  <c r="W19" i="44"/>
  <c r="W21" i="44" s="1"/>
  <c r="R19" i="44"/>
  <c r="R21" i="44" s="1"/>
  <c r="N19" i="44"/>
  <c r="N21" i="44" s="1"/>
  <c r="N31" i="44" s="1"/>
  <c r="J19" i="44"/>
  <c r="J21" i="44" s="1"/>
  <c r="P19" i="40"/>
  <c r="P21" i="40" s="1"/>
  <c r="H19" i="40"/>
  <c r="H21" i="40" s="1"/>
  <c r="H31" i="40" s="1"/>
  <c r="N19" i="40"/>
  <c r="N21" i="40" s="1"/>
  <c r="N31" i="48"/>
  <c r="M42" i="48"/>
  <c r="N42" i="48" s="1"/>
  <c r="J42" i="48"/>
  <c r="K42" i="48" s="1"/>
  <c r="K31" i="48"/>
  <c r="R19" i="40"/>
  <c r="R21" i="40" s="1"/>
  <c r="J19" i="40"/>
  <c r="J21" i="40" s="1"/>
  <c r="J31" i="40" s="1"/>
  <c r="U6" i="40"/>
  <c r="F6" i="40" s="1"/>
  <c r="F6" i="43"/>
  <c r="F6" i="44"/>
  <c r="G43" i="49"/>
  <c r="Z42" i="45"/>
  <c r="V31" i="45"/>
  <c r="H31" i="45"/>
  <c r="H42" i="45" s="1"/>
  <c r="F21" i="45"/>
  <c r="AA42" i="45"/>
  <c r="W42" i="45"/>
  <c r="Q41" i="44"/>
  <c r="S41" i="44"/>
  <c r="K41" i="44"/>
  <c r="G39" i="44"/>
  <c r="G40" i="44" s="1"/>
  <c r="G41" i="44" s="1"/>
  <c r="G30" i="44"/>
  <c r="G26" i="44"/>
  <c r="Z31" i="40"/>
  <c r="L31" i="40"/>
  <c r="O31" i="44" l="1"/>
  <c r="G31" i="43"/>
  <c r="G42" i="43" s="1"/>
  <c r="U26" i="40"/>
  <c r="U30" i="40"/>
  <c r="U40" i="43"/>
  <c r="J31" i="44"/>
  <c r="AA31" i="44"/>
  <c r="AA42" i="44" s="1"/>
  <c r="V31" i="40"/>
  <c r="W31" i="40"/>
  <c r="M31" i="43"/>
  <c r="M42" i="43" s="1"/>
  <c r="O31" i="43"/>
  <c r="O42" i="43" s="1"/>
  <c r="X31" i="40"/>
  <c r="X42" i="40" s="1"/>
  <c r="U35" i="44"/>
  <c r="U39" i="43"/>
  <c r="AC42" i="43"/>
  <c r="U31" i="45"/>
  <c r="F31" i="45" s="1"/>
  <c r="R31" i="40"/>
  <c r="N31" i="40"/>
  <c r="AA31" i="40"/>
  <c r="AA42" i="40" s="1"/>
  <c r="R31" i="43"/>
  <c r="R42" i="43" s="1"/>
  <c r="Q31" i="44"/>
  <c r="T31" i="40"/>
  <c r="AB31" i="40"/>
  <c r="U23" i="40"/>
  <c r="F23" i="40" s="1"/>
  <c r="U23" i="43"/>
  <c r="F20" i="44"/>
  <c r="U30" i="43"/>
  <c r="F30" i="43" s="1"/>
  <c r="F30" i="40"/>
  <c r="F32" i="40"/>
  <c r="F33" i="40" s="1"/>
  <c r="F36" i="43"/>
  <c r="F26" i="40"/>
  <c r="S31" i="40"/>
  <c r="S42" i="40" s="1"/>
  <c r="F23" i="44"/>
  <c r="O27" i="40"/>
  <c r="O31" i="40" s="1"/>
  <c r="O42" i="40" s="1"/>
  <c r="U26" i="43"/>
  <c r="F26" i="43" s="1"/>
  <c r="Y31" i="44"/>
  <c r="AC31" i="40"/>
  <c r="AC42" i="40" s="1"/>
  <c r="K31" i="43"/>
  <c r="K42" i="43" s="1"/>
  <c r="AB31" i="43"/>
  <c r="AB42" i="43" s="1"/>
  <c r="K31" i="44"/>
  <c r="K42" i="44" s="1"/>
  <c r="AB31" i="44"/>
  <c r="P31" i="43"/>
  <c r="P31" i="44"/>
  <c r="P42" i="44" s="1"/>
  <c r="W31" i="43"/>
  <c r="W42" i="43" s="1"/>
  <c r="V31" i="44"/>
  <c r="Z31" i="43"/>
  <c r="Z42" i="43" s="1"/>
  <c r="Y31" i="43"/>
  <c r="Y42" i="43" s="1"/>
  <c r="F39" i="43"/>
  <c r="U39" i="44"/>
  <c r="U39" i="40"/>
  <c r="U40" i="40" s="1"/>
  <c r="U41" i="40" s="1"/>
  <c r="T42" i="43"/>
  <c r="W42" i="40"/>
  <c r="P42" i="43"/>
  <c r="W40" i="44"/>
  <c r="W41" i="44" s="1"/>
  <c r="J42" i="43"/>
  <c r="AA42" i="43"/>
  <c r="R42" i="40"/>
  <c r="N42" i="40"/>
  <c r="H42" i="40"/>
  <c r="L42" i="40"/>
  <c r="L42" i="43"/>
  <c r="V42" i="45"/>
  <c r="U42" i="45" s="1"/>
  <c r="F42" i="45" s="1"/>
  <c r="I42" i="40"/>
  <c r="AB42" i="40"/>
  <c r="U40" i="44"/>
  <c r="F39" i="44"/>
  <c r="T42" i="40"/>
  <c r="J42" i="40"/>
  <c r="Z42" i="40"/>
  <c r="S42" i="43"/>
  <c r="X42" i="43"/>
  <c r="H41" i="44"/>
  <c r="H42" i="44" s="1"/>
  <c r="F36" i="40"/>
  <c r="F39" i="40" s="1"/>
  <c r="F34" i="40"/>
  <c r="F35" i="40" s="1"/>
  <c r="F34" i="43"/>
  <c r="F40" i="43" s="1"/>
  <c r="F34" i="44"/>
  <c r="G41" i="40"/>
  <c r="G42" i="40" s="1"/>
  <c r="G35" i="40"/>
  <c r="U41" i="43"/>
  <c r="U35" i="43"/>
  <c r="F32" i="43"/>
  <c r="F33" i="43" s="1"/>
  <c r="U35" i="40"/>
  <c r="V41" i="44"/>
  <c r="V42" i="44" s="1"/>
  <c r="U33" i="44"/>
  <c r="F33" i="44" s="1"/>
  <c r="F30" i="44"/>
  <c r="N31" i="43"/>
  <c r="N42" i="43" s="1"/>
  <c r="I31" i="43"/>
  <c r="I42" i="43" s="1"/>
  <c r="S31" i="44"/>
  <c r="S42" i="44" s="1"/>
  <c r="K31" i="40"/>
  <c r="K42" i="40" s="1"/>
  <c r="X31" i="44"/>
  <c r="X42" i="44" s="1"/>
  <c r="U26" i="44"/>
  <c r="F26" i="44" s="1"/>
  <c r="M31" i="44"/>
  <c r="M42" i="44" s="1"/>
  <c r="U27" i="40"/>
  <c r="F27" i="40" s="1"/>
  <c r="R31" i="44"/>
  <c r="R42" i="44" s="1"/>
  <c r="Y31" i="40"/>
  <c r="Y42" i="40" s="1"/>
  <c r="M31" i="40"/>
  <c r="M42" i="40" s="1"/>
  <c r="U27" i="44"/>
  <c r="P31" i="40"/>
  <c r="P42" i="40" s="1"/>
  <c r="AC31" i="44"/>
  <c r="AC42" i="44" s="1"/>
  <c r="Q31" i="40"/>
  <c r="Q42" i="40" s="1"/>
  <c r="H27" i="43"/>
  <c r="H31" i="43" s="1"/>
  <c r="H42" i="43" s="1"/>
  <c r="F22" i="43"/>
  <c r="F22" i="44"/>
  <c r="F23" i="43"/>
  <c r="Y42" i="44"/>
  <c r="U21" i="43"/>
  <c r="F21" i="43" s="1"/>
  <c r="U19" i="43"/>
  <c r="T42" i="44"/>
  <c r="U21" i="44"/>
  <c r="F21" i="44" s="1"/>
  <c r="L42" i="44"/>
  <c r="W31" i="44"/>
  <c r="U19" i="40"/>
  <c r="F19" i="40" s="1"/>
  <c r="U21" i="40"/>
  <c r="F21" i="40" s="1"/>
  <c r="U19" i="44"/>
  <c r="F19" i="44" s="1"/>
  <c r="F19" i="43"/>
  <c r="I42" i="44"/>
  <c r="J42" i="44"/>
  <c r="N42" i="44"/>
  <c r="Q42" i="44"/>
  <c r="O42" i="44"/>
  <c r="Z42" i="44"/>
  <c r="V42" i="43"/>
  <c r="V42" i="40"/>
  <c r="AB42" i="44"/>
  <c r="G27" i="44"/>
  <c r="F27" i="44" l="1"/>
  <c r="U27" i="43"/>
  <c r="F27" i="43" s="1"/>
  <c r="U31" i="43"/>
  <c r="U42" i="43" s="1"/>
  <c r="F40" i="44"/>
  <c r="F41" i="44" s="1"/>
  <c r="W42" i="44"/>
  <c r="U42" i="44" s="1"/>
  <c r="U41" i="44"/>
  <c r="F40" i="40"/>
  <c r="F41" i="40" s="1"/>
  <c r="F35" i="44"/>
  <c r="F35" i="43"/>
  <c r="F41" i="43"/>
  <c r="U31" i="40"/>
  <c r="U42" i="40" s="1"/>
  <c r="U31" i="44"/>
  <c r="G31" i="44"/>
  <c r="F31" i="43"/>
  <c r="F31" i="40" l="1"/>
  <c r="F42" i="40" s="1"/>
  <c r="F42" i="43"/>
  <c r="F31" i="44"/>
  <c r="F42" i="44" s="1"/>
  <c r="G42" i="44"/>
</calcChain>
</file>

<file path=xl/sharedStrings.xml><?xml version="1.0" encoding="utf-8"?>
<sst xmlns="http://schemas.openxmlformats.org/spreadsheetml/2006/main" count="5578" uniqueCount="522">
  <si>
    <t>針広別・人天別・樹種別森林資源表</t>
    <rPh sb="0" eb="1">
      <t>ハリ</t>
    </rPh>
    <rPh sb="1" eb="2">
      <t>ヒロ</t>
    </rPh>
    <rPh sb="2" eb="3">
      <t>ベツ</t>
    </rPh>
    <rPh sb="4" eb="5">
      <t>ヒト</t>
    </rPh>
    <rPh sb="5" eb="6">
      <t>テン</t>
    </rPh>
    <rPh sb="6" eb="7">
      <t>ベツ</t>
    </rPh>
    <rPh sb="8" eb="10">
      <t>ジュシュ</t>
    </rPh>
    <rPh sb="10" eb="11">
      <t>ベツ</t>
    </rPh>
    <rPh sb="11" eb="13">
      <t>シンリン</t>
    </rPh>
    <rPh sb="13" eb="15">
      <t>シゲン</t>
    </rPh>
    <rPh sb="15" eb="16">
      <t>ヒョウ</t>
    </rPh>
    <phoneticPr fontId="5"/>
  </si>
  <si>
    <t>樹種名</t>
    <rPh sb="0" eb="2">
      <t>ジュシュ</t>
    </rPh>
    <rPh sb="2" eb="3">
      <t>メイ</t>
    </rPh>
    <phoneticPr fontId="5"/>
  </si>
  <si>
    <t>項目</t>
    <rPh sb="0" eb="2">
      <t>コウモク</t>
    </rPh>
    <phoneticPr fontId="5"/>
  </si>
  <si>
    <t>1齢級</t>
    <rPh sb="1" eb="2">
      <t>レイ</t>
    </rPh>
    <rPh sb="2" eb="3">
      <t>キュウ</t>
    </rPh>
    <phoneticPr fontId="5"/>
  </si>
  <si>
    <t>2齢級</t>
    <rPh sb="1" eb="2">
      <t>レイ</t>
    </rPh>
    <rPh sb="2" eb="3">
      <t>キュウ</t>
    </rPh>
    <phoneticPr fontId="5"/>
  </si>
  <si>
    <t>3齢級</t>
    <rPh sb="1" eb="3">
      <t>レイキュウ</t>
    </rPh>
    <phoneticPr fontId="5"/>
  </si>
  <si>
    <t>4齢級</t>
    <rPh sb="1" eb="3">
      <t>レイキュウ</t>
    </rPh>
    <phoneticPr fontId="5"/>
  </si>
  <si>
    <t>5齢級</t>
    <rPh sb="1" eb="3">
      <t>レイキュウ</t>
    </rPh>
    <phoneticPr fontId="5"/>
  </si>
  <si>
    <t>6齢級</t>
    <rPh sb="1" eb="3">
      <t>レイキュウ</t>
    </rPh>
    <phoneticPr fontId="5"/>
  </si>
  <si>
    <t>7齢級</t>
    <rPh sb="1" eb="3">
      <t>レイキュウ</t>
    </rPh>
    <phoneticPr fontId="5"/>
  </si>
  <si>
    <t>8齢級</t>
    <rPh sb="1" eb="3">
      <t>レイキュウ</t>
    </rPh>
    <phoneticPr fontId="5"/>
  </si>
  <si>
    <t>9齢級</t>
    <rPh sb="1" eb="3">
      <t>レイキュウ</t>
    </rPh>
    <phoneticPr fontId="5"/>
  </si>
  <si>
    <t>10齢級</t>
    <rPh sb="2" eb="4">
      <t>レイキュウ</t>
    </rPh>
    <phoneticPr fontId="5"/>
  </si>
  <si>
    <t>11齢級</t>
    <rPh sb="2" eb="4">
      <t>レイキュウ</t>
    </rPh>
    <phoneticPr fontId="5"/>
  </si>
  <si>
    <t>12齢級</t>
    <rPh sb="2" eb="4">
      <t>レイキュウ</t>
    </rPh>
    <phoneticPr fontId="5"/>
  </si>
  <si>
    <t>13齢級</t>
    <rPh sb="2" eb="4">
      <t>レイキュウ</t>
    </rPh>
    <phoneticPr fontId="5"/>
  </si>
  <si>
    <t>14齢級</t>
    <rPh sb="2" eb="4">
      <t>レイキュウ</t>
    </rPh>
    <phoneticPr fontId="5"/>
  </si>
  <si>
    <t>15齢級</t>
    <rPh sb="2" eb="4">
      <t>レイキュウ</t>
    </rPh>
    <phoneticPr fontId="5"/>
  </si>
  <si>
    <t>16齢級</t>
    <rPh sb="2" eb="4">
      <t>レイキュウ</t>
    </rPh>
    <phoneticPr fontId="5"/>
  </si>
  <si>
    <t>17齢級</t>
    <rPh sb="2" eb="4">
      <t>レイキュウ</t>
    </rPh>
    <phoneticPr fontId="5"/>
  </si>
  <si>
    <t>18齢級</t>
    <rPh sb="2" eb="4">
      <t>レイキュウ</t>
    </rPh>
    <phoneticPr fontId="5"/>
  </si>
  <si>
    <t>19齢級</t>
    <rPh sb="2" eb="4">
      <t>レイキュウ</t>
    </rPh>
    <phoneticPr fontId="5"/>
  </si>
  <si>
    <t>20齢級</t>
    <rPh sb="2" eb="4">
      <t>レイキュウ</t>
    </rPh>
    <phoneticPr fontId="5"/>
  </si>
  <si>
    <t>21齢級</t>
    <rPh sb="2" eb="4">
      <t>レイキュウ</t>
    </rPh>
    <phoneticPr fontId="5"/>
  </si>
  <si>
    <t>計</t>
    <rPh sb="0" eb="1">
      <t>ケイ</t>
    </rPh>
    <phoneticPr fontId="5"/>
  </si>
  <si>
    <t>樹種計</t>
    <rPh sb="0" eb="2">
      <t>ジュシュ</t>
    </rPh>
    <rPh sb="2" eb="3">
      <t>ケイ</t>
    </rPh>
    <phoneticPr fontId="5"/>
  </si>
  <si>
    <t>成長量</t>
    <rPh sb="0" eb="2">
      <t>セイチョウ</t>
    </rPh>
    <rPh sb="2" eb="3">
      <t>リョウ</t>
    </rPh>
    <phoneticPr fontId="5"/>
  </si>
  <si>
    <t>面　積</t>
    <rPh sb="0" eb="1">
      <t>メン</t>
    </rPh>
    <rPh sb="2" eb="3">
      <t>セキ</t>
    </rPh>
    <phoneticPr fontId="5"/>
  </si>
  <si>
    <t>材　積</t>
    <rPh sb="0" eb="1">
      <t>ザイ</t>
    </rPh>
    <rPh sb="2" eb="3">
      <t>セキ</t>
    </rPh>
    <phoneticPr fontId="5"/>
  </si>
  <si>
    <t>針葉樹</t>
    <rPh sb="0" eb="3">
      <t>シンヨウジュ</t>
    </rPh>
    <phoneticPr fontId="5"/>
  </si>
  <si>
    <t>小計</t>
    <rPh sb="0" eb="2">
      <t>ショウケイ</t>
    </rPh>
    <phoneticPr fontId="5"/>
  </si>
  <si>
    <t>広葉樹</t>
    <rPh sb="0" eb="3">
      <t>コウヨウジュ</t>
    </rPh>
    <phoneticPr fontId="5"/>
  </si>
  <si>
    <t>人工林</t>
    <rPh sb="0" eb="3">
      <t>ジンコウリン</t>
    </rPh>
    <phoneticPr fontId="5"/>
  </si>
  <si>
    <t>総　　　　計</t>
    <rPh sb="0" eb="1">
      <t>フサ</t>
    </rPh>
    <rPh sb="5" eb="6">
      <t>ケイ</t>
    </rPh>
    <phoneticPr fontId="5"/>
  </si>
  <si>
    <t>天然林</t>
    <rPh sb="0" eb="3">
      <t>テンネンリン</t>
    </rPh>
    <phoneticPr fontId="5"/>
  </si>
  <si>
    <t>針広別</t>
    <rPh sb="0" eb="1">
      <t>ハリ</t>
    </rPh>
    <rPh sb="1" eb="2">
      <t>ヒロ</t>
    </rPh>
    <rPh sb="2" eb="3">
      <t>ベツ</t>
    </rPh>
    <phoneticPr fontId="5"/>
  </si>
  <si>
    <t>林　種</t>
    <rPh sb="0" eb="1">
      <t>リン</t>
    </rPh>
    <rPh sb="2" eb="3">
      <t>シュ</t>
    </rPh>
    <phoneticPr fontId="5"/>
  </si>
  <si>
    <t>竹林</t>
    <rPh sb="0" eb="2">
      <t>チクリン</t>
    </rPh>
    <phoneticPr fontId="5"/>
  </si>
  <si>
    <t>伐跡[天然林] (ha)</t>
    <rPh sb="0" eb="1">
      <t>バツ</t>
    </rPh>
    <rPh sb="1" eb="2">
      <t>アト</t>
    </rPh>
    <rPh sb="3" eb="5">
      <t>テンネン</t>
    </rPh>
    <rPh sb="5" eb="6">
      <t>リン</t>
    </rPh>
    <phoneticPr fontId="5"/>
  </si>
  <si>
    <t>未立木地(ha)</t>
    <rPh sb="0" eb="1">
      <t>ミ</t>
    </rPh>
    <rPh sb="1" eb="2">
      <t>リツ</t>
    </rPh>
    <rPh sb="2" eb="3">
      <t>キ</t>
    </rPh>
    <rPh sb="3" eb="4">
      <t>チ</t>
    </rPh>
    <phoneticPr fontId="5"/>
  </si>
  <si>
    <t>計(ha)</t>
    <rPh sb="0" eb="1">
      <t>ケイ</t>
    </rPh>
    <phoneticPr fontId="5"/>
  </si>
  <si>
    <t>更困･その他(ha)</t>
    <rPh sb="0" eb="1">
      <t>サラ</t>
    </rPh>
    <rPh sb="1" eb="2">
      <t>コン</t>
    </rPh>
    <rPh sb="5" eb="6">
      <t>タ</t>
    </rPh>
    <phoneticPr fontId="5"/>
  </si>
  <si>
    <t>束</t>
    <rPh sb="0" eb="1">
      <t>ツカ</t>
    </rPh>
    <phoneticPr fontId="5"/>
  </si>
  <si>
    <t>　無　　立　　木　　地</t>
    <rPh sb="1" eb="2">
      <t>ム</t>
    </rPh>
    <rPh sb="4" eb="5">
      <t>リツ</t>
    </rPh>
    <rPh sb="7" eb="8">
      <t>キ</t>
    </rPh>
    <rPh sb="10" eb="11">
      <t>チ</t>
    </rPh>
    <phoneticPr fontId="5"/>
  </si>
  <si>
    <t>総　　　合　　　計</t>
    <rPh sb="0" eb="1">
      <t>フサ</t>
    </rPh>
    <rPh sb="4" eb="5">
      <t>ゴウ</t>
    </rPh>
    <rPh sb="8" eb="9">
      <t>ケイ</t>
    </rPh>
    <phoneticPr fontId="5"/>
  </si>
  <si>
    <t>面　　積(ha)</t>
    <rPh sb="0" eb="1">
      <t>メン</t>
    </rPh>
    <rPh sb="3" eb="4">
      <t>セキ</t>
    </rPh>
    <phoneticPr fontId="5"/>
  </si>
  <si>
    <t>材　　積(m3)</t>
    <rPh sb="0" eb="1">
      <t>ザイ</t>
    </rPh>
    <rPh sb="3" eb="4">
      <t>セキ</t>
    </rPh>
    <phoneticPr fontId="5"/>
  </si>
  <si>
    <t>成　長　量(m3)</t>
    <rPh sb="0" eb="1">
      <t>シゲル</t>
    </rPh>
    <rPh sb="2" eb="3">
      <t>チョウ</t>
    </rPh>
    <rPh sb="4" eb="5">
      <t>リョウ</t>
    </rPh>
    <phoneticPr fontId="5"/>
  </si>
  <si>
    <t>伐跡[人工林] (ha)</t>
    <rPh sb="0" eb="1">
      <t>バツ</t>
    </rPh>
    <rPh sb="1" eb="2">
      <t>アト</t>
    </rPh>
    <rPh sb="3" eb="5">
      <t>ジンコウ</t>
    </rPh>
    <rPh sb="5" eb="6">
      <t>リン</t>
    </rPh>
    <phoneticPr fontId="5"/>
  </si>
  <si>
    <t>徳島市</t>
  </si>
  <si>
    <t>鳴門市</t>
  </si>
  <si>
    <t>スギ</t>
  </si>
  <si>
    <t>ヒノキ</t>
  </si>
  <si>
    <t>マツ</t>
  </si>
  <si>
    <t>タシン</t>
  </si>
  <si>
    <t>クヌギ</t>
  </si>
  <si>
    <t>タコウ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</si>
  <si>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</si>
  <si>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</si>
  <si>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</si>
  <si>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</si>
  <si>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</si>
  <si>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</si>
  <si>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</si>
  <si>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</si>
  <si>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</si>
  <si>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</si>
  <si>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</si>
  <si>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</si>
  <si>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</si>
  <si>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</si>
  <si>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</si>
  <si>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</si>
  <si>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東みよし町</t>
  </si>
  <si>
    <t>板野町</t>
  </si>
  <si>
    <t>上板町</t>
  </si>
  <si>
    <t>つるぎ町</t>
  </si>
  <si>
    <t>東部農林水産局（徳島）</t>
    <rPh sb="0" eb="2">
      <t>トウブ</t>
    </rPh>
    <rPh sb="2" eb="4">
      <t>ノウリン</t>
    </rPh>
    <rPh sb="4" eb="6">
      <t>スイサン</t>
    </rPh>
    <rPh sb="6" eb="7">
      <t>キョク</t>
    </rPh>
    <rPh sb="8" eb="10">
      <t>トクシマ</t>
    </rPh>
    <phoneticPr fontId="5"/>
  </si>
  <si>
    <t>東部農林水産局（吉野川）</t>
    <rPh sb="0" eb="2">
      <t>トウブ</t>
    </rPh>
    <rPh sb="2" eb="4">
      <t>ノウリン</t>
    </rPh>
    <rPh sb="4" eb="6">
      <t>スイサン</t>
    </rPh>
    <rPh sb="6" eb="7">
      <t>キョク</t>
    </rPh>
    <rPh sb="8" eb="10">
      <t>ヨシノ</t>
    </rPh>
    <rPh sb="10" eb="11">
      <t>ガワ</t>
    </rPh>
    <phoneticPr fontId="5"/>
  </si>
  <si>
    <t>南部総合県民局（美波）</t>
    <rPh sb="0" eb="2">
      <t>ナンブ</t>
    </rPh>
    <rPh sb="2" eb="4">
      <t>ソウゴウ</t>
    </rPh>
    <rPh sb="4" eb="6">
      <t>ケンミン</t>
    </rPh>
    <rPh sb="6" eb="7">
      <t>キョク</t>
    </rPh>
    <rPh sb="8" eb="10">
      <t>ミナミ</t>
    </rPh>
    <phoneticPr fontId="5"/>
  </si>
  <si>
    <t>南部総合県民局（那賀）</t>
    <rPh sb="0" eb="2">
      <t>ナンブ</t>
    </rPh>
    <rPh sb="2" eb="4">
      <t>ソウゴウ</t>
    </rPh>
    <rPh sb="4" eb="6">
      <t>ケンミン</t>
    </rPh>
    <rPh sb="6" eb="7">
      <t>キョク</t>
    </rPh>
    <rPh sb="8" eb="10">
      <t>ナカ</t>
    </rPh>
    <phoneticPr fontId="5"/>
  </si>
  <si>
    <t>西部総合県民局（美馬）</t>
    <rPh sb="0" eb="2">
      <t>セイブ</t>
    </rPh>
    <rPh sb="2" eb="4">
      <t>ソウゴウ</t>
    </rPh>
    <rPh sb="4" eb="6">
      <t>ケンミン</t>
    </rPh>
    <rPh sb="6" eb="7">
      <t>キョク</t>
    </rPh>
    <rPh sb="8" eb="10">
      <t>ミマ</t>
    </rPh>
    <phoneticPr fontId="5"/>
  </si>
  <si>
    <t>西部総合県民局（三好）</t>
    <rPh sb="0" eb="2">
      <t>セイブ</t>
    </rPh>
    <rPh sb="2" eb="4">
      <t>ソウゴウ</t>
    </rPh>
    <rPh sb="4" eb="6">
      <t>ケンミン</t>
    </rPh>
    <rPh sb="6" eb="7">
      <t>キョク</t>
    </rPh>
    <rPh sb="8" eb="10">
      <t>ミヨシ</t>
    </rPh>
    <phoneticPr fontId="5"/>
  </si>
  <si>
    <t>海部調査区</t>
  </si>
  <si>
    <t>那賀調査区</t>
  </si>
  <si>
    <t>徳島調査区</t>
  </si>
  <si>
    <t>美馬調査区</t>
  </si>
  <si>
    <t>三好調査区</t>
  </si>
  <si>
    <t>単位：ha</t>
  </si>
  <si>
    <t>森　林</t>
  </si>
  <si>
    <t>出　先</t>
    <rPh sb="0" eb="1">
      <t>デ</t>
    </rPh>
    <rPh sb="2" eb="3">
      <t>サキ</t>
    </rPh>
    <phoneticPr fontId="19"/>
  </si>
  <si>
    <t>市  町  村</t>
  </si>
  <si>
    <t>齢                              級</t>
  </si>
  <si>
    <t>計画区</t>
  </si>
  <si>
    <t>調査区</t>
  </si>
  <si>
    <t>機　関</t>
    <rPh sb="0" eb="1">
      <t>キ</t>
    </rPh>
    <rPh sb="2" eb="3">
      <t>セキ</t>
    </rPh>
    <phoneticPr fontId="19"/>
  </si>
  <si>
    <t>計</t>
  </si>
  <si>
    <t>15以上</t>
  </si>
  <si>
    <t>徳 島 市</t>
  </si>
  <si>
    <t>鳴 門 市</t>
  </si>
  <si>
    <t>勝 浦 町</t>
  </si>
  <si>
    <t>上 勝 町</t>
  </si>
  <si>
    <t>石 井 町</t>
  </si>
  <si>
    <t>徳　島</t>
  </si>
  <si>
    <t>東部徳島</t>
    <rPh sb="0" eb="2">
      <t>トウブ</t>
    </rPh>
    <rPh sb="2" eb="4">
      <t>トクシマ</t>
    </rPh>
    <phoneticPr fontId="19"/>
  </si>
  <si>
    <t>神 山 町</t>
  </si>
  <si>
    <t/>
  </si>
  <si>
    <t xml:space="preserve"> </t>
  </si>
  <si>
    <t>松 茂 町</t>
  </si>
  <si>
    <t>吉野川</t>
  </si>
  <si>
    <t>北 島 町</t>
  </si>
  <si>
    <t>藍 住 町</t>
  </si>
  <si>
    <t>板 野 町</t>
  </si>
  <si>
    <t>上 板 町</t>
  </si>
  <si>
    <t>小　計</t>
  </si>
  <si>
    <t>東部吉野川</t>
    <rPh sb="0" eb="2">
      <t>トウブ</t>
    </rPh>
    <rPh sb="2" eb="5">
      <t>ヨシノガワ</t>
    </rPh>
    <phoneticPr fontId="19"/>
  </si>
  <si>
    <t>阿 波 市</t>
    <rPh sb="4" eb="5">
      <t>シ</t>
    </rPh>
    <phoneticPr fontId="19"/>
  </si>
  <si>
    <t>合      計</t>
  </si>
  <si>
    <t>吉野川市</t>
    <rPh sb="0" eb="4">
      <t>ヨシノガワシ</t>
    </rPh>
    <phoneticPr fontId="19"/>
  </si>
  <si>
    <t>美　馬</t>
  </si>
  <si>
    <t>美 馬 市</t>
    <rPh sb="0" eb="1">
      <t>ビ</t>
    </rPh>
    <rPh sb="2" eb="3">
      <t>ウマ</t>
    </rPh>
    <rPh sb="4" eb="5">
      <t>シ</t>
    </rPh>
    <phoneticPr fontId="19"/>
  </si>
  <si>
    <t>西部美馬</t>
    <rPh sb="0" eb="2">
      <t>セイブ</t>
    </rPh>
    <rPh sb="2" eb="4">
      <t>ミマ</t>
    </rPh>
    <phoneticPr fontId="19"/>
  </si>
  <si>
    <t>つるぎ町</t>
    <rPh sb="3" eb="4">
      <t>チョウ</t>
    </rPh>
    <phoneticPr fontId="19"/>
  </si>
  <si>
    <t>三　好</t>
  </si>
  <si>
    <t>西部三好</t>
    <rPh sb="0" eb="2">
      <t>セイブ</t>
    </rPh>
    <rPh sb="2" eb="4">
      <t>ミヨシ</t>
    </rPh>
    <phoneticPr fontId="19"/>
  </si>
  <si>
    <t>三 好 市</t>
    <rPh sb="0" eb="1">
      <t>サン</t>
    </rPh>
    <rPh sb="2" eb="3">
      <t>ヨシミ</t>
    </rPh>
    <rPh sb="4" eb="5">
      <t>シ</t>
    </rPh>
    <phoneticPr fontId="19"/>
  </si>
  <si>
    <t>(H.23)</t>
    <phoneticPr fontId="19"/>
  </si>
  <si>
    <t>東みよし町</t>
    <rPh sb="0" eb="1">
      <t>ヒガシ</t>
    </rPh>
    <rPh sb="4" eb="5">
      <t>チョウ</t>
    </rPh>
    <phoneticPr fontId="19"/>
  </si>
  <si>
    <t>計  画  区  計</t>
  </si>
  <si>
    <t>那　賀</t>
    <rPh sb="0" eb="1">
      <t>トモ</t>
    </rPh>
    <rPh sb="2" eb="3">
      <t>ガ</t>
    </rPh>
    <phoneticPr fontId="19"/>
  </si>
  <si>
    <t>那 賀 町</t>
    <rPh sb="0" eb="1">
      <t>トモ</t>
    </rPh>
    <rPh sb="2" eb="3">
      <t>ガ</t>
    </rPh>
    <rPh sb="4" eb="5">
      <t>チョウ</t>
    </rPh>
    <phoneticPr fontId="19"/>
  </si>
  <si>
    <t>(H.20)</t>
    <phoneticPr fontId="19"/>
  </si>
  <si>
    <t>那　賀</t>
  </si>
  <si>
    <t>南部那賀</t>
    <rPh sb="0" eb="2">
      <t>ナンブ</t>
    </rPh>
    <rPh sb="2" eb="4">
      <t>ナカ</t>
    </rPh>
    <phoneticPr fontId="19"/>
  </si>
  <si>
    <t>阿 南 市</t>
  </si>
  <si>
    <t>海部川</t>
  </si>
  <si>
    <t>海　部</t>
  </si>
  <si>
    <t>牟 岐 町</t>
    <rPh sb="0" eb="1">
      <t>ム</t>
    </rPh>
    <rPh sb="2" eb="3">
      <t>チマタ</t>
    </rPh>
    <rPh sb="4" eb="5">
      <t>マチ</t>
    </rPh>
    <phoneticPr fontId="19"/>
  </si>
  <si>
    <t>南部美波</t>
    <rPh sb="0" eb="2">
      <t>ナンブ</t>
    </rPh>
    <rPh sb="2" eb="4">
      <t>ミナミ</t>
    </rPh>
    <phoneticPr fontId="19"/>
  </si>
  <si>
    <t>美 波 町</t>
    <rPh sb="0" eb="1">
      <t>ビ</t>
    </rPh>
    <rPh sb="2" eb="3">
      <t>ナミ</t>
    </rPh>
    <rPh sb="4" eb="5">
      <t>チョウ</t>
    </rPh>
    <phoneticPr fontId="19"/>
  </si>
  <si>
    <t>海 陽 町</t>
    <rPh sb="0" eb="1">
      <t>ウミ</t>
    </rPh>
    <rPh sb="2" eb="3">
      <t>ヨウ</t>
    </rPh>
    <rPh sb="4" eb="5">
      <t>マチ</t>
    </rPh>
    <phoneticPr fontId="19"/>
  </si>
  <si>
    <t>県              計</t>
  </si>
  <si>
    <t xml:space="preserve">  第１５表  スギ・ヒノキ人工林齢級別面積表　</t>
    <phoneticPr fontId="17"/>
  </si>
  <si>
    <t>(H.22)</t>
    <phoneticPr fontId="19"/>
  </si>
  <si>
    <t xml:space="preserve">  第１０表　標高階別森林面積表</t>
  </si>
  <si>
    <t>　</t>
  </si>
  <si>
    <t>森　林
計画区</t>
    <rPh sb="4" eb="6">
      <t>ケイカク</t>
    </rPh>
    <rPh sb="6" eb="7">
      <t>ク</t>
    </rPh>
    <phoneticPr fontId="19"/>
  </si>
  <si>
    <t>森　林
調査区</t>
    <rPh sb="4" eb="7">
      <t>チョウサク</t>
    </rPh>
    <phoneticPr fontId="19"/>
  </si>
  <si>
    <t>出　先
機　関</t>
    <rPh sb="0" eb="1">
      <t>デ</t>
    </rPh>
    <rPh sb="2" eb="3">
      <t>サキ</t>
    </rPh>
    <rPh sb="4" eb="5">
      <t>キ</t>
    </rPh>
    <rPh sb="6" eb="7">
      <t>セキ</t>
    </rPh>
    <phoneticPr fontId="19"/>
  </si>
  <si>
    <t>０ｍ</t>
  </si>
  <si>
    <t>５０ｍ</t>
  </si>
  <si>
    <t>１００ｍ</t>
  </si>
  <si>
    <t>２００ｍ</t>
  </si>
  <si>
    <t>４００ｍ</t>
  </si>
  <si>
    <t>６００ｍ</t>
  </si>
  <si>
    <t>８００ｍ</t>
  </si>
  <si>
    <t>１０００ｍ</t>
  </si>
  <si>
    <t>１２００ｍ</t>
  </si>
  <si>
    <t>１４００ｍ</t>
  </si>
  <si>
    <t>１６００ｍ</t>
  </si>
  <si>
    <t>市 町 村</t>
    <rPh sb="0" eb="1">
      <t>シ</t>
    </rPh>
    <rPh sb="2" eb="3">
      <t>マチ</t>
    </rPh>
    <rPh sb="4" eb="5">
      <t>ムラ</t>
    </rPh>
    <phoneticPr fontId="19"/>
  </si>
  <si>
    <t>～</t>
  </si>
  <si>
    <t>以上</t>
  </si>
  <si>
    <t>合    計</t>
  </si>
  <si>
    <t>牟 岐 町</t>
    <rPh sb="0" eb="1">
      <t>ム</t>
    </rPh>
    <rPh sb="2" eb="3">
      <t>チマタ</t>
    </rPh>
    <rPh sb="4" eb="5">
      <t>チョウ</t>
    </rPh>
    <phoneticPr fontId="19"/>
  </si>
  <si>
    <t xml:space="preserve">  第１４表  ヒノキ人工林齢級別面積表　</t>
    <phoneticPr fontId="17"/>
  </si>
  <si>
    <t xml:space="preserve">  第１３表  スギ人工林齢級別面積表　</t>
    <phoneticPr fontId="17"/>
  </si>
  <si>
    <t xml:space="preserve">  第１２表 針葉樹齢級別面積表　</t>
    <rPh sb="7" eb="10">
      <t>シンヨウジュ</t>
    </rPh>
    <phoneticPr fontId="17"/>
  </si>
  <si>
    <t>１０度</t>
  </si>
  <si>
    <t>１５度</t>
  </si>
  <si>
    <t>２０度</t>
  </si>
  <si>
    <t>２５度</t>
  </si>
  <si>
    <t>３０度</t>
  </si>
  <si>
    <t>３５度</t>
  </si>
  <si>
    <t>４０度</t>
  </si>
  <si>
    <t>(H.23)</t>
  </si>
  <si>
    <t>(H.22)</t>
  </si>
  <si>
    <t>(H.20)</t>
  </si>
  <si>
    <t xml:space="preserve">  第１１表　傾斜階別森林面積表</t>
    <rPh sb="7" eb="9">
      <t>ケイシャ</t>
    </rPh>
    <rPh sb="9" eb="10">
      <t>カイ</t>
    </rPh>
    <rPh sb="10" eb="11">
      <t>ベツ</t>
    </rPh>
    <rPh sb="11" eb="13">
      <t>シンリン</t>
    </rPh>
    <rPh sb="13" eb="15">
      <t>メンセキ</t>
    </rPh>
    <rPh sb="15" eb="16">
      <t>ヒョウ</t>
    </rPh>
    <phoneticPr fontId="5"/>
  </si>
  <si>
    <t>５度</t>
    <rPh sb="1" eb="2">
      <t>ド</t>
    </rPh>
    <phoneticPr fontId="5"/>
  </si>
  <si>
    <t>５度未満</t>
    <rPh sb="1" eb="2">
      <t>ド</t>
    </rPh>
    <rPh sb="2" eb="4">
      <t>ミマン</t>
    </rPh>
    <phoneticPr fontId="5"/>
  </si>
  <si>
    <t>４５度以上</t>
    <rPh sb="2" eb="3">
      <t>ド</t>
    </rPh>
    <rPh sb="3" eb="5">
      <t>イジョウ</t>
    </rPh>
    <phoneticPr fontId="5"/>
  </si>
  <si>
    <t>１０度</t>
    <rPh sb="2" eb="3">
      <t>ド</t>
    </rPh>
    <phoneticPr fontId="5"/>
  </si>
  <si>
    <t>１５度</t>
    <rPh sb="1" eb="2">
      <t>ド</t>
    </rPh>
    <phoneticPr fontId="5"/>
  </si>
  <si>
    <t>２０度</t>
    <rPh sb="1" eb="2">
      <t>ド</t>
    </rPh>
    <phoneticPr fontId="5"/>
  </si>
  <si>
    <t>２５度</t>
    <rPh sb="1" eb="2">
      <t>ド</t>
    </rPh>
    <phoneticPr fontId="5"/>
  </si>
  <si>
    <t>３０度</t>
    <rPh sb="1" eb="2">
      <t>ド</t>
    </rPh>
    <phoneticPr fontId="5"/>
  </si>
  <si>
    <t>３５度</t>
    <rPh sb="1" eb="2">
      <t>ド</t>
    </rPh>
    <phoneticPr fontId="5"/>
  </si>
  <si>
    <t>４０度</t>
    <rPh sb="1" eb="2">
      <t>ド</t>
    </rPh>
    <phoneticPr fontId="5"/>
  </si>
  <si>
    <t>４５度</t>
    <rPh sb="1" eb="2">
      <t>ド</t>
    </rPh>
    <phoneticPr fontId="5"/>
  </si>
  <si>
    <t>単位　員数：人，面積：ha</t>
  </si>
  <si>
    <t>市 町 村</t>
  </si>
  <si>
    <t>合　　計</t>
  </si>
  <si>
    <t>員数</t>
  </si>
  <si>
    <t>面　積</t>
  </si>
  <si>
    <t>面積</t>
  </si>
  <si>
    <t>　注：</t>
  </si>
  <si>
    <t xml:space="preserve">  第８表　私有林所有規模別面積表</t>
    <rPh sb="6" eb="9">
      <t>シユウリン</t>
    </rPh>
    <phoneticPr fontId="17"/>
  </si>
  <si>
    <t>1ha未満</t>
    <rPh sb="3" eb="5">
      <t>ミマン</t>
    </rPh>
    <phoneticPr fontId="5"/>
  </si>
  <si>
    <t>1ha-10ha</t>
    <phoneticPr fontId="23"/>
  </si>
  <si>
    <t>10ha-30ha</t>
    <phoneticPr fontId="23"/>
  </si>
  <si>
    <t>30ha-50ha</t>
    <phoneticPr fontId="5"/>
  </si>
  <si>
    <t>50ha-100ha</t>
    <phoneticPr fontId="5"/>
  </si>
  <si>
    <t>100ha-500ha</t>
    <phoneticPr fontId="5"/>
  </si>
  <si>
    <t>500ha以上</t>
    <rPh sb="5" eb="7">
      <t>イジョウ</t>
    </rPh>
    <phoneticPr fontId="5"/>
  </si>
  <si>
    <t>員数</t>
    <rPh sb="0" eb="2">
      <t>インスウ</t>
    </rPh>
    <phoneticPr fontId="5"/>
  </si>
  <si>
    <t>(H.23)</t>
    <phoneticPr fontId="19"/>
  </si>
  <si>
    <t>東部吉野川</t>
    <rPh sb="0" eb="2">
      <t>トウブ</t>
    </rPh>
    <rPh sb="2" eb="4">
      <t>ヨシノ</t>
    </rPh>
    <rPh sb="4" eb="5">
      <t>ガワ</t>
    </rPh>
    <phoneticPr fontId="23"/>
  </si>
  <si>
    <t>吉野川市</t>
    <rPh sb="0" eb="3">
      <t>ヨシノガワ</t>
    </rPh>
    <rPh sb="3" eb="4">
      <t>シ</t>
    </rPh>
    <phoneticPr fontId="19"/>
  </si>
  <si>
    <t>(H.23)</t>
    <phoneticPr fontId="19"/>
  </si>
  <si>
    <t>(H.24)</t>
    <phoneticPr fontId="19"/>
  </si>
  <si>
    <t>(H.25)</t>
    <phoneticPr fontId="19"/>
  </si>
  <si>
    <t>本表は市町村ごとの値となっているため，複数の市町村において所有している場合は，それぞれ別の所有者として計上されている。</t>
    <phoneticPr fontId="19"/>
  </si>
  <si>
    <t>単位　面積：ha，率：％</t>
  </si>
  <si>
    <t>在　　村　　林　　家</t>
  </si>
  <si>
    <t>不　　在　　村　　林　　家</t>
  </si>
  <si>
    <t>不在村林家</t>
  </si>
  <si>
    <t>員　   数</t>
  </si>
  <si>
    <t>所 有 面 積</t>
  </si>
  <si>
    <t>所有面積率</t>
  </si>
  <si>
    <t xml:space="preserve">  第９表　私有林 在・不在村別面積表</t>
    <rPh sb="6" eb="9">
      <t>シユウリン</t>
    </rPh>
    <phoneticPr fontId="17"/>
  </si>
  <si>
    <t>(H.22)</t>
    <phoneticPr fontId="19"/>
  </si>
  <si>
    <t xml:space="preserve">  第７表　スギ・ヒノキ人工林成熟度比較表</t>
    <rPh sb="12" eb="15">
      <t>ジンコウリン</t>
    </rPh>
    <rPh sb="15" eb="17">
      <t>セイジュク</t>
    </rPh>
    <rPh sb="17" eb="18">
      <t>ド</t>
    </rPh>
    <rPh sb="18" eb="20">
      <t>ヒカク</t>
    </rPh>
    <rPh sb="20" eb="21">
      <t>ヒョウ</t>
    </rPh>
    <phoneticPr fontId="17"/>
  </si>
  <si>
    <t>計画対象</t>
    <rPh sb="0" eb="2">
      <t>ケイカク</t>
    </rPh>
    <rPh sb="2" eb="4">
      <t>タイショウ</t>
    </rPh>
    <phoneticPr fontId="13"/>
  </si>
  <si>
    <t>民有林面積</t>
    <rPh sb="0" eb="3">
      <t>ミンユウリン</t>
    </rPh>
    <rPh sb="3" eb="5">
      <t>メンセキ</t>
    </rPh>
    <phoneticPr fontId="13"/>
  </si>
  <si>
    <t>面積</t>
    <rPh sb="0" eb="2">
      <t>メンセキ</t>
    </rPh>
    <phoneticPr fontId="13"/>
  </si>
  <si>
    <t>人工林率</t>
    <rPh sb="0" eb="3">
      <t>ジンコウリン</t>
    </rPh>
    <rPh sb="3" eb="4">
      <t>リツ</t>
    </rPh>
    <phoneticPr fontId="13"/>
  </si>
  <si>
    <t>人　　工　　林</t>
    <rPh sb="0" eb="1">
      <t>ヒト</t>
    </rPh>
    <rPh sb="3" eb="4">
      <t>コウ</t>
    </rPh>
    <rPh sb="6" eb="7">
      <t>リン</t>
    </rPh>
    <phoneticPr fontId="13"/>
  </si>
  <si>
    <t>ス　　　　　　　　　ギ</t>
    <phoneticPr fontId="13"/>
  </si>
  <si>
    <t>９齢級以上</t>
    <rPh sb="1" eb="2">
      <t>レイ</t>
    </rPh>
    <rPh sb="2" eb="3">
      <t>キュウ</t>
    </rPh>
    <rPh sb="3" eb="5">
      <t>イジョウ</t>
    </rPh>
    <phoneticPr fontId="13"/>
  </si>
  <si>
    <t>成熟度</t>
    <rPh sb="0" eb="2">
      <t>セイジュク</t>
    </rPh>
    <rPh sb="2" eb="3">
      <t>ド</t>
    </rPh>
    <phoneticPr fontId="13"/>
  </si>
  <si>
    <t>１０齢級以上</t>
    <rPh sb="2" eb="3">
      <t>レイ</t>
    </rPh>
    <rPh sb="3" eb="4">
      <t>キュウ</t>
    </rPh>
    <rPh sb="4" eb="6">
      <t>イジョウ</t>
    </rPh>
    <phoneticPr fontId="13"/>
  </si>
  <si>
    <t>ヒ　　　　ノ　　　キ</t>
    <phoneticPr fontId="13"/>
  </si>
  <si>
    <t>成熟度は、全体面積に占める標準伐期齢以上の割合（百分率）で表している。</t>
    <rPh sb="0" eb="2">
      <t>セイジュク</t>
    </rPh>
    <rPh sb="2" eb="3">
      <t>ド</t>
    </rPh>
    <rPh sb="5" eb="7">
      <t>ゼンタイ</t>
    </rPh>
    <rPh sb="7" eb="9">
      <t>メンセキ</t>
    </rPh>
    <rPh sb="10" eb="11">
      <t>シ</t>
    </rPh>
    <rPh sb="13" eb="15">
      <t>ヒョウジュン</t>
    </rPh>
    <rPh sb="15" eb="17">
      <t>バッキ</t>
    </rPh>
    <rPh sb="17" eb="18">
      <t>レイ</t>
    </rPh>
    <rPh sb="18" eb="20">
      <t>イジョウ</t>
    </rPh>
    <rPh sb="21" eb="23">
      <t>ワリアイ</t>
    </rPh>
    <rPh sb="24" eb="27">
      <t>ヒャクブンリツ</t>
    </rPh>
    <rPh sb="29" eb="30">
      <t>アラワ</t>
    </rPh>
    <phoneticPr fontId="19"/>
  </si>
  <si>
    <t xml:space="preserve">  第４表  人天別・針広別蓄積表　</t>
  </si>
  <si>
    <t>単位：m3　</t>
    <phoneticPr fontId="19"/>
  </si>
  <si>
    <t>立                    木                    地</t>
  </si>
  <si>
    <t>総          数</t>
  </si>
  <si>
    <t>人    工    林</t>
  </si>
  <si>
    <t>天    然    林</t>
  </si>
  <si>
    <t>総    数</t>
  </si>
  <si>
    <t>針 葉 樹</t>
  </si>
  <si>
    <t>広 葉 樹</t>
  </si>
  <si>
    <t>(H.23)</t>
    <phoneticPr fontId="19"/>
  </si>
  <si>
    <t>(H.22)</t>
    <phoneticPr fontId="19"/>
  </si>
  <si>
    <t>(H.23)</t>
    <phoneticPr fontId="19"/>
  </si>
  <si>
    <t>(H.24)</t>
    <phoneticPr fontId="19"/>
  </si>
  <si>
    <t>(H.25)</t>
    <phoneticPr fontId="19"/>
  </si>
  <si>
    <t>美 波 町</t>
    <rPh sb="0" eb="1">
      <t>ビ</t>
    </rPh>
    <rPh sb="2" eb="3">
      <t>ナミ</t>
    </rPh>
    <rPh sb="4" eb="5">
      <t>マチ</t>
    </rPh>
    <phoneticPr fontId="19"/>
  </si>
  <si>
    <t>　第３表  林相別面積表</t>
  </si>
  <si>
    <t>民有林</t>
  </si>
  <si>
    <t>立          木          地</t>
  </si>
  <si>
    <t>無   立   木   地</t>
  </si>
  <si>
    <t>更  新</t>
  </si>
  <si>
    <t>総  数</t>
  </si>
  <si>
    <t>天　　然　　林</t>
  </si>
  <si>
    <t>竹  林</t>
  </si>
  <si>
    <t xml:space="preserve"> 総 数</t>
  </si>
  <si>
    <t>伐  採</t>
  </si>
  <si>
    <t>未  立</t>
  </si>
  <si>
    <t>困難地</t>
  </si>
  <si>
    <t>総   数</t>
  </si>
  <si>
    <t>針葉樹</t>
  </si>
  <si>
    <t>広葉樹</t>
  </si>
  <si>
    <t>跡  地</t>
  </si>
  <si>
    <t>木  地</t>
  </si>
  <si>
    <t>(H.22)</t>
    <phoneticPr fontId="19"/>
  </si>
  <si>
    <t>(H.24)</t>
    <phoneticPr fontId="19"/>
  </si>
  <si>
    <t>(H.20)</t>
    <phoneticPr fontId="19"/>
  </si>
  <si>
    <t>(H.25)</t>
    <phoneticPr fontId="19"/>
  </si>
  <si>
    <t>　第６表  立木地針広別・人天別・樹種別面積表</t>
  </si>
  <si>
    <t>針          葉          樹</t>
  </si>
  <si>
    <t>広          葉          樹</t>
  </si>
  <si>
    <t>人　  工　  林</t>
  </si>
  <si>
    <t>人 　 工 　 林</t>
  </si>
  <si>
    <t>総  計</t>
  </si>
  <si>
    <t>ス  ギ</t>
  </si>
  <si>
    <t>マ  ツ</t>
  </si>
  <si>
    <t>他  針</t>
  </si>
  <si>
    <t>小   計</t>
  </si>
  <si>
    <t>他針</t>
  </si>
  <si>
    <t>他広</t>
  </si>
  <si>
    <t>小  計</t>
  </si>
  <si>
    <t>ｸﾇｷﾞ</t>
  </si>
  <si>
    <t>他  広</t>
  </si>
  <si>
    <t>(H.23)</t>
    <phoneticPr fontId="19"/>
  </si>
  <si>
    <t>(H.22)</t>
    <phoneticPr fontId="19"/>
  </si>
  <si>
    <t>(H.24)</t>
    <phoneticPr fontId="19"/>
  </si>
  <si>
    <t>(H.25)</t>
    <phoneticPr fontId="19"/>
  </si>
  <si>
    <t>　第５表  針広別面積・蓄積・成長量表</t>
  </si>
  <si>
    <t>面            積</t>
  </si>
  <si>
    <t>蓄            積</t>
  </si>
  <si>
    <t>成        長        量</t>
  </si>
  <si>
    <t>単位　面積：ha，蓄積・成長量：ｍ3</t>
    <phoneticPr fontId="19"/>
  </si>
  <si>
    <t>(H.23)</t>
    <phoneticPr fontId="19"/>
  </si>
  <si>
    <t>(H.22)</t>
    <phoneticPr fontId="19"/>
  </si>
  <si>
    <t>(H.24)</t>
    <phoneticPr fontId="19"/>
  </si>
  <si>
    <t>(H.25)</t>
    <phoneticPr fontId="19"/>
  </si>
  <si>
    <t>東部徳島</t>
    <rPh sb="0" eb="2">
      <t>トウブ</t>
    </rPh>
    <rPh sb="2" eb="4">
      <t>トクシマ</t>
    </rPh>
    <phoneticPr fontId="13"/>
  </si>
  <si>
    <t xml:space="preserve">  第２表  民有林管理形態別蓄積表</t>
  </si>
  <si>
    <t>　　</t>
  </si>
  <si>
    <t>単位：m3　</t>
    <phoneticPr fontId="19"/>
  </si>
  <si>
    <t>計画対象森林計</t>
  </si>
  <si>
    <t>県  有  林</t>
  </si>
  <si>
    <t>県 行 造 林</t>
  </si>
  <si>
    <t>市 町 村 有 林</t>
  </si>
  <si>
    <t>地方公共団体</t>
    <rPh sb="0" eb="2">
      <t>チホウ</t>
    </rPh>
    <rPh sb="2" eb="4">
      <t>コウキョウ</t>
    </rPh>
    <rPh sb="4" eb="6">
      <t>ダンタイ</t>
    </rPh>
    <phoneticPr fontId="19"/>
  </si>
  <si>
    <t>私有林及び
森林総研、林業公社</t>
    <rPh sb="3" eb="4">
      <t>オヨ</t>
    </rPh>
    <rPh sb="6" eb="8">
      <t>シンリン</t>
    </rPh>
    <rPh sb="8" eb="10">
      <t>ソウケン</t>
    </rPh>
    <rPh sb="11" eb="13">
      <t>リンギョウ</t>
    </rPh>
    <rPh sb="13" eb="15">
      <t>コウシャ</t>
    </rPh>
    <phoneticPr fontId="17"/>
  </si>
  <si>
    <t>(H.23)</t>
    <phoneticPr fontId="19"/>
  </si>
  <si>
    <t>(H.22)</t>
    <phoneticPr fontId="19"/>
  </si>
  <si>
    <t>合      計</t>
    <phoneticPr fontId="17"/>
  </si>
  <si>
    <t>(H.24)</t>
    <phoneticPr fontId="19"/>
  </si>
  <si>
    <t>牟 岐 町</t>
    <rPh sb="0" eb="1">
      <t>ム</t>
    </rPh>
    <rPh sb="2" eb="3">
      <t>チマタ</t>
    </rPh>
    <phoneticPr fontId="19"/>
  </si>
  <si>
    <t>(H.25)</t>
    <phoneticPr fontId="19"/>
  </si>
  <si>
    <t>美 波 町</t>
    <rPh sb="0" eb="1">
      <t>ビ</t>
    </rPh>
    <rPh sb="2" eb="3">
      <t>ナミ</t>
    </rPh>
    <phoneticPr fontId="19"/>
  </si>
  <si>
    <t>公有林</t>
    <rPh sb="0" eb="2">
      <t>コウユウ</t>
    </rPh>
    <rPh sb="2" eb="3">
      <t>リン</t>
    </rPh>
    <phoneticPr fontId="5"/>
  </si>
  <si>
    <t>私有林</t>
    <rPh sb="0" eb="3">
      <t>シユウリン</t>
    </rPh>
    <phoneticPr fontId="5"/>
  </si>
  <si>
    <t>単位　面積：ha 比率：％</t>
  </si>
  <si>
    <t>国　　有　　林</t>
  </si>
  <si>
    <t>民　　　　　有　　　　　林</t>
  </si>
  <si>
    <t>市　町　村</t>
  </si>
  <si>
    <t>土地総数</t>
  </si>
  <si>
    <t>林野庁</t>
  </si>
  <si>
    <t>他省庁</t>
  </si>
  <si>
    <t>県有林</t>
  </si>
  <si>
    <t xml:space="preserve">  第１表　森林管理形態別面積表</t>
    <phoneticPr fontId="19"/>
  </si>
  <si>
    <t>森  林
総  数</t>
    <phoneticPr fontId="19"/>
  </si>
  <si>
    <t>森林
比率</t>
    <phoneticPr fontId="19"/>
  </si>
  <si>
    <t>森　林
計画区</t>
    <phoneticPr fontId="19"/>
  </si>
  <si>
    <t>森　林
調査区</t>
    <phoneticPr fontId="19"/>
  </si>
  <si>
    <t>官行
造林</t>
    <phoneticPr fontId="19"/>
  </si>
  <si>
    <t>公　 有　 林</t>
    <phoneticPr fontId="19"/>
  </si>
  <si>
    <t>私有林</t>
    <phoneticPr fontId="19"/>
  </si>
  <si>
    <t>計画対象
森 林 計</t>
    <phoneticPr fontId="19"/>
  </si>
  <si>
    <t>計  画
対象外
森林計</t>
    <phoneticPr fontId="19"/>
  </si>
  <si>
    <t>県  行
造  林</t>
    <phoneticPr fontId="19"/>
  </si>
  <si>
    <t>市町村
有　林</t>
    <phoneticPr fontId="19"/>
  </si>
  <si>
    <t>地方公
共団体</t>
    <rPh sb="0" eb="2">
      <t>チホウ</t>
    </rPh>
    <rPh sb="2" eb="3">
      <t>コウ</t>
    </rPh>
    <phoneticPr fontId="19"/>
  </si>
  <si>
    <t>森 林
総 研</t>
    <rPh sb="0" eb="1">
      <t>モリ</t>
    </rPh>
    <rPh sb="2" eb="3">
      <t>リン</t>
    </rPh>
    <rPh sb="4" eb="5">
      <t>ソウ</t>
    </rPh>
    <rPh sb="6" eb="7">
      <t>ケン</t>
    </rPh>
    <phoneticPr fontId="19"/>
  </si>
  <si>
    <t>林 業
公 社</t>
    <rPh sb="0" eb="1">
      <t>リン</t>
    </rPh>
    <rPh sb="2" eb="3">
      <t>ギョウ</t>
    </rPh>
    <rPh sb="4" eb="5">
      <t>コウ</t>
    </rPh>
    <rPh sb="6" eb="7">
      <t>シャ</t>
    </rPh>
    <phoneticPr fontId="19"/>
  </si>
  <si>
    <t>計</t>
    <rPh sb="0" eb="1">
      <t>ケイ</t>
    </rPh>
    <phoneticPr fontId="17"/>
  </si>
  <si>
    <t>(H.23)</t>
    <phoneticPr fontId="19"/>
  </si>
  <si>
    <t>吉野川市</t>
    <rPh sb="0" eb="2">
      <t>ヨシノ</t>
    </rPh>
    <rPh sb="2" eb="3">
      <t>ガワ</t>
    </rPh>
    <rPh sb="3" eb="4">
      <t>シ</t>
    </rPh>
    <phoneticPr fontId="19"/>
  </si>
  <si>
    <t>三　好</t>
    <phoneticPr fontId="19"/>
  </si>
  <si>
    <t>(H.24)</t>
    <phoneticPr fontId="19"/>
  </si>
  <si>
    <t>(H.25)</t>
    <phoneticPr fontId="19"/>
  </si>
  <si>
    <t>海 陽 町</t>
    <rPh sb="0" eb="1">
      <t>ウミ</t>
    </rPh>
    <rPh sb="2" eb="3">
      <t>ヨウ</t>
    </rPh>
    <rPh sb="4" eb="5">
      <t>チョウ</t>
    </rPh>
    <phoneticPr fontId="19"/>
  </si>
  <si>
    <t>市町村</t>
    <rPh sb="0" eb="3">
      <t>シチョウソン</t>
    </rPh>
    <phoneticPr fontId="5"/>
  </si>
  <si>
    <t>森　林　資　源　現　況　表</t>
    <rPh sb="0" eb="1">
      <t>モリ</t>
    </rPh>
    <rPh sb="2" eb="3">
      <t>ハヤシ</t>
    </rPh>
    <rPh sb="4" eb="5">
      <t>シ</t>
    </rPh>
    <rPh sb="6" eb="7">
      <t>ミナモト</t>
    </rPh>
    <rPh sb="8" eb="9">
      <t>ウツツ</t>
    </rPh>
    <rPh sb="10" eb="11">
      <t>キョウ</t>
    </rPh>
    <rPh sb="12" eb="13">
      <t>ヒョウ</t>
    </rPh>
    <phoneticPr fontId="5"/>
  </si>
  <si>
    <t>徳　島　県</t>
    <rPh sb="0" eb="1">
      <t>トク</t>
    </rPh>
    <rPh sb="2" eb="3">
      <t>シマ</t>
    </rPh>
    <rPh sb="4" eb="5">
      <t>ケン</t>
    </rPh>
    <phoneticPr fontId="5"/>
  </si>
  <si>
    <t>グラフ１ 森林管理形態別面積（第１表）</t>
    <phoneticPr fontId="19"/>
  </si>
  <si>
    <t>国有林</t>
  </si>
  <si>
    <t>公有林</t>
  </si>
  <si>
    <t>私有林</t>
  </si>
  <si>
    <t>森林総数</t>
  </si>
  <si>
    <t>面積(ha)</t>
  </si>
  <si>
    <t>グラフ２</t>
  </si>
  <si>
    <t>針葉樹林</t>
  </si>
  <si>
    <t>広葉樹林</t>
  </si>
  <si>
    <t>無立木地等</t>
  </si>
  <si>
    <t>竹林</t>
  </si>
  <si>
    <t>民有林面積</t>
  </si>
  <si>
    <t>グラフ３</t>
  </si>
  <si>
    <t>人工林</t>
  </si>
  <si>
    <t>天然林</t>
  </si>
  <si>
    <t>面積（ha）</t>
  </si>
  <si>
    <t>グラフ４</t>
  </si>
  <si>
    <t>人工</t>
    <rPh sb="0" eb="2">
      <t>ジンコウ</t>
    </rPh>
    <phoneticPr fontId="5"/>
  </si>
  <si>
    <t>マツ</t>
    <phoneticPr fontId="19"/>
  </si>
  <si>
    <t>その他</t>
  </si>
  <si>
    <t>人工林総数</t>
  </si>
  <si>
    <t>森林総数</t>
    <rPh sb="0" eb="2">
      <t>シンリン</t>
    </rPh>
    <rPh sb="2" eb="4">
      <t>ソウスウ</t>
    </rPh>
    <phoneticPr fontId="17"/>
  </si>
  <si>
    <t>ha</t>
    <phoneticPr fontId="17"/>
  </si>
  <si>
    <t>対象民有林面積　</t>
    <rPh sb="0" eb="2">
      <t>タイショウ</t>
    </rPh>
    <rPh sb="2" eb="4">
      <t>ミンユウ</t>
    </rPh>
    <rPh sb="4" eb="5">
      <t>リン</t>
    </rPh>
    <rPh sb="5" eb="7">
      <t>メンセキ</t>
    </rPh>
    <phoneticPr fontId="17"/>
  </si>
  <si>
    <t>面積（ha)</t>
  </si>
  <si>
    <t>グラフ５</t>
  </si>
  <si>
    <t>15以上</t>
    <phoneticPr fontId="19"/>
  </si>
  <si>
    <t>合計(ha)</t>
  </si>
  <si>
    <t>グラフ６</t>
  </si>
  <si>
    <t>海部森林調査区</t>
  </si>
  <si>
    <t>那賀森林調査区</t>
  </si>
  <si>
    <t>三好森林調査区</t>
  </si>
  <si>
    <t>美馬森林調査区</t>
  </si>
  <si>
    <t>徳島森林調査区</t>
  </si>
  <si>
    <t>対象民有林面積</t>
    <rPh sb="0" eb="2">
      <t>タイショウ</t>
    </rPh>
    <rPh sb="2" eb="4">
      <t>ミンユウ</t>
    </rPh>
    <rPh sb="4" eb="5">
      <t>リン</t>
    </rPh>
    <rPh sb="5" eb="7">
      <t>メンセキ</t>
    </rPh>
    <phoneticPr fontId="17"/>
  </si>
  <si>
    <t>ｈａ</t>
    <phoneticPr fontId="17"/>
  </si>
  <si>
    <t>人工林面積　１８４,５１２ha</t>
    <rPh sb="0" eb="3">
      <t>ジンコウリン</t>
    </rPh>
    <rPh sb="3" eb="5">
      <t>メンセキ</t>
    </rPh>
    <phoneticPr fontId="17"/>
  </si>
  <si>
    <t>グラフ８</t>
  </si>
  <si>
    <t>1ha未満</t>
    <phoneticPr fontId="19"/>
  </si>
  <si>
    <t>1～10ha</t>
    <phoneticPr fontId="19"/>
  </si>
  <si>
    <t>10～30ha</t>
    <phoneticPr fontId="19"/>
  </si>
  <si>
    <t>30～50ha</t>
    <phoneticPr fontId="19"/>
  </si>
  <si>
    <t>50～100ha</t>
    <phoneticPr fontId="19"/>
  </si>
  <si>
    <t>100～500ha</t>
    <phoneticPr fontId="19"/>
  </si>
  <si>
    <t>500ha以上</t>
    <phoneticPr fontId="19"/>
  </si>
  <si>
    <t>合計</t>
  </si>
  <si>
    <t>パーセント</t>
  </si>
  <si>
    <t>グラフ９</t>
  </si>
  <si>
    <t>在村林家所有森林</t>
  </si>
  <si>
    <t>不在村林家所有森林</t>
  </si>
  <si>
    <t>グラフで見る徳島県の森林資源</t>
    <rPh sb="4" eb="5">
      <t>ミ</t>
    </rPh>
    <rPh sb="6" eb="9">
      <t>トクシマケン</t>
    </rPh>
    <rPh sb="10" eb="12">
      <t>シンリン</t>
    </rPh>
    <rPh sb="12" eb="14">
      <t>シゲン</t>
    </rPh>
    <phoneticPr fontId="17"/>
  </si>
  <si>
    <t>■　森林管理形態別面積（第１表）</t>
    <rPh sb="2" eb="4">
      <t>シンリン</t>
    </rPh>
    <rPh sb="4" eb="6">
      <t>カンリ</t>
    </rPh>
    <rPh sb="6" eb="8">
      <t>ケイタイ</t>
    </rPh>
    <rPh sb="8" eb="9">
      <t>ベツ</t>
    </rPh>
    <rPh sb="9" eb="11">
      <t>メンセキ</t>
    </rPh>
    <rPh sb="12" eb="13">
      <t>ダイ</t>
    </rPh>
    <rPh sb="14" eb="15">
      <t>ヒョウ</t>
    </rPh>
    <phoneticPr fontId="17"/>
  </si>
  <si>
    <t>■　針広別森林面積（第３表）</t>
    <rPh sb="2" eb="3">
      <t>ハリ</t>
    </rPh>
    <rPh sb="3" eb="4">
      <t>ヒロ</t>
    </rPh>
    <rPh sb="4" eb="5">
      <t>ベツ</t>
    </rPh>
    <rPh sb="5" eb="7">
      <t>シンリン</t>
    </rPh>
    <rPh sb="7" eb="9">
      <t>メンセキ</t>
    </rPh>
    <rPh sb="10" eb="11">
      <t>ダイ</t>
    </rPh>
    <rPh sb="12" eb="13">
      <t>ヒョウ</t>
    </rPh>
    <phoneticPr fontId="17"/>
  </si>
  <si>
    <t>■　人天別森林面積（第３表）</t>
    <rPh sb="2" eb="3">
      <t>ジン</t>
    </rPh>
    <rPh sb="3" eb="4">
      <t>テン</t>
    </rPh>
    <rPh sb="4" eb="5">
      <t>ベツ</t>
    </rPh>
    <rPh sb="5" eb="7">
      <t>シンリン</t>
    </rPh>
    <rPh sb="7" eb="9">
      <t>メンセキ</t>
    </rPh>
    <rPh sb="10" eb="11">
      <t>ダイ</t>
    </rPh>
    <rPh sb="12" eb="13">
      <t>ヒョウ</t>
    </rPh>
    <phoneticPr fontId="17"/>
  </si>
  <si>
    <t>■　人工林樹種別面積（第６表）</t>
    <rPh sb="2" eb="4">
      <t>ジンコウ</t>
    </rPh>
    <rPh sb="4" eb="5">
      <t>リン</t>
    </rPh>
    <rPh sb="5" eb="6">
      <t>ジュ</t>
    </rPh>
    <rPh sb="6" eb="7">
      <t>シュ</t>
    </rPh>
    <rPh sb="7" eb="8">
      <t>ベツ</t>
    </rPh>
    <rPh sb="8" eb="10">
      <t>メンセキ</t>
    </rPh>
    <rPh sb="11" eb="12">
      <t>ダイ</t>
    </rPh>
    <rPh sb="13" eb="14">
      <t>ヒョウ</t>
    </rPh>
    <phoneticPr fontId="17"/>
  </si>
  <si>
    <t>注）スギ・ヒノキ人工林のうち、標準伐期齢級以上の林分が占める割合</t>
    <rPh sb="0" eb="1">
      <t>チュウ</t>
    </rPh>
    <rPh sb="8" eb="11">
      <t>ジンコウリン</t>
    </rPh>
    <rPh sb="15" eb="17">
      <t>ヒョウジュン</t>
    </rPh>
    <rPh sb="17" eb="18">
      <t>バツ</t>
    </rPh>
    <rPh sb="18" eb="19">
      <t>キ</t>
    </rPh>
    <rPh sb="19" eb="21">
      <t>レイキュウ</t>
    </rPh>
    <rPh sb="21" eb="23">
      <t>イジョウ</t>
    </rPh>
    <rPh sb="24" eb="25">
      <t>リン</t>
    </rPh>
    <rPh sb="25" eb="26">
      <t>ブン</t>
    </rPh>
    <rPh sb="27" eb="28">
      <t>シ</t>
    </rPh>
    <rPh sb="30" eb="32">
      <t>ワリアイ</t>
    </rPh>
    <phoneticPr fontId="17"/>
  </si>
  <si>
    <t>(H.26)</t>
  </si>
  <si>
    <t>(H.26)</t>
    <phoneticPr fontId="19"/>
  </si>
  <si>
    <t>率</t>
    <rPh sb="0" eb="1">
      <t>リツ</t>
    </rPh>
    <phoneticPr fontId="5"/>
  </si>
  <si>
    <t>私有林　生</t>
    <rPh sb="4" eb="5">
      <t>ナマ</t>
    </rPh>
    <phoneticPr fontId="19"/>
  </si>
  <si>
    <t>私有林　編集</t>
    <rPh sb="4" eb="6">
      <t>ヘンシュウ</t>
    </rPh>
    <phoneticPr fontId="19"/>
  </si>
  <si>
    <t>率</t>
    <rPh sb="0" eb="1">
      <t>リツ</t>
    </rPh>
    <phoneticPr fontId="19"/>
  </si>
  <si>
    <t>スギ</t>
    <phoneticPr fontId="5"/>
  </si>
  <si>
    <t>ヒノキ</t>
    <phoneticPr fontId="5"/>
  </si>
  <si>
    <t>マツ</t>
    <phoneticPr fontId="5"/>
  </si>
  <si>
    <t>タシン</t>
    <phoneticPr fontId="5"/>
  </si>
  <si>
    <t>クヌギ</t>
    <phoneticPr fontId="5"/>
  </si>
  <si>
    <t>タコウ</t>
    <phoneticPr fontId="5"/>
  </si>
  <si>
    <t>県計</t>
    <rPh sb="0" eb="1">
      <t>ケン</t>
    </rPh>
    <rPh sb="1" eb="2">
      <t>ケイ</t>
    </rPh>
    <phoneticPr fontId="13"/>
  </si>
  <si>
    <t>(H.XX)</t>
    <phoneticPr fontId="19"/>
  </si>
  <si>
    <t>(H.27)</t>
    <phoneticPr fontId="19"/>
  </si>
  <si>
    <t>平成２８年３月３１日現在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5"/>
  </si>
  <si>
    <t>竹林</t>
    <phoneticPr fontId="5"/>
  </si>
  <si>
    <t>更困･その他(ha)</t>
    <phoneticPr fontId="5"/>
  </si>
  <si>
    <t>　無　　立　　木　　地</t>
    <phoneticPr fontId="5"/>
  </si>
  <si>
    <t>総　　　合　　　計</t>
    <phoneticPr fontId="5"/>
  </si>
  <si>
    <t>面　　積(ha)</t>
    <phoneticPr fontId="5"/>
  </si>
  <si>
    <t>束</t>
    <phoneticPr fontId="5"/>
  </si>
  <si>
    <t>伐跡[人工林] (ha)</t>
    <phoneticPr fontId="5"/>
  </si>
  <si>
    <t>伐跡[天然林] (ha)</t>
    <phoneticPr fontId="5"/>
  </si>
  <si>
    <t>未立木地(ha)</t>
    <phoneticPr fontId="5"/>
  </si>
  <si>
    <t>計(ha)</t>
    <phoneticPr fontId="5"/>
  </si>
  <si>
    <t>材　　積(m3)</t>
    <phoneticPr fontId="5"/>
  </si>
  <si>
    <t>成　長　量(m3)</t>
    <phoneticPr fontId="5"/>
  </si>
  <si>
    <t>更困･その他(ha)</t>
    <phoneticPr fontId="5"/>
  </si>
  <si>
    <t>　無　　立　　木　　地</t>
    <phoneticPr fontId="5"/>
  </si>
  <si>
    <t>総　　　合　　　計</t>
    <phoneticPr fontId="5"/>
  </si>
  <si>
    <t>面　　積(ha)</t>
    <phoneticPr fontId="5"/>
  </si>
  <si>
    <t>束</t>
    <phoneticPr fontId="5"/>
  </si>
  <si>
    <t>伐跡[人工林] (ha)</t>
    <phoneticPr fontId="5"/>
  </si>
  <si>
    <t>伐跡[天然林] (ha)</t>
    <phoneticPr fontId="5"/>
  </si>
  <si>
    <t>未立木地(ha)</t>
    <phoneticPr fontId="5"/>
  </si>
  <si>
    <t>計(ha)</t>
    <phoneticPr fontId="5"/>
  </si>
  <si>
    <t>材　　積(m3)</t>
    <phoneticPr fontId="5"/>
  </si>
  <si>
    <t>成　長　量(m3)</t>
    <phoneticPr fontId="5"/>
  </si>
  <si>
    <t>竹林</t>
    <phoneticPr fontId="5"/>
  </si>
  <si>
    <t>更困･その他(ha)</t>
    <phoneticPr fontId="5"/>
  </si>
  <si>
    <t>　無　　立　　木　　地</t>
    <phoneticPr fontId="5"/>
  </si>
  <si>
    <t>総　　　合　　　計</t>
    <phoneticPr fontId="5"/>
  </si>
  <si>
    <t>面　　積(ha)</t>
    <phoneticPr fontId="5"/>
  </si>
  <si>
    <t>束</t>
    <phoneticPr fontId="5"/>
  </si>
  <si>
    <t>伐跡[人工林] (ha)</t>
    <phoneticPr fontId="5"/>
  </si>
  <si>
    <t>伐跡[天然林] (ha)</t>
    <phoneticPr fontId="5"/>
  </si>
  <si>
    <t>未立木地(ha)</t>
    <phoneticPr fontId="5"/>
  </si>
  <si>
    <t>計(ha)</t>
    <phoneticPr fontId="5"/>
  </si>
  <si>
    <t>材　　積(m3)</t>
    <phoneticPr fontId="5"/>
  </si>
  <si>
    <t>成　長　量(m3)</t>
    <phoneticPr fontId="5"/>
  </si>
  <si>
    <t>那賀・海部川地域森林計画区</t>
    <rPh sb="0" eb="2">
      <t>ナカ</t>
    </rPh>
    <rPh sb="3" eb="5">
      <t>カイフ</t>
    </rPh>
    <rPh sb="5" eb="6">
      <t>カワ</t>
    </rPh>
    <rPh sb="6" eb="8">
      <t>チイキ</t>
    </rPh>
    <rPh sb="8" eb="10">
      <t>シンリン</t>
    </rPh>
    <rPh sb="10" eb="12">
      <t>ケイカク</t>
    </rPh>
    <rPh sb="12" eb="13">
      <t>ク</t>
    </rPh>
    <phoneticPr fontId="13"/>
  </si>
  <si>
    <t>スギ</t>
    <phoneticPr fontId="5"/>
  </si>
  <si>
    <t>ヒノキ</t>
    <phoneticPr fontId="5"/>
  </si>
  <si>
    <t>マツ</t>
    <phoneticPr fontId="5"/>
  </si>
  <si>
    <t>タシン</t>
    <phoneticPr fontId="5"/>
  </si>
  <si>
    <t>クヌギ</t>
    <phoneticPr fontId="5"/>
  </si>
  <si>
    <t>タコウ</t>
    <phoneticPr fontId="5"/>
  </si>
  <si>
    <t>マツ</t>
    <phoneticPr fontId="5"/>
  </si>
  <si>
    <t>タシン</t>
    <phoneticPr fontId="5"/>
  </si>
  <si>
    <t>クヌギ</t>
    <phoneticPr fontId="5"/>
  </si>
  <si>
    <t>タコウ</t>
    <phoneticPr fontId="5"/>
  </si>
  <si>
    <t>吉野川地域森林計画区</t>
    <rPh sb="0" eb="3">
      <t>ヨシノガワ</t>
    </rPh>
    <rPh sb="3" eb="5">
      <t>チイキ</t>
    </rPh>
    <rPh sb="5" eb="7">
      <t>シンリン</t>
    </rPh>
    <rPh sb="7" eb="9">
      <t>ケイカク</t>
    </rPh>
    <rPh sb="9" eb="10">
      <t>ク</t>
    </rPh>
    <phoneticPr fontId="5"/>
  </si>
  <si>
    <t>目　　　　　次</t>
    <rPh sb="0" eb="1">
      <t>メ</t>
    </rPh>
    <rPh sb="6" eb="7">
      <t>ツギ</t>
    </rPh>
    <phoneticPr fontId="5"/>
  </si>
  <si>
    <t>グラフ</t>
  </si>
  <si>
    <t>グラフで見る徳島県の森林資源</t>
    <rPh sb="4" eb="5">
      <t>ミ</t>
    </rPh>
    <rPh sb="6" eb="9">
      <t>トクシマケン</t>
    </rPh>
    <rPh sb="10" eb="12">
      <t>シンリン</t>
    </rPh>
    <rPh sb="12" eb="14">
      <t>シゲン</t>
    </rPh>
    <phoneticPr fontId="5"/>
  </si>
  <si>
    <t>第</t>
    <rPh sb="0" eb="1">
      <t>ダイ</t>
    </rPh>
    <phoneticPr fontId="5"/>
  </si>
  <si>
    <t>表</t>
    <rPh sb="0" eb="1">
      <t>ヒョウ</t>
    </rPh>
    <phoneticPr fontId="5"/>
  </si>
  <si>
    <t>森林管理形態別面積表（国有林を含む）</t>
    <rPh sb="0" eb="2">
      <t>シンリン</t>
    </rPh>
    <rPh sb="2" eb="4">
      <t>カンリ</t>
    </rPh>
    <rPh sb="4" eb="6">
      <t>ケイタイ</t>
    </rPh>
    <rPh sb="6" eb="7">
      <t>ベツ</t>
    </rPh>
    <rPh sb="7" eb="9">
      <t>メンセキ</t>
    </rPh>
    <rPh sb="9" eb="10">
      <t>ヒョウ</t>
    </rPh>
    <rPh sb="11" eb="14">
      <t>コクユウリン</t>
    </rPh>
    <rPh sb="15" eb="16">
      <t>フク</t>
    </rPh>
    <phoneticPr fontId="5"/>
  </si>
  <si>
    <t>民有林管理形態別蓄積量</t>
    <rPh sb="0" eb="3">
      <t>ミンユウリン</t>
    </rPh>
    <rPh sb="3" eb="5">
      <t>カンリ</t>
    </rPh>
    <rPh sb="5" eb="7">
      <t>ケイタイ</t>
    </rPh>
    <rPh sb="7" eb="8">
      <t>ベツ</t>
    </rPh>
    <rPh sb="8" eb="10">
      <t>チクセキ</t>
    </rPh>
    <rPh sb="10" eb="11">
      <t>リョウ</t>
    </rPh>
    <phoneticPr fontId="5"/>
  </si>
  <si>
    <t>林相別面積表</t>
    <rPh sb="0" eb="1">
      <t>リン</t>
    </rPh>
    <rPh sb="1" eb="2">
      <t>ソウ</t>
    </rPh>
    <rPh sb="2" eb="3">
      <t>ベツ</t>
    </rPh>
    <rPh sb="3" eb="5">
      <t>メンセキ</t>
    </rPh>
    <rPh sb="5" eb="6">
      <t>ヒョウ</t>
    </rPh>
    <phoneticPr fontId="5"/>
  </si>
  <si>
    <t>人天別・針広別蓄積表</t>
    <rPh sb="0" eb="1">
      <t>ジン</t>
    </rPh>
    <rPh sb="1" eb="2">
      <t>テン</t>
    </rPh>
    <rPh sb="2" eb="3">
      <t>ベツ</t>
    </rPh>
    <rPh sb="4" eb="5">
      <t>ハリ</t>
    </rPh>
    <rPh sb="5" eb="6">
      <t>ヒロ</t>
    </rPh>
    <rPh sb="6" eb="7">
      <t>ベツ</t>
    </rPh>
    <rPh sb="7" eb="9">
      <t>チクセキ</t>
    </rPh>
    <rPh sb="9" eb="10">
      <t>ヒョウ</t>
    </rPh>
    <phoneticPr fontId="5"/>
  </si>
  <si>
    <t>針広別面積・蓄積・成長量表</t>
    <rPh sb="0" eb="1">
      <t>ハリ</t>
    </rPh>
    <rPh sb="1" eb="2">
      <t>ヒロ</t>
    </rPh>
    <rPh sb="2" eb="3">
      <t>ベツ</t>
    </rPh>
    <rPh sb="3" eb="5">
      <t>メンセキ</t>
    </rPh>
    <rPh sb="6" eb="8">
      <t>チクセキ</t>
    </rPh>
    <rPh sb="9" eb="11">
      <t>セイチョウ</t>
    </rPh>
    <rPh sb="11" eb="12">
      <t>リョウ</t>
    </rPh>
    <rPh sb="12" eb="13">
      <t>ヒョウ</t>
    </rPh>
    <phoneticPr fontId="5"/>
  </si>
  <si>
    <t>立木地針広別・人天別・樹種別面積表</t>
    <rPh sb="0" eb="2">
      <t>リュウボク</t>
    </rPh>
    <rPh sb="2" eb="3">
      <t>チ</t>
    </rPh>
    <rPh sb="3" eb="4">
      <t>ハリ</t>
    </rPh>
    <rPh sb="4" eb="5">
      <t>ヒロ</t>
    </rPh>
    <rPh sb="5" eb="6">
      <t>ベツ</t>
    </rPh>
    <rPh sb="7" eb="8">
      <t>ジン</t>
    </rPh>
    <rPh sb="8" eb="9">
      <t>テン</t>
    </rPh>
    <rPh sb="9" eb="10">
      <t>ベツ</t>
    </rPh>
    <rPh sb="11" eb="13">
      <t>ジュシュ</t>
    </rPh>
    <rPh sb="13" eb="14">
      <t>ベツ</t>
    </rPh>
    <rPh sb="14" eb="16">
      <t>メンセキ</t>
    </rPh>
    <rPh sb="16" eb="17">
      <t>ヒョウ</t>
    </rPh>
    <phoneticPr fontId="5"/>
  </si>
  <si>
    <t>スギ・ヒノキ人工林成熟度比較表</t>
    <rPh sb="6" eb="9">
      <t>ジンコウリン</t>
    </rPh>
    <rPh sb="9" eb="11">
      <t>セイジュク</t>
    </rPh>
    <rPh sb="11" eb="12">
      <t>ド</t>
    </rPh>
    <rPh sb="12" eb="14">
      <t>ヒカク</t>
    </rPh>
    <rPh sb="14" eb="15">
      <t>ヒョウ</t>
    </rPh>
    <phoneticPr fontId="5"/>
  </si>
  <si>
    <t>私有林所有規模別面積表</t>
    <rPh sb="0" eb="3">
      <t>シユウリン</t>
    </rPh>
    <rPh sb="3" eb="5">
      <t>ショユウ</t>
    </rPh>
    <rPh sb="5" eb="7">
      <t>キボ</t>
    </rPh>
    <rPh sb="7" eb="8">
      <t>ベツ</t>
    </rPh>
    <rPh sb="8" eb="10">
      <t>メンセキ</t>
    </rPh>
    <rPh sb="10" eb="11">
      <t>ヒョウ</t>
    </rPh>
    <phoneticPr fontId="5"/>
  </si>
  <si>
    <t>私有林　在・不在村面積表</t>
    <rPh sb="0" eb="3">
      <t>シユウリン</t>
    </rPh>
    <rPh sb="4" eb="5">
      <t>ザイ</t>
    </rPh>
    <rPh sb="6" eb="8">
      <t>フザイ</t>
    </rPh>
    <rPh sb="8" eb="9">
      <t>ソン</t>
    </rPh>
    <rPh sb="9" eb="11">
      <t>メンセキ</t>
    </rPh>
    <rPh sb="11" eb="12">
      <t>ヒョウ</t>
    </rPh>
    <phoneticPr fontId="5"/>
  </si>
  <si>
    <t>標高階別森林面積表</t>
    <rPh sb="0" eb="2">
      <t>ヒョウコウ</t>
    </rPh>
    <rPh sb="2" eb="3">
      <t>カイ</t>
    </rPh>
    <rPh sb="3" eb="4">
      <t>ベツ</t>
    </rPh>
    <rPh sb="4" eb="6">
      <t>シンリン</t>
    </rPh>
    <rPh sb="6" eb="8">
      <t>メンセキ</t>
    </rPh>
    <rPh sb="8" eb="9">
      <t>ヒョウ</t>
    </rPh>
    <phoneticPr fontId="5"/>
  </si>
  <si>
    <t>傾斜階別森林面積表</t>
    <rPh sb="0" eb="2">
      <t>ケイシャ</t>
    </rPh>
    <rPh sb="2" eb="3">
      <t>カイ</t>
    </rPh>
    <rPh sb="3" eb="4">
      <t>ベツ</t>
    </rPh>
    <rPh sb="4" eb="6">
      <t>シンリン</t>
    </rPh>
    <rPh sb="6" eb="8">
      <t>メンセキ</t>
    </rPh>
    <rPh sb="8" eb="9">
      <t>ヒョウ</t>
    </rPh>
    <phoneticPr fontId="5"/>
  </si>
  <si>
    <t>針葉樹齢級別面積表</t>
    <rPh sb="0" eb="3">
      <t>シンヨウジュ</t>
    </rPh>
    <rPh sb="3" eb="5">
      <t>レイキュウ</t>
    </rPh>
    <rPh sb="5" eb="6">
      <t>ベツ</t>
    </rPh>
    <rPh sb="6" eb="8">
      <t>メンセキ</t>
    </rPh>
    <rPh sb="8" eb="9">
      <t>ヒョウ</t>
    </rPh>
    <phoneticPr fontId="5"/>
  </si>
  <si>
    <t>スギ人工林齢級別面積表</t>
    <rPh sb="2" eb="5">
      <t>ジンコウリン</t>
    </rPh>
    <rPh sb="5" eb="7">
      <t>レイキュウ</t>
    </rPh>
    <rPh sb="7" eb="8">
      <t>ベツ</t>
    </rPh>
    <rPh sb="8" eb="10">
      <t>メンセキ</t>
    </rPh>
    <rPh sb="10" eb="11">
      <t>ヒョウ</t>
    </rPh>
    <phoneticPr fontId="5"/>
  </si>
  <si>
    <t>ヒノキ人工林齢級別面積表</t>
    <rPh sb="3" eb="6">
      <t>ジンコウリン</t>
    </rPh>
    <rPh sb="6" eb="8">
      <t>レイキュウ</t>
    </rPh>
    <rPh sb="8" eb="9">
      <t>ベツ</t>
    </rPh>
    <rPh sb="9" eb="11">
      <t>メンセキ</t>
    </rPh>
    <rPh sb="11" eb="12">
      <t>ヒョウ</t>
    </rPh>
    <phoneticPr fontId="5"/>
  </si>
  <si>
    <t>スギ・ヒノキ人工林齢級別面積表</t>
    <rPh sb="6" eb="8">
      <t>ジンコウ</t>
    </rPh>
    <rPh sb="8" eb="9">
      <t>リン</t>
    </rPh>
    <rPh sb="9" eb="11">
      <t>レイキュウ</t>
    </rPh>
    <rPh sb="11" eb="12">
      <t>ベツ</t>
    </rPh>
    <rPh sb="12" eb="14">
      <t>メンセキ</t>
    </rPh>
    <rPh sb="14" eb="15">
      <t>ヒョウ</t>
    </rPh>
    <phoneticPr fontId="5"/>
  </si>
  <si>
    <t>○</t>
  </si>
  <si>
    <t>参考資料</t>
    <rPh sb="0" eb="2">
      <t>サンコウ</t>
    </rPh>
    <rPh sb="2" eb="4">
      <t>シリョウ</t>
    </rPh>
    <phoneticPr fontId="5"/>
  </si>
  <si>
    <t>針広別・人天別・樹種別森林資源表</t>
    <rPh sb="0" eb="1">
      <t>ハリ</t>
    </rPh>
    <rPh sb="1" eb="2">
      <t>ヒロ</t>
    </rPh>
    <rPh sb="2" eb="3">
      <t>ベツ</t>
    </rPh>
    <rPh sb="4" eb="5">
      <t>ジン</t>
    </rPh>
    <rPh sb="5" eb="6">
      <t>テン</t>
    </rPh>
    <rPh sb="6" eb="7">
      <t>ベツ</t>
    </rPh>
    <rPh sb="8" eb="10">
      <t>ジュシュ</t>
    </rPh>
    <rPh sb="10" eb="11">
      <t>ベツ</t>
    </rPh>
    <rPh sb="11" eb="13">
      <t>シンリン</t>
    </rPh>
    <rPh sb="13" eb="15">
      <t>シゲン</t>
    </rPh>
    <rPh sb="15" eb="16">
      <t>ヒョウ</t>
    </rPh>
    <phoneticPr fontId="5"/>
  </si>
  <si>
    <t>県全体</t>
    <rPh sb="0" eb="3">
      <t>ケンゼンタイ</t>
    </rPh>
    <phoneticPr fontId="5"/>
  </si>
  <si>
    <t>吉野川森林計画区</t>
    <rPh sb="0" eb="2">
      <t>ヨシノ</t>
    </rPh>
    <rPh sb="2" eb="3">
      <t>ガワ</t>
    </rPh>
    <rPh sb="3" eb="5">
      <t>シンリン</t>
    </rPh>
    <rPh sb="5" eb="7">
      <t>ケイカク</t>
    </rPh>
    <rPh sb="7" eb="8">
      <t>ク</t>
    </rPh>
    <phoneticPr fontId="5"/>
  </si>
  <si>
    <t>那賀海部川森林計画区</t>
    <rPh sb="0" eb="2">
      <t>ナカ</t>
    </rPh>
    <rPh sb="2" eb="4">
      <t>カイフ</t>
    </rPh>
    <rPh sb="4" eb="5">
      <t>ガワ</t>
    </rPh>
    <rPh sb="5" eb="7">
      <t>シンリン</t>
    </rPh>
    <rPh sb="7" eb="9">
      <t>ケイカク</t>
    </rPh>
    <rPh sb="9" eb="10">
      <t>ク</t>
    </rPh>
    <phoneticPr fontId="5"/>
  </si>
  <si>
    <t>徳島調査区</t>
    <rPh sb="0" eb="2">
      <t>トクシマ</t>
    </rPh>
    <rPh sb="2" eb="4">
      <t>チョウサ</t>
    </rPh>
    <rPh sb="4" eb="5">
      <t>ク</t>
    </rPh>
    <phoneticPr fontId="5"/>
  </si>
  <si>
    <t>美馬調査区</t>
    <rPh sb="0" eb="2">
      <t>ミマ</t>
    </rPh>
    <rPh sb="2" eb="4">
      <t>チョウサ</t>
    </rPh>
    <rPh sb="4" eb="5">
      <t>ク</t>
    </rPh>
    <phoneticPr fontId="5"/>
  </si>
  <si>
    <t>三好調査区</t>
    <rPh sb="0" eb="2">
      <t>ミヨシ</t>
    </rPh>
    <rPh sb="2" eb="5">
      <t>チョウサク</t>
    </rPh>
    <phoneticPr fontId="5"/>
  </si>
  <si>
    <t>那賀調査区</t>
    <rPh sb="0" eb="2">
      <t>ナカ</t>
    </rPh>
    <rPh sb="2" eb="5">
      <t>チョウサク</t>
    </rPh>
    <phoneticPr fontId="5"/>
  </si>
  <si>
    <t>海部調査区</t>
    <rPh sb="0" eb="2">
      <t>カイフ</t>
    </rPh>
    <rPh sb="2" eb="5">
      <t>チョウサク</t>
    </rPh>
    <phoneticPr fontId="5"/>
  </si>
  <si>
    <t>徳島市</t>
    <rPh sb="0" eb="2">
      <t>トクシマ</t>
    </rPh>
    <rPh sb="2" eb="3">
      <t>シ</t>
    </rPh>
    <phoneticPr fontId="5"/>
  </si>
  <si>
    <t>鳴門市</t>
    <rPh sb="0" eb="3">
      <t>ナルトシ</t>
    </rPh>
    <phoneticPr fontId="5"/>
  </si>
  <si>
    <t>小松島市</t>
    <rPh sb="0" eb="4">
      <t>コマツシマシ</t>
    </rPh>
    <phoneticPr fontId="5"/>
  </si>
  <si>
    <t>勝浦町</t>
    <rPh sb="0" eb="3">
      <t>カツウラチョウ</t>
    </rPh>
    <phoneticPr fontId="5"/>
  </si>
  <si>
    <t>上勝町</t>
    <rPh sb="0" eb="3">
      <t>カミカツチョウ</t>
    </rPh>
    <phoneticPr fontId="5"/>
  </si>
  <si>
    <t>佐那河内村</t>
    <rPh sb="0" eb="5">
      <t>サナゴウチソン</t>
    </rPh>
    <phoneticPr fontId="5"/>
  </si>
  <si>
    <t>石井町</t>
    <rPh sb="0" eb="2">
      <t>イシイ</t>
    </rPh>
    <rPh sb="2" eb="3">
      <t>チョウ</t>
    </rPh>
    <phoneticPr fontId="5"/>
  </si>
  <si>
    <t>神山町</t>
    <rPh sb="0" eb="3">
      <t>カミヤマチョウ</t>
    </rPh>
    <phoneticPr fontId="5"/>
  </si>
  <si>
    <t>松茂町</t>
    <rPh sb="0" eb="3">
      <t>マツシゲチョウ</t>
    </rPh>
    <phoneticPr fontId="5"/>
  </si>
  <si>
    <t>板野町</t>
    <rPh sb="0" eb="3">
      <t>イタノチョウ</t>
    </rPh>
    <phoneticPr fontId="5"/>
  </si>
  <si>
    <t>上板町</t>
    <rPh sb="0" eb="3">
      <t>カミイタチョウ</t>
    </rPh>
    <phoneticPr fontId="5"/>
  </si>
  <si>
    <t>阿波市</t>
    <rPh sb="0" eb="3">
      <t>アワシ</t>
    </rPh>
    <phoneticPr fontId="5"/>
  </si>
  <si>
    <t>吉野川市</t>
    <rPh sb="0" eb="2">
      <t>ヨシノ</t>
    </rPh>
    <rPh sb="2" eb="3">
      <t>ガワ</t>
    </rPh>
    <rPh sb="3" eb="4">
      <t>シ</t>
    </rPh>
    <phoneticPr fontId="5"/>
  </si>
  <si>
    <t>美馬市</t>
    <rPh sb="0" eb="3">
      <t>ミマシ</t>
    </rPh>
    <phoneticPr fontId="5"/>
  </si>
  <si>
    <t>つるぎ町</t>
    <rPh sb="3" eb="4">
      <t>チョウ</t>
    </rPh>
    <phoneticPr fontId="5"/>
  </si>
  <si>
    <t>三好市</t>
    <rPh sb="0" eb="2">
      <t>ミヨシ</t>
    </rPh>
    <rPh sb="2" eb="3">
      <t>シ</t>
    </rPh>
    <phoneticPr fontId="5"/>
  </si>
  <si>
    <t>東みよし町</t>
    <rPh sb="0" eb="1">
      <t>ヒガシ</t>
    </rPh>
    <rPh sb="4" eb="5">
      <t>チョウ</t>
    </rPh>
    <phoneticPr fontId="5"/>
  </si>
  <si>
    <t>那賀町</t>
    <rPh sb="0" eb="3">
      <t>ナカチョウ</t>
    </rPh>
    <phoneticPr fontId="5"/>
  </si>
  <si>
    <t>阿南市</t>
    <rPh sb="0" eb="3">
      <t>アナンシ</t>
    </rPh>
    <phoneticPr fontId="5"/>
  </si>
  <si>
    <t>牟岐町</t>
    <rPh sb="0" eb="3">
      <t>ムギチョウ</t>
    </rPh>
    <phoneticPr fontId="5"/>
  </si>
  <si>
    <t>海陽町</t>
    <rPh sb="0" eb="3">
      <t>カイヨウチョウ</t>
    </rPh>
    <phoneticPr fontId="5"/>
  </si>
  <si>
    <t>美波町</t>
    <rPh sb="0" eb="3">
      <t>ミナミチョウ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</si>
</sst>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.00_ "/>
    <numFmt numFmtId="178" formatCode="#,###"/>
    <numFmt numFmtId="179" formatCode="0.0%"/>
    <numFmt numFmtId="180" formatCode="#,##0.0000000000"/>
    <numFmt numFmtId="181" formatCode="#,###.000"/>
  </numFmts>
  <fonts count="38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sz val="12"/>
      <color indexed="8"/>
      <name val="明朝"/>
      <family val="1"/>
      <charset val="128"/>
    </font>
    <font>
      <sz val="6"/>
      <name val="明朝"/>
      <family val="1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sz val="9"/>
      <color indexed="10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明朝"/>
      <family val="1"/>
      <charset val="128"/>
    </font>
    <font>
      <sz val="20"/>
      <name val="ＭＳ Ｐゴシック"/>
      <family val="3"/>
      <charset val="128"/>
    </font>
    <font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明朝"/>
      <family val="1"/>
      <charset val="128"/>
    </font>
    <font>
      <sz val="11"/>
      <color rgb="FFFF0000"/>
      <name val="明朝"/>
      <family val="1"/>
      <charset val="128"/>
    </font>
    <font>
      <sz val="9"/>
      <color theme="1"/>
      <name val="明朝"/>
      <family val="1"/>
      <charset val="128"/>
    </font>
    <font>
      <sz val="12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sz val="11"/>
      <color theme="1"/>
      <name val="明朝"/>
      <family val="1"/>
      <charset val="128"/>
    </font>
    <font>
      <sz val="8"/>
      <color theme="1"/>
      <name val="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38" fontId="3" fillId="0" borderId="0" applyFont="0" applyFill="0" applyBorder="0" applyAlignment="0" applyProtection="0"/>
    <xf numFmtId="0" fontId="12" fillId="0" borderId="0"/>
    <xf numFmtId="38" fontId="12" fillId="0" borderId="0" applyFont="0" applyFill="0" applyBorder="0" applyAlignment="0" applyProtection="0"/>
    <xf numFmtId="0" fontId="14" fillId="0" borderId="0"/>
    <xf numFmtId="0" fontId="2" fillId="0" borderId="0">
      <alignment vertical="center"/>
    </xf>
    <xf numFmtId="0" fontId="14" fillId="0" borderId="0"/>
    <xf numFmtId="38" fontId="14" fillId="0" borderId="0" applyFont="0" applyFill="0" applyBorder="0" applyAlignment="0" applyProtection="0"/>
    <xf numFmtId="0" fontId="3" fillId="0" borderId="0"/>
    <xf numFmtId="0" fontId="1" fillId="0" borderId="0">
      <alignment vertical="center"/>
    </xf>
    <xf numFmtId="0" fontId="37" fillId="0" borderId="0" applyNumberFormat="0" applyFill="0" applyBorder="0" applyAlignment="0" applyProtection="0"/>
  </cellStyleXfs>
  <cellXfs count="1249">
    <xf numFmtId="0" fontId="0" fillId="0" borderId="0" xfId="0"/>
    <xf numFmtId="0" fontId="12" fillId="0" borderId="0" xfId="2"/>
    <xf numFmtId="0" fontId="12" fillId="0" borderId="0" xfId="2" applyBorder="1"/>
    <xf numFmtId="0" fontId="6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9" fillId="0" borderId="0" xfId="2" applyFont="1"/>
    <xf numFmtId="0" fontId="12" fillId="0" borderId="0" xfId="2"/>
    <xf numFmtId="0" fontId="12" fillId="0" borderId="0" xfId="2" applyBorder="1"/>
    <xf numFmtId="0" fontId="6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9" fillId="0" borderId="0" xfId="2" applyFont="1"/>
    <xf numFmtId="0" fontId="12" fillId="0" borderId="0" xfId="2"/>
    <xf numFmtId="0" fontId="12" fillId="0" borderId="0" xfId="2" applyBorder="1"/>
    <xf numFmtId="0" fontId="6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9" fillId="0" borderId="0" xfId="2" applyFont="1"/>
    <xf numFmtId="0" fontId="12" fillId="0" borderId="0" xfId="2"/>
    <xf numFmtId="0" fontId="12" fillId="0" borderId="0" xfId="2" applyBorder="1"/>
    <xf numFmtId="0" fontId="6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9" fillId="0" borderId="0" xfId="2" applyFont="1"/>
    <xf numFmtId="0" fontId="12" fillId="0" borderId="0" xfId="2"/>
    <xf numFmtId="0" fontId="12" fillId="0" borderId="0" xfId="2" applyBorder="1"/>
    <xf numFmtId="0" fontId="6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9" fillId="0" borderId="0" xfId="2" applyFont="1"/>
    <xf numFmtId="0" fontId="12" fillId="0" borderId="0" xfId="2"/>
    <xf numFmtId="0" fontId="12" fillId="0" borderId="0" xfId="2" applyBorder="1"/>
    <xf numFmtId="0" fontId="6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9" fillId="0" borderId="0" xfId="2" applyFont="1"/>
    <xf numFmtId="0" fontId="12" fillId="0" borderId="0" xfId="2"/>
    <xf numFmtId="0" fontId="12" fillId="0" borderId="0" xfId="2" applyBorder="1"/>
    <xf numFmtId="0" fontId="6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9" fillId="0" borderId="0" xfId="2" applyFont="1"/>
    <xf numFmtId="0" fontId="12" fillId="0" borderId="0" xfId="2"/>
    <xf numFmtId="0" fontId="12" fillId="0" borderId="0" xfId="2" applyBorder="1"/>
    <xf numFmtId="0" fontId="6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9" fillId="0" borderId="0" xfId="2" applyFont="1"/>
    <xf numFmtId="0" fontId="12" fillId="0" borderId="0" xfId="2"/>
    <xf numFmtId="0" fontId="12" fillId="0" borderId="0" xfId="2" applyBorder="1"/>
    <xf numFmtId="0" fontId="6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9" fillId="0" borderId="0" xfId="2" applyFont="1"/>
    <xf numFmtId="0" fontId="12" fillId="0" borderId="0" xfId="2"/>
    <xf numFmtId="0" fontId="12" fillId="0" borderId="0" xfId="2" applyBorder="1"/>
    <xf numFmtId="0" fontId="6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9" fillId="0" borderId="0" xfId="2" applyFont="1"/>
    <xf numFmtId="0" fontId="12" fillId="0" borderId="0" xfId="2"/>
    <xf numFmtId="0" fontId="12" fillId="0" borderId="0" xfId="2" applyBorder="1"/>
    <xf numFmtId="0" fontId="6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9" fillId="0" borderId="0" xfId="2" applyFont="1"/>
    <xf numFmtId="0" fontId="12" fillId="0" borderId="0" xfId="2"/>
    <xf numFmtId="0" fontId="12" fillId="0" borderId="0" xfId="2" applyBorder="1"/>
    <xf numFmtId="0" fontId="6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9" fillId="0" borderId="0" xfId="2" applyFont="1"/>
    <xf numFmtId="0" fontId="12" fillId="0" borderId="0" xfId="2"/>
    <xf numFmtId="0" fontId="12" fillId="0" borderId="0" xfId="2" applyBorder="1"/>
    <xf numFmtId="0" fontId="6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9" fillId="0" borderId="0" xfId="2" applyFont="1"/>
    <xf numFmtId="0" fontId="12" fillId="0" borderId="0" xfId="2"/>
    <xf numFmtId="0" fontId="12" fillId="0" borderId="0" xfId="2" applyBorder="1"/>
    <xf numFmtId="0" fontId="6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9" fillId="0" borderId="0" xfId="2" applyFont="1"/>
    <xf numFmtId="0" fontId="12" fillId="0" borderId="0" xfId="2"/>
    <xf numFmtId="0" fontId="12" fillId="0" borderId="0" xfId="2" applyBorder="1"/>
    <xf numFmtId="0" fontId="6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9" fillId="0" borderId="0" xfId="2" applyFont="1"/>
    <xf numFmtId="0" fontId="12" fillId="0" borderId="0" xfId="2"/>
    <xf numFmtId="0" fontId="12" fillId="0" borderId="0" xfId="2" applyBorder="1"/>
    <xf numFmtId="0" fontId="6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9" fillId="0" borderId="0" xfId="2" applyFont="1"/>
    <xf numFmtId="0" fontId="12" fillId="0" borderId="0" xfId="2"/>
    <xf numFmtId="0" fontId="12" fillId="0" borderId="0" xfId="2" applyBorder="1"/>
    <xf numFmtId="0" fontId="6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9" fillId="0" borderId="0" xfId="2" applyFont="1"/>
    <xf numFmtId="0" fontId="12" fillId="0" borderId="0" xfId="2"/>
    <xf numFmtId="0" fontId="12" fillId="0" borderId="0" xfId="2" applyBorder="1"/>
    <xf numFmtId="0" fontId="6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9" fillId="0" borderId="0" xfId="2" applyFont="1"/>
    <xf numFmtId="0" fontId="12" fillId="0" borderId="0" xfId="2"/>
    <xf numFmtId="0" fontId="12" fillId="0" borderId="0" xfId="2" applyBorder="1"/>
    <xf numFmtId="0" fontId="6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9" fillId="0" borderId="0" xfId="2" applyFont="1"/>
    <xf numFmtId="0" fontId="12" fillId="0" borderId="0" xfId="2"/>
    <xf numFmtId="0" fontId="12" fillId="0" borderId="0" xfId="2" applyBorder="1"/>
    <xf numFmtId="0" fontId="6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9" fillId="0" borderId="0" xfId="2" applyFont="1"/>
    <xf numFmtId="0" fontId="12" fillId="0" borderId="0" xfId="2"/>
    <xf numFmtId="0" fontId="12" fillId="0" borderId="0" xfId="2" applyBorder="1"/>
    <xf numFmtId="0" fontId="6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38" fontId="7" fillId="0" borderId="1" xfId="3" applyFont="1" applyBorder="1" applyAlignment="1">
      <alignment horizontal="right"/>
    </xf>
    <xf numFmtId="38" fontId="7" fillId="0" borderId="1" xfId="3" applyFont="1" applyBorder="1"/>
    <xf numFmtId="38" fontId="7" fillId="0" borderId="8" xfId="3" applyFont="1" applyBorder="1"/>
    <xf numFmtId="38" fontId="7" fillId="0" borderId="3" xfId="3" applyFont="1" applyBorder="1"/>
    <xf numFmtId="38" fontId="7" fillId="0" borderId="9" xfId="3" applyFont="1" applyBorder="1"/>
    <xf numFmtId="38" fontId="7" fillId="0" borderId="2" xfId="3" applyFont="1" applyBorder="1"/>
    <xf numFmtId="38" fontId="7" fillId="0" borderId="10" xfId="3" applyFont="1" applyBorder="1"/>
    <xf numFmtId="38" fontId="7" fillId="0" borderId="11" xfId="3" applyFont="1" applyBorder="1"/>
    <xf numFmtId="38" fontId="7" fillId="0" borderId="12" xfId="3" applyFont="1" applyBorder="1"/>
    <xf numFmtId="38" fontId="7" fillId="0" borderId="13" xfId="3" applyFont="1" applyBorder="1"/>
    <xf numFmtId="38" fontId="7" fillId="0" borderId="14" xfId="3" applyFont="1" applyBorder="1"/>
    <xf numFmtId="0" fontId="9" fillId="0" borderId="0" xfId="2" applyFont="1"/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/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/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/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/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/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/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/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/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/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/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/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/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38" fontId="7" fillId="0" borderId="1" xfId="1" applyFont="1" applyBorder="1" applyAlignment="1">
      <alignment horizontal="right"/>
    </xf>
    <xf numFmtId="38" fontId="7" fillId="0" borderId="1" xfId="1" applyFont="1" applyBorder="1"/>
    <xf numFmtId="38" fontId="7" fillId="0" borderId="8" xfId="1" applyFont="1" applyBorder="1"/>
    <xf numFmtId="38" fontId="7" fillId="0" borderId="3" xfId="1" applyFont="1" applyBorder="1"/>
    <xf numFmtId="38" fontId="7" fillId="0" borderId="9" xfId="1" applyFont="1" applyBorder="1"/>
    <xf numFmtId="38" fontId="7" fillId="0" borderId="2" xfId="1" applyFont="1" applyBorder="1"/>
    <xf numFmtId="38" fontId="7" fillId="0" borderId="1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3" xfId="1" applyFont="1" applyBorder="1"/>
    <xf numFmtId="38" fontId="7" fillId="0" borderId="14" xfId="1" applyFont="1" applyBorder="1"/>
    <xf numFmtId="0" fontId="9" fillId="0" borderId="0" xfId="0" applyFont="1"/>
    <xf numFmtId="3" fontId="15" fillId="0" borderId="0" xfId="4" applyNumberFormat="1" applyFont="1" applyAlignment="1">
      <alignment vertical="center"/>
    </xf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/>
    <xf numFmtId="0" fontId="14" fillId="0" borderId="0" xfId="4" applyAlignment="1">
      <alignment vertical="center"/>
    </xf>
    <xf numFmtId="3" fontId="16" fillId="0" borderId="0" xfId="4" quotePrefix="1" applyNumberFormat="1" applyFont="1" applyFill="1" applyAlignment="1">
      <alignment horizontal="left" vertical="center"/>
    </xf>
    <xf numFmtId="0" fontId="15" fillId="0" borderId="40" xfId="4" applyFont="1" applyBorder="1" applyAlignment="1">
      <alignment horizontal="center" vertical="center"/>
    </xf>
    <xf numFmtId="0" fontId="15" fillId="0" borderId="41" xfId="4" applyFont="1" applyBorder="1" applyAlignment="1">
      <alignment horizontal="center" vertical="center"/>
    </xf>
    <xf numFmtId="3" fontId="18" fillId="0" borderId="43" xfId="4" applyNumberFormat="1" applyFont="1" applyBorder="1" applyAlignment="1">
      <alignment horizontal="centerContinuous" vertical="center"/>
    </xf>
    <xf numFmtId="3" fontId="15" fillId="0" borderId="44" xfId="4" applyNumberFormat="1" applyFont="1" applyBorder="1" applyAlignment="1">
      <alignment horizontal="centerContinuous" vertical="center"/>
    </xf>
    <xf numFmtId="3" fontId="15" fillId="0" borderId="45" xfId="4" applyNumberFormat="1" applyFont="1" applyBorder="1" applyAlignment="1">
      <alignment horizontal="centerContinuous" vertical="center"/>
    </xf>
    <xf numFmtId="0" fontId="15" fillId="0" borderId="46" xfId="4" applyFont="1" applyBorder="1" applyAlignment="1">
      <alignment horizontal="center" vertical="center"/>
    </xf>
    <xf numFmtId="0" fontId="15" fillId="0" borderId="47" xfId="4" applyFont="1" applyBorder="1" applyAlignment="1">
      <alignment horizontal="center" vertical="center"/>
    </xf>
    <xf numFmtId="3" fontId="18" fillId="0" borderId="47" xfId="4" applyNumberFormat="1" applyFont="1" applyBorder="1" applyAlignment="1">
      <alignment horizontal="center" vertical="center"/>
    </xf>
    <xf numFmtId="3" fontId="18" fillId="0" borderId="49" xfId="4" applyNumberFormat="1" applyFont="1" applyBorder="1" applyAlignment="1">
      <alignment horizontal="center" vertical="center"/>
    </xf>
    <xf numFmtId="3" fontId="15" fillId="0" borderId="50" xfId="4" applyNumberFormat="1" applyFont="1" applyBorder="1" applyAlignment="1">
      <alignment horizontal="center" vertical="center"/>
    </xf>
    <xf numFmtId="3" fontId="15" fillId="0" borderId="42" xfId="4" applyNumberFormat="1" applyFont="1" applyBorder="1" applyAlignment="1">
      <alignment horizontal="center" vertical="center"/>
    </xf>
    <xf numFmtId="3" fontId="15" fillId="0" borderId="51" xfId="4" quotePrefix="1" applyNumberFormat="1" applyFont="1" applyBorder="1" applyAlignment="1">
      <alignment horizontal="left" vertical="center"/>
    </xf>
    <xf numFmtId="3" fontId="15" fillId="0" borderId="52" xfId="4" applyNumberFormat="1" applyFont="1" applyBorder="1" applyAlignment="1">
      <alignment vertical="center"/>
    </xf>
    <xf numFmtId="3" fontId="15" fillId="0" borderId="53" xfId="4" applyNumberFormat="1" applyFont="1" applyBorder="1" applyAlignment="1">
      <alignment vertical="center"/>
    </xf>
    <xf numFmtId="3" fontId="15" fillId="0" borderId="54" xfId="4" applyNumberFormat="1" applyFont="1" applyBorder="1" applyAlignment="1">
      <alignment horizontal="center" vertical="center"/>
    </xf>
    <xf numFmtId="3" fontId="15" fillId="0" borderId="55" xfId="4" applyNumberFormat="1" applyFont="1" applyBorder="1" applyAlignment="1">
      <alignment horizontal="center" vertical="center"/>
    </xf>
    <xf numFmtId="3" fontId="15" fillId="0" borderId="52" xfId="4" quotePrefix="1" applyNumberFormat="1" applyFont="1" applyBorder="1" applyAlignment="1">
      <alignment horizontal="left" vertical="center"/>
    </xf>
    <xf numFmtId="3" fontId="15" fillId="0" borderId="55" xfId="4" applyNumberFormat="1" applyFont="1" applyBorder="1" applyAlignment="1">
      <alignment horizontal="center" vertical="center" shrinkToFit="1"/>
    </xf>
    <xf numFmtId="3" fontId="15" fillId="0" borderId="55" xfId="4" quotePrefix="1" applyNumberFormat="1" applyFont="1" applyBorder="1" applyAlignment="1">
      <alignment horizontal="center" vertical="center"/>
    </xf>
    <xf numFmtId="3" fontId="15" fillId="0" borderId="54" xfId="4" quotePrefix="1" applyNumberFormat="1" applyFont="1" applyBorder="1" applyAlignment="1">
      <alignment horizontal="center" vertical="center"/>
    </xf>
    <xf numFmtId="3" fontId="15" fillId="0" borderId="56" xfId="4" applyNumberFormat="1" applyFont="1" applyBorder="1" applyAlignment="1">
      <alignment horizontal="center" vertical="center"/>
    </xf>
    <xf numFmtId="3" fontId="15" fillId="0" borderId="52" xfId="4" quotePrefix="1" applyNumberFormat="1" applyFont="1" applyBorder="1" applyAlignment="1">
      <alignment horizontal="center" vertical="center"/>
    </xf>
    <xf numFmtId="3" fontId="15" fillId="0" borderId="48" xfId="4" applyNumberFormat="1" applyFont="1" applyBorder="1" applyAlignment="1">
      <alignment horizontal="center" vertical="center"/>
    </xf>
    <xf numFmtId="3" fontId="15" fillId="0" borderId="57" xfId="4" applyNumberFormat="1" applyFont="1" applyBorder="1" applyAlignment="1">
      <alignment horizontal="centerContinuous" vertical="center"/>
    </xf>
    <xf numFmtId="3" fontId="15" fillId="0" borderId="58" xfId="4" applyNumberFormat="1" applyFont="1" applyBorder="1" applyAlignment="1">
      <alignment horizontal="centerContinuous" vertical="center"/>
    </xf>
    <xf numFmtId="3" fontId="15" fillId="0" borderId="59" xfId="4" applyNumberFormat="1" applyFont="1" applyBorder="1" applyAlignment="1">
      <alignment vertical="center"/>
    </xf>
    <xf numFmtId="3" fontId="15" fillId="0" borderId="60" xfId="4" applyNumberFormat="1" applyFont="1" applyBorder="1" applyAlignment="1">
      <alignment vertical="center"/>
    </xf>
    <xf numFmtId="3" fontId="15" fillId="0" borderId="61" xfId="4" applyNumberFormat="1" applyFont="1" applyBorder="1" applyAlignment="1">
      <alignment horizontal="center" vertical="center"/>
    </xf>
    <xf numFmtId="3" fontId="15" fillId="0" borderId="51" xfId="4" applyNumberFormat="1" applyFont="1" applyBorder="1" applyAlignment="1">
      <alignment horizontal="left" vertical="center"/>
    </xf>
    <xf numFmtId="3" fontId="15" fillId="0" borderId="51" xfId="4" applyNumberFormat="1" applyFont="1" applyBorder="1" applyAlignment="1">
      <alignment vertical="center"/>
    </xf>
    <xf numFmtId="3" fontId="15" fillId="0" borderId="62" xfId="4" applyNumberFormat="1" applyFont="1" applyBorder="1" applyAlignment="1">
      <alignment vertical="center"/>
    </xf>
    <xf numFmtId="3" fontId="15" fillId="0" borderId="52" xfId="4" applyNumberFormat="1" applyFont="1" applyBorder="1" applyAlignment="1">
      <alignment horizontal="center" vertical="center"/>
    </xf>
    <xf numFmtId="3" fontId="15" fillId="0" borderId="52" xfId="4" applyNumberFormat="1" applyFont="1" applyFill="1" applyBorder="1" applyAlignment="1">
      <alignment vertical="center"/>
    </xf>
    <xf numFmtId="3" fontId="15" fillId="0" borderId="56" xfId="4" applyNumberFormat="1" applyFont="1" applyBorder="1" applyAlignment="1">
      <alignment horizontal="left" vertical="center"/>
    </xf>
    <xf numFmtId="3" fontId="15" fillId="0" borderId="52" xfId="4" applyNumberFormat="1" applyFont="1" applyBorder="1" applyAlignment="1">
      <alignment horizontal="left" vertical="center"/>
    </xf>
    <xf numFmtId="3" fontId="15" fillId="0" borderId="47" xfId="4" applyNumberFormat="1" applyFont="1" applyBorder="1" applyAlignment="1">
      <alignment horizontal="center" vertical="center"/>
    </xf>
    <xf numFmtId="3" fontId="15" fillId="0" borderId="63" xfId="4" applyNumberFormat="1" applyFont="1" applyBorder="1" applyAlignment="1">
      <alignment horizontal="centerContinuous" vertical="center"/>
    </xf>
    <xf numFmtId="3" fontId="15" fillId="0" borderId="64" xfId="4" applyNumberFormat="1" applyFont="1" applyBorder="1" applyAlignment="1">
      <alignment horizontal="centerContinuous" vertical="center"/>
    </xf>
    <xf numFmtId="3" fontId="15" fillId="0" borderId="65" xfId="4" applyNumberFormat="1" applyFont="1" applyBorder="1" applyAlignment="1">
      <alignment vertical="center"/>
    </xf>
    <xf numFmtId="3" fontId="15" fillId="0" borderId="56" xfId="4" applyNumberFormat="1" applyFont="1" applyBorder="1" applyAlignment="1">
      <alignment vertical="center"/>
    </xf>
    <xf numFmtId="3" fontId="15" fillId="0" borderId="66" xfId="4" applyNumberFormat="1" applyFont="1" applyBorder="1" applyAlignment="1">
      <alignment vertical="center"/>
    </xf>
    <xf numFmtId="3" fontId="15" fillId="0" borderId="67" xfId="4" applyNumberFormat="1" applyFont="1" applyBorder="1" applyAlignment="1">
      <alignment horizontal="centerContinuous" vertical="center"/>
    </xf>
    <xf numFmtId="3" fontId="15" fillId="0" borderId="46" xfId="4" applyNumberFormat="1" applyFont="1" applyBorder="1" applyAlignment="1">
      <alignment horizontal="center" vertical="center"/>
    </xf>
    <xf numFmtId="3" fontId="15" fillId="0" borderId="68" xfId="4" quotePrefix="1" applyNumberFormat="1" applyFont="1" applyBorder="1" applyAlignment="1">
      <alignment horizontal="centerContinuous" vertical="center"/>
    </xf>
    <xf numFmtId="3" fontId="15" fillId="0" borderId="69" xfId="4" applyNumberFormat="1" applyFont="1" applyBorder="1" applyAlignment="1">
      <alignment horizontal="centerContinuous" vertical="center"/>
    </xf>
    <xf numFmtId="3" fontId="15" fillId="0" borderId="70" xfId="4" applyNumberFormat="1" applyFont="1" applyBorder="1" applyAlignment="1">
      <alignment horizontal="centerContinuous" vertical="center"/>
    </xf>
    <xf numFmtId="3" fontId="15" fillId="0" borderId="71" xfId="4" applyNumberFormat="1" applyFont="1" applyBorder="1" applyAlignment="1">
      <alignment vertical="center"/>
    </xf>
    <xf numFmtId="3" fontId="15" fillId="0" borderId="40" xfId="4" applyNumberFormat="1" applyFont="1" applyBorder="1" applyAlignment="1">
      <alignment horizontal="center" vertical="center"/>
    </xf>
    <xf numFmtId="3" fontId="15" fillId="0" borderId="41" xfId="4" applyNumberFormat="1" applyFont="1" applyBorder="1" applyAlignment="1">
      <alignment horizontal="center" vertical="center" wrapText="1"/>
    </xf>
    <xf numFmtId="3" fontId="15" fillId="0" borderId="41" xfId="4" applyNumberFormat="1" applyFont="1" applyBorder="1" applyAlignment="1">
      <alignment horizontal="center" vertical="center"/>
    </xf>
    <xf numFmtId="3" fontId="15" fillId="0" borderId="61" xfId="4" applyNumberFormat="1" applyFont="1" applyBorder="1" applyAlignment="1">
      <alignment horizontal="center" vertical="center" shrinkToFit="1"/>
    </xf>
    <xf numFmtId="3" fontId="15" fillId="0" borderId="72" xfId="4" applyNumberFormat="1" applyFont="1" applyBorder="1" applyAlignment="1">
      <alignment horizontal="center" vertical="center"/>
    </xf>
    <xf numFmtId="3" fontId="15" fillId="0" borderId="54" xfId="4" applyNumberFormat="1" applyFont="1" applyBorder="1" applyAlignment="1">
      <alignment vertical="center"/>
    </xf>
    <xf numFmtId="3" fontId="15" fillId="0" borderId="48" xfId="4" applyNumberFormat="1" applyFont="1" applyBorder="1" applyAlignment="1">
      <alignment vertical="center"/>
    </xf>
    <xf numFmtId="3" fontId="15" fillId="0" borderId="73" xfId="4" applyNumberFormat="1" applyFont="1" applyBorder="1" applyAlignment="1">
      <alignment vertical="center"/>
    </xf>
    <xf numFmtId="3" fontId="15" fillId="0" borderId="74" xfId="4" quotePrefix="1" applyNumberFormat="1" applyFont="1" applyBorder="1" applyAlignment="1">
      <alignment horizontal="centerContinuous" vertical="center"/>
    </xf>
    <xf numFmtId="3" fontId="15" fillId="0" borderId="75" xfId="4" applyNumberFormat="1" applyFont="1" applyBorder="1" applyAlignment="1">
      <alignment horizontal="centerContinuous" vertical="center"/>
    </xf>
    <xf numFmtId="3" fontId="15" fillId="0" borderId="76" xfId="4" applyNumberFormat="1" applyFont="1" applyBorder="1" applyAlignment="1">
      <alignment vertical="center"/>
    </xf>
    <xf numFmtId="3" fontId="15" fillId="0" borderId="77" xfId="4" applyNumberFormat="1" applyFont="1" applyBorder="1" applyAlignment="1">
      <alignment vertical="center"/>
    </xf>
    <xf numFmtId="3" fontId="15" fillId="0" borderId="78" xfId="4" applyNumberFormat="1" applyFont="1" applyBorder="1" applyAlignment="1">
      <alignment horizontal="centerContinuous" vertical="center"/>
    </xf>
    <xf numFmtId="3" fontId="15" fillId="0" borderId="79" xfId="4" applyNumberFormat="1" applyFont="1" applyBorder="1" applyAlignment="1">
      <alignment horizontal="centerContinuous" vertical="center"/>
    </xf>
    <xf numFmtId="3" fontId="15" fillId="0" borderId="47" xfId="4" applyNumberFormat="1" applyFont="1" applyBorder="1" applyAlignment="1">
      <alignment vertical="center"/>
    </xf>
    <xf numFmtId="3" fontId="15" fillId="0" borderId="49" xfId="4" applyNumberFormat="1" applyFont="1" applyBorder="1" applyAlignment="1">
      <alignment vertical="center"/>
    </xf>
    <xf numFmtId="0" fontId="15" fillId="0" borderId="0" xfId="4" applyFont="1" applyAlignment="1">
      <alignment vertical="center"/>
    </xf>
    <xf numFmtId="0" fontId="2" fillId="0" borderId="0" xfId="5">
      <alignment vertical="center"/>
    </xf>
    <xf numFmtId="0" fontId="20" fillId="0" borderId="0" xfId="6" quotePrefix="1" applyFont="1" applyFill="1" applyAlignment="1">
      <alignment horizontal="left" vertical="center"/>
    </xf>
    <xf numFmtId="0" fontId="21" fillId="0" borderId="0" xfId="6" applyFont="1" applyFill="1" applyBorder="1" applyAlignment="1">
      <alignment vertical="center"/>
    </xf>
    <xf numFmtId="38" fontId="18" fillId="0" borderId="0" xfId="7" applyFont="1" applyFill="1" applyBorder="1" applyAlignment="1">
      <alignment horizontal="right" vertical="center"/>
    </xf>
    <xf numFmtId="0" fontId="21" fillId="0" borderId="41" xfId="6" applyFont="1" applyFill="1" applyBorder="1" applyAlignment="1">
      <alignment horizontal="center" vertical="center"/>
    </xf>
    <xf numFmtId="0" fontId="21" fillId="0" borderId="41" xfId="6" applyFont="1" applyFill="1" applyBorder="1" applyAlignment="1">
      <alignment horizontal="center"/>
    </xf>
    <xf numFmtId="0" fontId="21" fillId="0" borderId="41" xfId="6" quotePrefix="1" applyFont="1" applyFill="1" applyBorder="1" applyAlignment="1">
      <alignment horizontal="center"/>
    </xf>
    <xf numFmtId="38" fontId="21" fillId="0" borderId="80" xfId="7" applyFont="1" applyFill="1" applyBorder="1" applyAlignment="1">
      <alignment vertical="center"/>
    </xf>
    <xf numFmtId="38" fontId="21" fillId="0" borderId="0" xfId="7" applyFont="1" applyFill="1" applyBorder="1" applyAlignment="1">
      <alignment vertical="center"/>
    </xf>
    <xf numFmtId="0" fontId="21" fillId="0" borderId="55" xfId="6" applyFont="1" applyFill="1" applyBorder="1" applyAlignment="1">
      <alignment horizontal="center" vertical="center"/>
    </xf>
    <xf numFmtId="38" fontId="21" fillId="0" borderId="81" xfId="7" quotePrefix="1" applyFont="1" applyFill="1" applyBorder="1" applyAlignment="1">
      <alignment horizontal="center" vertical="center"/>
    </xf>
    <xf numFmtId="0" fontId="21" fillId="0" borderId="47" xfId="6" applyFont="1" applyFill="1" applyBorder="1" applyAlignment="1">
      <alignment vertical="center"/>
    </xf>
    <xf numFmtId="0" fontId="21" fillId="0" borderId="47" xfId="6" applyFont="1" applyFill="1" applyBorder="1" applyAlignment="1">
      <alignment horizontal="center" vertical="top"/>
    </xf>
    <xf numFmtId="0" fontId="21" fillId="0" borderId="47" xfId="6" quotePrefix="1" applyFont="1" applyFill="1" applyBorder="1" applyAlignment="1">
      <alignment horizontal="center" vertical="top"/>
    </xf>
    <xf numFmtId="38" fontId="21" fillId="0" borderId="49" xfId="7" applyFont="1" applyFill="1" applyBorder="1" applyAlignment="1">
      <alignment vertical="center"/>
    </xf>
    <xf numFmtId="38" fontId="21" fillId="0" borderId="0" xfId="7" applyFont="1" applyFill="1" applyBorder="1" applyAlignment="1">
      <alignment horizontal="center" vertical="center"/>
    </xf>
    <xf numFmtId="38" fontId="21" fillId="0" borderId="0" xfId="7" applyFont="1" applyFill="1" applyAlignment="1">
      <alignment horizontal="center" vertical="center"/>
    </xf>
    <xf numFmtId="3" fontId="21" fillId="0" borderId="82" xfId="4" applyNumberFormat="1" applyFont="1" applyFill="1" applyBorder="1" applyAlignment="1">
      <alignment horizontal="center" vertical="center"/>
    </xf>
    <xf numFmtId="3" fontId="21" fillId="0" borderId="83" xfId="4" applyNumberFormat="1" applyFont="1" applyFill="1" applyBorder="1" applyAlignment="1">
      <alignment horizontal="center" vertical="center"/>
    </xf>
    <xf numFmtId="3" fontId="21" fillId="0" borderId="84" xfId="4" applyNumberFormat="1" applyFont="1" applyFill="1" applyBorder="1" applyAlignment="1">
      <alignment horizontal="center" vertical="center"/>
    </xf>
    <xf numFmtId="3" fontId="21" fillId="0" borderId="85" xfId="6" quotePrefix="1" applyNumberFormat="1" applyFont="1" applyFill="1" applyBorder="1" applyAlignment="1">
      <alignment horizontal="left" vertical="center"/>
    </xf>
    <xf numFmtId="1" fontId="21" fillId="0" borderId="0" xfId="6" applyNumberFormat="1" applyFont="1" applyFill="1" applyAlignment="1">
      <alignment vertical="center"/>
    </xf>
    <xf numFmtId="3" fontId="21" fillId="0" borderId="33" xfId="4" applyNumberFormat="1" applyFont="1" applyFill="1" applyBorder="1" applyAlignment="1">
      <alignment horizontal="center" vertical="center"/>
    </xf>
    <xf numFmtId="3" fontId="21" fillId="0" borderId="12" xfId="4" applyNumberFormat="1" applyFont="1" applyFill="1" applyBorder="1" applyAlignment="1">
      <alignment horizontal="center" vertical="center"/>
    </xf>
    <xf numFmtId="3" fontId="21" fillId="0" borderId="87" xfId="4" applyNumberFormat="1" applyFont="1" applyFill="1" applyBorder="1" applyAlignment="1">
      <alignment horizontal="center" vertical="center"/>
    </xf>
    <xf numFmtId="3" fontId="21" fillId="0" borderId="52" xfId="6" quotePrefix="1" applyNumberFormat="1" applyFont="1" applyFill="1" applyBorder="1" applyAlignment="1">
      <alignment horizontal="left" vertical="center"/>
    </xf>
    <xf numFmtId="3" fontId="21" fillId="0" borderId="52" xfId="6" applyNumberFormat="1" applyFont="1" applyFill="1" applyBorder="1" applyAlignment="1">
      <alignment vertical="center"/>
    </xf>
    <xf numFmtId="3" fontId="21" fillId="0" borderId="87" xfId="4" applyNumberFormat="1" applyFont="1" applyFill="1" applyBorder="1" applyAlignment="1">
      <alignment horizontal="center" vertical="center" shrinkToFit="1"/>
    </xf>
    <xf numFmtId="3" fontId="21" fillId="0" borderId="12" xfId="4" quotePrefix="1" applyNumberFormat="1" applyFont="1" applyFill="1" applyBorder="1" applyAlignment="1">
      <alignment horizontal="center" vertical="center"/>
    </xf>
    <xf numFmtId="3" fontId="21" fillId="0" borderId="33" xfId="4" quotePrefix="1" applyNumberFormat="1" applyFont="1" applyFill="1" applyBorder="1" applyAlignment="1">
      <alignment horizontal="center" vertical="center"/>
    </xf>
    <xf numFmtId="3" fontId="21" fillId="0" borderId="88" xfId="4" applyNumberFormat="1" applyFont="1" applyFill="1" applyBorder="1" applyAlignment="1">
      <alignment horizontal="center" vertical="center"/>
    </xf>
    <xf numFmtId="3" fontId="21" fillId="0" borderId="52" xfId="6" quotePrefix="1" applyNumberFormat="1" applyFont="1" applyFill="1" applyBorder="1" applyAlignment="1">
      <alignment horizontal="center" vertical="center"/>
    </xf>
    <xf numFmtId="3" fontId="21" fillId="0" borderId="7" xfId="4" applyNumberFormat="1" applyFont="1" applyFill="1" applyBorder="1" applyAlignment="1">
      <alignment horizontal="center" vertical="center"/>
    </xf>
    <xf numFmtId="3" fontId="21" fillId="0" borderId="58" xfId="6" applyNumberFormat="1" applyFont="1" applyFill="1" applyBorder="1" applyAlignment="1">
      <alignment horizontal="centerContinuous" vertical="center"/>
    </xf>
    <xf numFmtId="3" fontId="21" fillId="0" borderId="89" xfId="6" applyNumberFormat="1" applyFont="1" applyFill="1" applyBorder="1" applyAlignment="1">
      <alignment horizontal="left" vertical="center"/>
    </xf>
    <xf numFmtId="3" fontId="21" fillId="0" borderId="56" xfId="6" applyNumberFormat="1" applyFont="1" applyFill="1" applyBorder="1" applyAlignment="1">
      <alignment horizontal="center" vertical="center"/>
    </xf>
    <xf numFmtId="3" fontId="21" fillId="0" borderId="56" xfId="6" applyNumberFormat="1" applyFont="1" applyFill="1" applyBorder="1" applyAlignment="1">
      <alignment horizontal="left" vertical="center"/>
    </xf>
    <xf numFmtId="3" fontId="21" fillId="0" borderId="52" xfId="6" applyNumberFormat="1" applyFont="1" applyFill="1" applyBorder="1" applyAlignment="1">
      <alignment horizontal="left" vertical="center"/>
    </xf>
    <xf numFmtId="3" fontId="21" fillId="0" borderId="52" xfId="6" applyNumberFormat="1" applyFont="1" applyFill="1" applyBorder="1" applyAlignment="1">
      <alignment horizontal="center" vertical="center"/>
    </xf>
    <xf numFmtId="3" fontId="21" fillId="0" borderId="92" xfId="4" applyNumberFormat="1" applyFont="1" applyFill="1" applyBorder="1" applyAlignment="1">
      <alignment horizontal="centerContinuous" vertical="center"/>
    </xf>
    <xf numFmtId="3" fontId="21" fillId="0" borderId="93" xfId="6" applyNumberFormat="1" applyFont="1" applyFill="1" applyBorder="1" applyAlignment="1">
      <alignment horizontal="centerContinuous" vertical="center"/>
    </xf>
    <xf numFmtId="3" fontId="21" fillId="0" borderId="95" xfId="4" applyNumberFormat="1" applyFont="1" applyFill="1" applyBorder="1" applyAlignment="1">
      <alignment horizontal="center" vertical="center" shrinkToFit="1"/>
    </xf>
    <xf numFmtId="3" fontId="21" fillId="0" borderId="85" xfId="6" applyNumberFormat="1" applyFont="1" applyFill="1" applyBorder="1" applyAlignment="1">
      <alignment horizontal="left" vertical="center"/>
    </xf>
    <xf numFmtId="3" fontId="21" fillId="0" borderId="89" xfId="4" applyNumberFormat="1" applyFont="1" applyFill="1" applyBorder="1" applyAlignment="1">
      <alignment horizontal="center" vertical="center"/>
    </xf>
    <xf numFmtId="3" fontId="21" fillId="0" borderId="96" xfId="6" applyNumberFormat="1" applyFont="1" applyFill="1" applyBorder="1" applyAlignment="1">
      <alignment horizontal="left" vertical="center"/>
    </xf>
    <xf numFmtId="3" fontId="21" fillId="0" borderId="36" xfId="4" applyNumberFormat="1" applyFont="1" applyFill="1" applyBorder="1" applyAlignment="1">
      <alignment horizontal="centerContinuous" vertical="center"/>
    </xf>
    <xf numFmtId="3" fontId="21" fillId="0" borderId="98" xfId="6" applyNumberFormat="1" applyFont="1" applyFill="1" applyBorder="1" applyAlignment="1">
      <alignment horizontal="centerContinuous" vertical="center"/>
    </xf>
    <xf numFmtId="3" fontId="21" fillId="0" borderId="38" xfId="4" quotePrefix="1" applyNumberFormat="1" applyFont="1" applyFill="1" applyBorder="1" applyAlignment="1">
      <alignment horizontal="centerContinuous" vertical="center"/>
    </xf>
    <xf numFmtId="3" fontId="21" fillId="0" borderId="0" xfId="4" applyNumberFormat="1" applyFont="1" applyFill="1" applyBorder="1" applyAlignment="1">
      <alignment horizontal="centerContinuous" vertical="center"/>
    </xf>
    <xf numFmtId="3" fontId="21" fillId="0" borderId="34" xfId="6" applyNumberFormat="1" applyFont="1" applyFill="1" applyBorder="1" applyAlignment="1">
      <alignment horizontal="centerContinuous" vertical="center"/>
    </xf>
    <xf numFmtId="3" fontId="21" fillId="0" borderId="99" xfId="4" applyNumberFormat="1" applyFont="1" applyFill="1" applyBorder="1" applyAlignment="1">
      <alignment horizontal="center" vertical="center"/>
    </xf>
    <xf numFmtId="3" fontId="21" fillId="0" borderId="83" xfId="4" applyNumberFormat="1" applyFont="1" applyFill="1" applyBorder="1" applyAlignment="1">
      <alignment horizontal="center" vertical="center" wrapText="1"/>
    </xf>
    <xf numFmtId="3" fontId="21" fillId="0" borderId="100" xfId="4" applyNumberFormat="1" applyFont="1" applyFill="1" applyBorder="1" applyAlignment="1">
      <alignment horizontal="center" vertical="center"/>
    </xf>
    <xf numFmtId="3" fontId="21" fillId="0" borderId="101" xfId="6" applyNumberFormat="1" applyFont="1" applyFill="1" applyBorder="1" applyAlignment="1">
      <alignment horizontal="left" vertical="center"/>
    </xf>
    <xf numFmtId="3" fontId="21" fillId="0" borderId="39" xfId="4" applyNumberFormat="1" applyFont="1" applyFill="1" applyBorder="1" applyAlignment="1">
      <alignment horizontal="center" vertical="center"/>
    </xf>
    <xf numFmtId="3" fontId="21" fillId="0" borderId="102" xfId="6" applyNumberFormat="1" applyFont="1" applyFill="1" applyBorder="1" applyAlignment="1">
      <alignment horizontal="centerContinuous" vertical="center"/>
    </xf>
    <xf numFmtId="3" fontId="21" fillId="0" borderId="56" xfId="6" quotePrefix="1" applyNumberFormat="1" applyFont="1" applyFill="1" applyBorder="1" applyAlignment="1">
      <alignment horizontal="left" vertical="center"/>
    </xf>
    <xf numFmtId="3" fontId="21" fillId="0" borderId="56" xfId="4" applyNumberFormat="1" applyFont="1" applyFill="1" applyBorder="1" applyAlignment="1">
      <alignment horizontal="center" vertical="center"/>
    </xf>
    <xf numFmtId="3" fontId="21" fillId="0" borderId="72" xfId="4" applyNumberFormat="1" applyFont="1" applyFill="1" applyBorder="1" applyAlignment="1">
      <alignment horizontal="center" vertical="center"/>
    </xf>
    <xf numFmtId="3" fontId="21" fillId="0" borderId="55" xfId="4" applyNumberFormat="1" applyFont="1" applyFill="1" applyBorder="1" applyAlignment="1">
      <alignment horizontal="center" vertical="center" shrinkToFit="1"/>
    </xf>
    <xf numFmtId="3" fontId="21" fillId="0" borderId="55" xfId="4" applyNumberFormat="1" applyFont="1" applyFill="1" applyBorder="1" applyAlignment="1">
      <alignment horizontal="center" vertical="center"/>
    </xf>
    <xf numFmtId="3" fontId="21" fillId="0" borderId="39" xfId="4" applyNumberFormat="1" applyFont="1" applyFill="1" applyBorder="1" applyAlignment="1">
      <alignment vertical="center"/>
    </xf>
    <xf numFmtId="3" fontId="21" fillId="0" borderId="87" xfId="4" applyNumberFormat="1" applyFont="1" applyFill="1" applyBorder="1" applyAlignment="1">
      <alignment vertical="center"/>
    </xf>
    <xf numFmtId="3" fontId="21" fillId="0" borderId="104" xfId="4" applyNumberFormat="1" applyFont="1" applyFill="1" applyBorder="1" applyAlignment="1">
      <alignment horizontal="centerContinuous" vertical="center"/>
    </xf>
    <xf numFmtId="3" fontId="21" fillId="0" borderId="105" xfId="4" applyNumberFormat="1" applyFont="1" applyFill="1" applyBorder="1" applyAlignment="1">
      <alignment vertical="center"/>
    </xf>
    <xf numFmtId="3" fontId="21" fillId="0" borderId="106" xfId="4" quotePrefix="1" applyNumberFormat="1" applyFont="1" applyFill="1" applyBorder="1" applyAlignment="1">
      <alignment horizontal="centerContinuous" vertical="center"/>
    </xf>
    <xf numFmtId="3" fontId="21" fillId="0" borderId="107" xfId="4" applyNumberFormat="1" applyFont="1" applyFill="1" applyBorder="1" applyAlignment="1">
      <alignment horizontal="centerContinuous" vertical="center"/>
    </xf>
    <xf numFmtId="3" fontId="21" fillId="0" borderId="108" xfId="6" applyNumberFormat="1" applyFont="1" applyFill="1" applyBorder="1" applyAlignment="1">
      <alignment horizontal="centerContinuous" vertical="center"/>
    </xf>
    <xf numFmtId="38" fontId="15" fillId="0" borderId="52" xfId="4" applyNumberFormat="1" applyFont="1" applyBorder="1" applyAlignment="1">
      <alignment vertical="center"/>
    </xf>
    <xf numFmtId="3" fontId="15" fillId="0" borderId="0" xfId="4" applyNumberFormat="1" applyFont="1" applyBorder="1" applyAlignment="1">
      <alignment vertical="center"/>
    </xf>
    <xf numFmtId="3" fontId="15" fillId="0" borderId="113" xfId="4" applyNumberFormat="1" applyFont="1" applyBorder="1" applyAlignment="1">
      <alignment vertical="center"/>
    </xf>
    <xf numFmtId="38" fontId="15" fillId="0" borderId="113" xfId="4" applyNumberFormat="1" applyFont="1" applyBorder="1" applyAlignment="1">
      <alignment vertical="center"/>
    </xf>
    <xf numFmtId="3" fontId="15" fillId="0" borderId="58" xfId="4" applyNumberFormat="1" applyFont="1" applyBorder="1" applyAlignment="1">
      <alignment vertical="center"/>
    </xf>
    <xf numFmtId="3" fontId="15" fillId="0" borderId="114" xfId="4" applyNumberFormat="1" applyFont="1" applyBorder="1" applyAlignment="1">
      <alignment vertical="center"/>
    </xf>
    <xf numFmtId="3" fontId="15" fillId="0" borderId="64" xfId="4" applyNumberFormat="1" applyFont="1" applyBorder="1" applyAlignment="1">
      <alignment vertical="center"/>
    </xf>
    <xf numFmtId="3" fontId="15" fillId="0" borderId="88" xfId="4" applyNumberFormat="1" applyFont="1" applyBorder="1" applyAlignment="1">
      <alignment vertical="center"/>
    </xf>
    <xf numFmtId="3" fontId="15" fillId="0" borderId="115" xfId="4" applyNumberFormat="1" applyFont="1" applyBorder="1" applyAlignment="1">
      <alignment vertical="center"/>
    </xf>
    <xf numFmtId="3" fontId="15" fillId="0" borderId="116" xfId="4" applyNumberFormat="1" applyFont="1" applyBorder="1" applyAlignment="1">
      <alignment vertical="center"/>
    </xf>
    <xf numFmtId="3" fontId="15" fillId="0" borderId="98" xfId="4" applyNumberFormat="1" applyFont="1" applyBorder="1" applyAlignment="1">
      <alignment vertical="center"/>
    </xf>
    <xf numFmtId="3" fontId="18" fillId="0" borderId="0" xfId="4" applyNumberFormat="1" applyFont="1" applyBorder="1" applyAlignment="1">
      <alignment vertical="center"/>
    </xf>
    <xf numFmtId="3" fontId="18" fillId="0" borderId="0" xfId="4" applyNumberFormat="1" applyFont="1" applyBorder="1" applyAlignment="1">
      <alignment horizontal="right" vertical="center"/>
    </xf>
    <xf numFmtId="38" fontId="15" fillId="0" borderId="53" xfId="4" applyNumberFormat="1" applyFont="1" applyBorder="1" applyAlignment="1">
      <alignment vertical="center"/>
    </xf>
    <xf numFmtId="3" fontId="15" fillId="0" borderId="103" xfId="4" applyNumberFormat="1" applyFont="1" applyBorder="1" applyAlignment="1">
      <alignment vertical="center"/>
    </xf>
    <xf numFmtId="3" fontId="15" fillId="0" borderId="117" xfId="4" applyNumberFormat="1" applyFont="1" applyBorder="1" applyAlignment="1">
      <alignment vertical="center"/>
    </xf>
    <xf numFmtId="3" fontId="15" fillId="0" borderId="118" xfId="4" applyNumberFormat="1" applyFont="1" applyBorder="1" applyAlignment="1">
      <alignment horizontal="center" vertical="center"/>
    </xf>
    <xf numFmtId="3" fontId="15" fillId="0" borderId="113" xfId="4" quotePrefix="1" applyNumberFormat="1" applyFont="1" applyBorder="1" applyAlignment="1">
      <alignment horizontal="left" vertical="center"/>
    </xf>
    <xf numFmtId="3" fontId="15" fillId="0" borderId="119" xfId="4" applyNumberFormat="1" applyFont="1" applyBorder="1" applyAlignment="1">
      <alignment horizontal="centerContinuous" vertical="center"/>
    </xf>
    <xf numFmtId="3" fontId="15" fillId="0" borderId="15" xfId="4" applyNumberFormat="1" applyFont="1" applyBorder="1" applyAlignment="1">
      <alignment horizontal="center" vertical="center" shrinkToFit="1"/>
    </xf>
    <xf numFmtId="3" fontId="21" fillId="0" borderId="0" xfId="4" applyNumberFormat="1" applyFont="1" applyFill="1" applyBorder="1" applyAlignment="1">
      <alignment horizontal="center" vertical="center"/>
    </xf>
    <xf numFmtId="3" fontId="21" fillId="0" borderId="23" xfId="4" applyNumberFormat="1" applyFont="1" applyFill="1" applyBorder="1" applyAlignment="1">
      <alignment horizontal="centerContinuous" vertical="center"/>
    </xf>
    <xf numFmtId="3" fontId="21" fillId="0" borderId="17" xfId="4" applyNumberFormat="1" applyFont="1" applyFill="1" applyBorder="1" applyAlignment="1">
      <alignment horizontal="centerContinuous" vertical="center"/>
    </xf>
    <xf numFmtId="0" fontId="15" fillId="0" borderId="0" xfId="6" applyFont="1" applyFill="1" applyAlignment="1">
      <alignment vertical="center"/>
    </xf>
    <xf numFmtId="0" fontId="14" fillId="0" borderId="0" xfId="6" applyFill="1" applyAlignment="1">
      <alignment vertical="center"/>
    </xf>
    <xf numFmtId="38" fontId="15" fillId="0" borderId="0" xfId="7" applyFont="1" applyFill="1" applyAlignment="1">
      <alignment vertical="center"/>
    </xf>
    <xf numFmtId="0" fontId="15" fillId="0" borderId="121" xfId="6" applyFont="1" applyFill="1" applyBorder="1" applyAlignment="1">
      <alignment vertical="center"/>
    </xf>
    <xf numFmtId="0" fontId="15" fillId="0" borderId="0" xfId="6" applyFont="1" applyFill="1" applyBorder="1" applyAlignment="1">
      <alignment vertical="center"/>
    </xf>
    <xf numFmtId="3" fontId="15" fillId="0" borderId="41" xfId="6" applyNumberFormat="1" applyFont="1" applyFill="1" applyBorder="1" applyAlignment="1">
      <alignment horizontal="center" shrinkToFit="1"/>
    </xf>
    <xf numFmtId="0" fontId="15" fillId="0" borderId="43" xfId="6" applyFont="1" applyFill="1" applyBorder="1" applyAlignment="1">
      <alignment horizontal="centerContinuous" vertical="center"/>
    </xf>
    <xf numFmtId="38" fontId="15" fillId="0" borderId="45" xfId="7" applyFont="1" applyFill="1" applyBorder="1" applyAlignment="1">
      <alignment horizontal="centerContinuous" vertical="center"/>
    </xf>
    <xf numFmtId="3" fontId="15" fillId="0" borderId="47" xfId="6" applyNumberFormat="1" applyFont="1" applyFill="1" applyBorder="1" applyAlignment="1">
      <alignment horizontal="center" vertical="top" shrinkToFit="1"/>
    </xf>
    <xf numFmtId="0" fontId="24" fillId="0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24" xfId="0" applyFont="1" applyBorder="1" applyAlignment="1">
      <alignment horizontal="center" vertical="center"/>
    </xf>
    <xf numFmtId="0" fontId="15" fillId="0" borderId="65" xfId="6" applyFont="1" applyFill="1" applyBorder="1" applyAlignment="1">
      <alignment horizontal="center" vertical="center"/>
    </xf>
    <xf numFmtId="38" fontId="15" fillId="0" borderId="103" xfId="7" applyFont="1" applyFill="1" applyBorder="1" applyAlignment="1">
      <alignment horizontal="center" vertical="center"/>
    </xf>
    <xf numFmtId="3" fontId="15" fillId="0" borderId="50" xfId="6" applyNumberFormat="1" applyFont="1" applyFill="1" applyBorder="1" applyAlignment="1">
      <alignment horizontal="center" vertical="center"/>
    </xf>
    <xf numFmtId="3" fontId="15" fillId="0" borderId="42" xfId="6" applyNumberFormat="1" applyFont="1" applyFill="1" applyBorder="1" applyAlignment="1">
      <alignment horizontal="center" vertical="center"/>
    </xf>
    <xf numFmtId="3" fontId="15" fillId="0" borderId="51" xfId="6" quotePrefix="1" applyNumberFormat="1" applyFont="1" applyFill="1" applyBorder="1" applyAlignment="1">
      <alignment horizontal="left" vertical="center"/>
    </xf>
    <xf numFmtId="3" fontId="15" fillId="0" borderId="54" xfId="6" applyNumberFormat="1" applyFont="1" applyFill="1" applyBorder="1" applyAlignment="1">
      <alignment horizontal="center" vertical="center"/>
    </xf>
    <xf numFmtId="3" fontId="15" fillId="0" borderId="55" xfId="6" applyNumberFormat="1" applyFont="1" applyFill="1" applyBorder="1" applyAlignment="1">
      <alignment horizontal="center" vertical="center"/>
    </xf>
    <xf numFmtId="3" fontId="15" fillId="0" borderId="52" xfId="6" quotePrefix="1" applyNumberFormat="1" applyFont="1" applyFill="1" applyBorder="1" applyAlignment="1">
      <alignment horizontal="left" vertical="center"/>
    </xf>
    <xf numFmtId="3" fontId="15" fillId="0" borderId="52" xfId="6" applyNumberFormat="1" applyFont="1" applyFill="1" applyBorder="1" applyAlignment="1">
      <alignment vertical="center"/>
    </xf>
    <xf numFmtId="3" fontId="15" fillId="0" borderId="55" xfId="6" quotePrefix="1" applyNumberFormat="1" applyFont="1" applyFill="1" applyBorder="1" applyAlignment="1">
      <alignment horizontal="center" vertical="center"/>
    </xf>
    <xf numFmtId="3" fontId="15" fillId="0" borderId="56" xfId="6" applyNumberFormat="1" applyFont="1" applyFill="1" applyBorder="1" applyAlignment="1">
      <alignment horizontal="center" vertical="center"/>
    </xf>
    <xf numFmtId="3" fontId="15" fillId="0" borderId="52" xfId="6" quotePrefix="1" applyNumberFormat="1" applyFont="1" applyFill="1" applyBorder="1" applyAlignment="1">
      <alignment horizontal="center" vertical="center"/>
    </xf>
    <xf numFmtId="3" fontId="15" fillId="0" borderId="55" xfId="6" applyNumberFormat="1" applyFont="1" applyFill="1" applyBorder="1" applyAlignment="1">
      <alignment horizontal="center" vertical="center" shrinkToFit="1"/>
    </xf>
    <xf numFmtId="3" fontId="15" fillId="0" borderId="48" xfId="6" applyNumberFormat="1" applyFont="1" applyFill="1" applyBorder="1" applyAlignment="1">
      <alignment horizontal="center" vertical="center"/>
    </xf>
    <xf numFmtId="3" fontId="15" fillId="0" borderId="67" xfId="6" applyNumberFormat="1" applyFont="1" applyFill="1" applyBorder="1" applyAlignment="1">
      <alignment horizontal="centerContinuous" vertical="center"/>
    </xf>
    <xf numFmtId="3" fontId="15" fillId="0" borderId="58" xfId="6" applyNumberFormat="1" applyFont="1" applyFill="1" applyBorder="1" applyAlignment="1">
      <alignment horizontal="centerContinuous" vertical="center"/>
    </xf>
    <xf numFmtId="3" fontId="15" fillId="0" borderId="51" xfId="6" applyNumberFormat="1" applyFont="1" applyFill="1" applyBorder="1" applyAlignment="1">
      <alignment horizontal="left" vertical="center"/>
    </xf>
    <xf numFmtId="3" fontId="15" fillId="0" borderId="52" xfId="6" applyNumberFormat="1" applyFont="1" applyFill="1" applyBorder="1" applyAlignment="1">
      <alignment horizontal="center" vertical="center"/>
    </xf>
    <xf numFmtId="3" fontId="15" fillId="0" borderId="56" xfId="6" applyNumberFormat="1" applyFont="1" applyFill="1" applyBorder="1" applyAlignment="1">
      <alignment horizontal="left" vertical="center"/>
    </xf>
    <xf numFmtId="3" fontId="15" fillId="0" borderId="52" xfId="6" applyNumberFormat="1" applyFont="1" applyFill="1" applyBorder="1" applyAlignment="1">
      <alignment horizontal="left" vertical="center"/>
    </xf>
    <xf numFmtId="3" fontId="15" fillId="0" borderId="47" xfId="6" applyNumberFormat="1" applyFont="1" applyFill="1" applyBorder="1" applyAlignment="1">
      <alignment horizontal="center" vertical="center"/>
    </xf>
    <xf numFmtId="3" fontId="15" fillId="0" borderId="63" xfId="6" applyNumberFormat="1" applyFont="1" applyFill="1" applyBorder="1" applyAlignment="1">
      <alignment horizontal="centerContinuous" vertical="center"/>
    </xf>
    <xf numFmtId="3" fontId="15" fillId="0" borderId="64" xfId="6" applyNumberFormat="1" applyFont="1" applyFill="1" applyBorder="1" applyAlignment="1">
      <alignment horizontal="centerContinuous" vertical="center"/>
    </xf>
    <xf numFmtId="3" fontId="15" fillId="0" borderId="46" xfId="6" applyNumberFormat="1" applyFont="1" applyFill="1" applyBorder="1" applyAlignment="1">
      <alignment horizontal="center" vertical="center"/>
    </xf>
    <xf numFmtId="3" fontId="15" fillId="0" borderId="68" xfId="6" quotePrefix="1" applyNumberFormat="1" applyFont="1" applyFill="1" applyBorder="1" applyAlignment="1">
      <alignment horizontal="centerContinuous" vertical="center"/>
    </xf>
    <xf numFmtId="3" fontId="15" fillId="0" borderId="75" xfId="6" applyNumberFormat="1" applyFont="1" applyFill="1" applyBorder="1" applyAlignment="1">
      <alignment horizontal="centerContinuous" vertical="center"/>
    </xf>
    <xf numFmtId="3" fontId="15" fillId="0" borderId="79" xfId="6" applyNumberFormat="1" applyFont="1" applyFill="1" applyBorder="1" applyAlignment="1">
      <alignment horizontal="centerContinuous" vertical="center"/>
    </xf>
    <xf numFmtId="3" fontId="15" fillId="0" borderId="40" xfId="6" applyNumberFormat="1" applyFont="1" applyFill="1" applyBorder="1" applyAlignment="1">
      <alignment horizontal="center" vertical="center"/>
    </xf>
    <xf numFmtId="3" fontId="15" fillId="0" borderId="41" xfId="6" applyNumberFormat="1" applyFont="1" applyFill="1" applyBorder="1" applyAlignment="1">
      <alignment horizontal="center" vertical="center" wrapText="1"/>
    </xf>
    <xf numFmtId="3" fontId="15" fillId="0" borderId="85" xfId="6" applyNumberFormat="1" applyFont="1" applyFill="1" applyBorder="1" applyAlignment="1">
      <alignment horizontal="left" vertical="center"/>
    </xf>
    <xf numFmtId="3" fontId="15" fillId="0" borderId="72" xfId="6" applyNumberFormat="1" applyFont="1" applyFill="1" applyBorder="1" applyAlignment="1">
      <alignment horizontal="center" vertical="center"/>
    </xf>
    <xf numFmtId="3" fontId="15" fillId="0" borderId="54" xfId="6" applyNumberFormat="1" applyFont="1" applyFill="1" applyBorder="1" applyAlignment="1">
      <alignment vertical="center"/>
    </xf>
    <xf numFmtId="3" fontId="15" fillId="0" borderId="48" xfId="6" applyNumberFormat="1" applyFont="1" applyFill="1" applyBorder="1" applyAlignment="1">
      <alignment vertical="center"/>
    </xf>
    <xf numFmtId="3" fontId="15" fillId="0" borderId="73" xfId="6" applyNumberFormat="1" applyFont="1" applyFill="1" applyBorder="1" applyAlignment="1">
      <alignment vertical="center"/>
    </xf>
    <xf numFmtId="3" fontId="15" fillId="0" borderId="74" xfId="6" quotePrefix="1" applyNumberFormat="1" applyFont="1" applyFill="1" applyBorder="1" applyAlignment="1">
      <alignment horizontal="centerContinuous" vertical="center"/>
    </xf>
    <xf numFmtId="3" fontId="15" fillId="0" borderId="70" xfId="6" applyNumberFormat="1" applyFont="1" applyFill="1" applyBorder="1" applyAlignment="1">
      <alignment horizontal="centerContinuous" vertical="center"/>
    </xf>
    <xf numFmtId="3" fontId="15" fillId="0" borderId="78" xfId="6" applyNumberFormat="1" applyFont="1" applyFill="1" applyBorder="1" applyAlignment="1">
      <alignment horizontal="centerContinuous" vertical="center"/>
    </xf>
    <xf numFmtId="3" fontId="15" fillId="0" borderId="69" xfId="6" applyNumberFormat="1" applyFont="1" applyFill="1" applyBorder="1" applyAlignment="1">
      <alignment horizontal="centerContinuous" vertical="center"/>
    </xf>
    <xf numFmtId="3" fontId="15" fillId="0" borderId="128" xfId="6" applyNumberFormat="1" applyFont="1" applyFill="1" applyBorder="1" applyAlignment="1">
      <alignment horizontal="centerContinuous" vertical="center"/>
    </xf>
    <xf numFmtId="38" fontId="15" fillId="0" borderId="0" xfId="7" applyFont="1" applyFill="1" applyBorder="1" applyAlignment="1">
      <alignment vertical="center"/>
    </xf>
    <xf numFmtId="0" fontId="18" fillId="0" borderId="0" xfId="6" applyFont="1" applyFill="1" applyBorder="1" applyAlignment="1">
      <alignment vertical="center"/>
    </xf>
    <xf numFmtId="0" fontId="18" fillId="0" borderId="0" xfId="6" quotePrefix="1" applyFont="1" applyFill="1" applyBorder="1" applyAlignment="1">
      <alignment horizontal="left" vertical="center"/>
    </xf>
    <xf numFmtId="3" fontId="15" fillId="0" borderId="0" xfId="6" applyNumberFormat="1" applyFont="1" applyFill="1" applyBorder="1" applyAlignment="1">
      <alignment vertical="center"/>
    </xf>
    <xf numFmtId="0" fontId="15" fillId="0" borderId="0" xfId="6" applyFont="1" applyFill="1" applyAlignment="1">
      <alignment horizontal="distributed" vertical="center"/>
    </xf>
    <xf numFmtId="0" fontId="22" fillId="0" borderId="0" xfId="6" applyFont="1" applyFill="1" applyAlignment="1">
      <alignment horizontal="distributed" vertical="center"/>
    </xf>
    <xf numFmtId="0" fontId="15" fillId="0" borderId="120" xfId="6" applyFont="1" applyFill="1" applyBorder="1" applyAlignment="1">
      <alignment horizontal="centerContinuous" vertical="center"/>
    </xf>
    <xf numFmtId="0" fontId="15" fillId="0" borderId="80" xfId="6" quotePrefix="1" applyFont="1" applyFill="1" applyBorder="1" applyAlignment="1">
      <alignment horizontal="center" vertical="center"/>
    </xf>
    <xf numFmtId="0" fontId="15" fillId="0" borderId="129" xfId="6" applyFont="1" applyFill="1" applyBorder="1" applyAlignment="1">
      <alignment vertical="center"/>
    </xf>
    <xf numFmtId="0" fontId="15" fillId="0" borderId="65" xfId="6" quotePrefix="1" applyFont="1" applyFill="1" applyBorder="1" applyAlignment="1">
      <alignment horizontal="center" vertical="center"/>
    </xf>
    <xf numFmtId="0" fontId="15" fillId="0" borderId="49" xfId="6" quotePrefix="1" applyFont="1" applyFill="1" applyBorder="1" applyAlignment="1">
      <alignment horizontal="center" vertical="center"/>
    </xf>
    <xf numFmtId="3" fontId="15" fillId="0" borderId="129" xfId="6" applyNumberFormat="1" applyFont="1" applyFill="1" applyBorder="1" applyAlignment="1">
      <alignment vertical="center"/>
    </xf>
    <xf numFmtId="3" fontId="15" fillId="0" borderId="57" xfId="6" applyNumberFormat="1" applyFont="1" applyFill="1" applyBorder="1" applyAlignment="1">
      <alignment horizontal="centerContinuous" vertical="center"/>
    </xf>
    <xf numFmtId="3" fontId="15" fillId="0" borderId="61" xfId="6" applyNumberFormat="1" applyFont="1" applyFill="1" applyBorder="1" applyAlignment="1">
      <alignment horizontal="center" vertical="center" shrinkToFit="1"/>
    </xf>
    <xf numFmtId="4" fontId="15" fillId="0" borderId="0" xfId="6" applyNumberFormat="1" applyFont="1" applyFill="1" applyBorder="1" applyAlignment="1">
      <alignment vertical="center"/>
    </xf>
    <xf numFmtId="3" fontId="15" fillId="0" borderId="56" xfId="6" quotePrefix="1" applyNumberFormat="1" applyFont="1" applyFill="1" applyBorder="1" applyAlignment="1">
      <alignment horizontal="left" vertical="center"/>
    </xf>
    <xf numFmtId="3" fontId="15" fillId="0" borderId="0" xfId="6" applyNumberFormat="1" applyFont="1" applyFill="1" applyBorder="1" applyAlignment="1">
      <alignment horizontal="centerContinuous" vertical="center"/>
    </xf>
    <xf numFmtId="0" fontId="15" fillId="0" borderId="63" xfId="6" applyFont="1" applyFill="1" applyBorder="1" applyAlignment="1">
      <alignment horizontal="center" vertical="center"/>
    </xf>
    <xf numFmtId="0" fontId="15" fillId="0" borderId="41" xfId="6" applyFont="1" applyFill="1" applyBorder="1" applyAlignment="1">
      <alignment horizontal="centerContinuous" vertical="center"/>
    </xf>
    <xf numFmtId="0" fontId="15" fillId="0" borderId="47" xfId="6" applyFont="1" applyFill="1" applyBorder="1" applyAlignment="1">
      <alignment horizontal="center" vertical="center"/>
    </xf>
    <xf numFmtId="0" fontId="15" fillId="0" borderId="17" xfId="6" applyFont="1" applyFill="1" applyBorder="1" applyAlignment="1">
      <alignment horizontal="center" vertical="center"/>
    </xf>
    <xf numFmtId="0" fontId="15" fillId="0" borderId="18" xfId="6" applyFont="1" applyFill="1" applyBorder="1" applyAlignment="1">
      <alignment horizontal="center" vertical="center"/>
    </xf>
    <xf numFmtId="3" fontId="15" fillId="0" borderId="41" xfId="4" applyNumberFormat="1" applyFont="1" applyBorder="1" applyAlignment="1">
      <alignment horizontal="center" vertical="center"/>
    </xf>
    <xf numFmtId="3" fontId="15" fillId="0" borderId="48" xfId="4" applyNumberFormat="1" applyFont="1" applyBorder="1" applyAlignment="1">
      <alignment horizontal="center" vertical="center"/>
    </xf>
    <xf numFmtId="0" fontId="14" fillId="0" borderId="0" xfId="4" applyFont="1" applyAlignment="1">
      <alignment vertical="center"/>
    </xf>
    <xf numFmtId="0" fontId="20" fillId="0" borderId="0" xfId="4" quotePrefix="1" applyFont="1" applyFill="1" applyAlignment="1">
      <alignment horizontal="left" vertical="center"/>
    </xf>
    <xf numFmtId="0" fontId="15" fillId="0" borderId="0" xfId="4" applyFont="1" applyBorder="1" applyAlignment="1">
      <alignment vertical="center"/>
    </xf>
    <xf numFmtId="0" fontId="18" fillId="0" borderId="0" xfId="4" quotePrefix="1" applyFont="1" applyBorder="1" applyAlignment="1">
      <alignment horizontal="right" vertical="center"/>
    </xf>
    <xf numFmtId="0" fontId="15" fillId="0" borderId="41" xfId="4" applyFont="1" applyFill="1" applyBorder="1" applyAlignment="1">
      <alignment horizontal="center" vertical="center"/>
    </xf>
    <xf numFmtId="0" fontId="15" fillId="0" borderId="43" xfId="4" quotePrefix="1" applyFont="1" applyFill="1" applyBorder="1" applyAlignment="1">
      <alignment horizontal="centerContinuous" vertical="center"/>
    </xf>
    <xf numFmtId="0" fontId="15" fillId="0" borderId="44" xfId="4" applyFont="1" applyFill="1" applyBorder="1" applyAlignment="1">
      <alignment horizontal="centerContinuous" vertical="center"/>
    </xf>
    <xf numFmtId="0" fontId="15" fillId="0" borderId="45" xfId="4" applyFont="1" applyFill="1" applyBorder="1" applyAlignment="1">
      <alignment horizontal="centerContinuous" vertical="center"/>
    </xf>
    <xf numFmtId="0" fontId="15" fillId="0" borderId="54" xfId="4" applyFont="1" applyBorder="1" applyAlignment="1">
      <alignment horizontal="center" vertical="center"/>
    </xf>
    <xf numFmtId="0" fontId="15" fillId="0" borderId="55" xfId="4" applyFont="1" applyFill="1" applyBorder="1" applyAlignment="1">
      <alignment horizontal="center" vertical="center"/>
    </xf>
    <xf numFmtId="0" fontId="15" fillId="0" borderId="130" xfId="4" quotePrefix="1" applyFont="1" applyFill="1" applyBorder="1" applyAlignment="1">
      <alignment horizontal="centerContinuous" vertical="center"/>
    </xf>
    <xf numFmtId="0" fontId="15" fillId="0" borderId="131" xfId="4" applyFont="1" applyFill="1" applyBorder="1" applyAlignment="1">
      <alignment horizontal="centerContinuous" vertical="center"/>
    </xf>
    <xf numFmtId="0" fontId="15" fillId="0" borderId="113" xfId="4" applyFont="1" applyFill="1" applyBorder="1" applyAlignment="1">
      <alignment horizontal="centerContinuous" vertical="center"/>
    </xf>
    <xf numFmtId="0" fontId="15" fillId="0" borderId="130" xfId="4" applyFont="1" applyFill="1" applyBorder="1" applyAlignment="1">
      <alignment horizontal="centerContinuous" vertical="center"/>
    </xf>
    <xf numFmtId="0" fontId="15" fillId="0" borderId="132" xfId="4" applyFont="1" applyFill="1" applyBorder="1" applyAlignment="1">
      <alignment horizontal="centerContinuous" vertical="center"/>
    </xf>
    <xf numFmtId="0" fontId="15" fillId="0" borderId="47" xfId="4" applyFont="1" applyFill="1" applyBorder="1" applyAlignment="1">
      <alignment horizontal="center" vertical="center"/>
    </xf>
    <xf numFmtId="0" fontId="15" fillId="0" borderId="65" xfId="4" quotePrefix="1" applyFont="1" applyFill="1" applyBorder="1" applyAlignment="1">
      <alignment horizontal="center" vertical="center"/>
    </xf>
    <xf numFmtId="0" fontId="15" fillId="0" borderId="103" xfId="4" quotePrefix="1" applyFont="1" applyFill="1" applyBorder="1" applyAlignment="1">
      <alignment horizontal="center" vertical="center"/>
    </xf>
    <xf numFmtId="3" fontId="15" fillId="0" borderId="42" xfId="4" applyNumberFormat="1" applyFont="1" applyFill="1" applyBorder="1" applyAlignment="1">
      <alignment horizontal="center" vertical="center"/>
    </xf>
    <xf numFmtId="3" fontId="15" fillId="0" borderId="51" xfId="4" quotePrefix="1" applyNumberFormat="1" applyFont="1" applyFill="1" applyBorder="1" applyAlignment="1">
      <alignment horizontal="left" vertical="center"/>
    </xf>
    <xf numFmtId="3" fontId="15" fillId="0" borderId="55" xfId="4" applyNumberFormat="1" applyFont="1" applyFill="1" applyBorder="1" applyAlignment="1">
      <alignment horizontal="center" vertical="center"/>
    </xf>
    <xf numFmtId="3" fontId="15" fillId="0" borderId="52" xfId="4" quotePrefix="1" applyNumberFormat="1" applyFont="1" applyFill="1" applyBorder="1" applyAlignment="1">
      <alignment horizontal="left" vertical="center"/>
    </xf>
    <xf numFmtId="3" fontId="15" fillId="0" borderId="55" xfId="4" applyNumberFormat="1" applyFont="1" applyFill="1" applyBorder="1" applyAlignment="1">
      <alignment horizontal="center" vertical="center" shrinkToFit="1"/>
    </xf>
    <xf numFmtId="3" fontId="15" fillId="0" borderId="55" xfId="4" quotePrefix="1" applyNumberFormat="1" applyFont="1" applyFill="1" applyBorder="1" applyAlignment="1">
      <alignment horizontal="center" vertical="center"/>
    </xf>
    <xf numFmtId="3" fontId="15" fillId="0" borderId="56" xfId="4" applyNumberFormat="1" applyFont="1" applyFill="1" applyBorder="1" applyAlignment="1">
      <alignment horizontal="center" vertical="center"/>
    </xf>
    <xf numFmtId="3" fontId="15" fillId="0" borderId="52" xfId="4" quotePrefix="1" applyNumberFormat="1" applyFont="1" applyFill="1" applyBorder="1" applyAlignment="1">
      <alignment horizontal="center" vertical="center"/>
    </xf>
    <xf numFmtId="3" fontId="15" fillId="0" borderId="48" xfId="4" applyNumberFormat="1" applyFont="1" applyFill="1" applyBorder="1" applyAlignment="1">
      <alignment horizontal="center" vertical="center"/>
    </xf>
    <xf numFmtId="3" fontId="15" fillId="0" borderId="57" xfId="4" applyNumberFormat="1" applyFont="1" applyFill="1" applyBorder="1" applyAlignment="1">
      <alignment horizontal="centerContinuous" vertical="center"/>
    </xf>
    <xf numFmtId="3" fontId="15" fillId="0" borderId="58" xfId="4" applyNumberFormat="1" applyFont="1" applyFill="1" applyBorder="1" applyAlignment="1">
      <alignment horizontal="centerContinuous" vertical="center"/>
    </xf>
    <xf numFmtId="3" fontId="15" fillId="0" borderId="61" xfId="4" applyNumberFormat="1" applyFont="1" applyFill="1" applyBorder="1" applyAlignment="1">
      <alignment horizontal="center" vertical="center"/>
    </xf>
    <xf numFmtId="3" fontId="15" fillId="0" borderId="51" xfId="4" applyNumberFormat="1" applyFont="1" applyFill="1" applyBorder="1" applyAlignment="1">
      <alignment horizontal="left" vertical="center"/>
    </xf>
    <xf numFmtId="3" fontId="15" fillId="0" borderId="52" xfId="4" applyNumberFormat="1" applyFont="1" applyFill="1" applyBorder="1" applyAlignment="1">
      <alignment horizontal="center" vertical="center"/>
    </xf>
    <xf numFmtId="3" fontId="15" fillId="0" borderId="56" xfId="4" applyNumberFormat="1" applyFont="1" applyFill="1" applyBorder="1" applyAlignment="1">
      <alignment horizontal="left" vertical="center"/>
    </xf>
    <xf numFmtId="3" fontId="15" fillId="0" borderId="52" xfId="4" applyNumberFormat="1" applyFont="1" applyFill="1" applyBorder="1" applyAlignment="1">
      <alignment horizontal="left" vertical="center"/>
    </xf>
    <xf numFmtId="3" fontId="15" fillId="0" borderId="47" xfId="4" applyNumberFormat="1" applyFont="1" applyFill="1" applyBorder="1" applyAlignment="1">
      <alignment horizontal="center" vertical="center"/>
    </xf>
    <xf numFmtId="3" fontId="15" fillId="0" borderId="63" xfId="4" applyNumberFormat="1" applyFont="1" applyFill="1" applyBorder="1" applyAlignment="1">
      <alignment horizontal="centerContinuous" vertical="center"/>
    </xf>
    <xf numFmtId="3" fontId="15" fillId="0" borderId="64" xfId="4" applyNumberFormat="1" applyFont="1" applyFill="1" applyBorder="1" applyAlignment="1">
      <alignment horizontal="centerContinuous" vertical="center"/>
    </xf>
    <xf numFmtId="3" fontId="15" fillId="0" borderId="56" xfId="4" quotePrefix="1" applyNumberFormat="1" applyFont="1" applyFill="1" applyBorder="1" applyAlignment="1">
      <alignment horizontal="left" vertical="center"/>
    </xf>
    <xf numFmtId="3" fontId="15" fillId="0" borderId="67" xfId="4" applyNumberFormat="1" applyFont="1" applyFill="1" applyBorder="1" applyAlignment="1">
      <alignment horizontal="centerContinuous" vertical="center"/>
    </xf>
    <xf numFmtId="3" fontId="15" fillId="0" borderId="68" xfId="4" quotePrefix="1" applyNumberFormat="1" applyFont="1" applyFill="1" applyBorder="1" applyAlignment="1">
      <alignment horizontal="centerContinuous" vertical="center"/>
    </xf>
    <xf numFmtId="3" fontId="15" fillId="0" borderId="69" xfId="4" applyNumberFormat="1" applyFont="1" applyFill="1" applyBorder="1" applyAlignment="1">
      <alignment horizontal="centerContinuous" vertical="center"/>
    </xf>
    <xf numFmtId="3" fontId="15" fillId="0" borderId="70" xfId="4" applyNumberFormat="1" applyFont="1" applyFill="1" applyBorder="1" applyAlignment="1">
      <alignment horizontal="centerContinuous" vertical="center"/>
    </xf>
    <xf numFmtId="3" fontId="15" fillId="0" borderId="41" xfId="4" applyNumberFormat="1" applyFont="1" applyFill="1" applyBorder="1" applyAlignment="1">
      <alignment horizontal="center" vertical="center" wrapText="1"/>
    </xf>
    <xf numFmtId="3" fontId="15" fillId="0" borderId="41" xfId="4" applyNumberFormat="1" applyFont="1" applyFill="1" applyBorder="1" applyAlignment="1">
      <alignment horizontal="center" vertical="center"/>
    </xf>
    <xf numFmtId="3" fontId="15" fillId="0" borderId="61" xfId="4" applyNumberFormat="1" applyFont="1" applyFill="1" applyBorder="1" applyAlignment="1">
      <alignment horizontal="center" vertical="center" shrinkToFit="1"/>
    </xf>
    <xf numFmtId="3" fontId="15" fillId="0" borderId="72" xfId="4" applyNumberFormat="1" applyFont="1" applyFill="1" applyBorder="1" applyAlignment="1">
      <alignment horizontal="center" vertical="center"/>
    </xf>
    <xf numFmtId="3" fontId="15" fillId="0" borderId="48" xfId="4" applyNumberFormat="1" applyFont="1" applyFill="1" applyBorder="1" applyAlignment="1">
      <alignment vertical="center"/>
    </xf>
    <xf numFmtId="3" fontId="15" fillId="0" borderId="74" xfId="4" quotePrefix="1" applyNumberFormat="1" applyFont="1" applyFill="1" applyBorder="1" applyAlignment="1">
      <alignment horizontal="centerContinuous" vertical="center"/>
    </xf>
    <xf numFmtId="3" fontId="15" fillId="0" borderId="75" xfId="4" applyNumberFormat="1" applyFont="1" applyFill="1" applyBorder="1" applyAlignment="1">
      <alignment horizontal="centerContinuous" vertical="center"/>
    </xf>
    <xf numFmtId="3" fontId="15" fillId="0" borderId="79" xfId="4" applyNumberFormat="1" applyFont="1" applyFill="1" applyBorder="1" applyAlignment="1">
      <alignment horizontal="centerContinuous" vertical="center"/>
    </xf>
    <xf numFmtId="0" fontId="15" fillId="0" borderId="0" xfId="4" quotePrefix="1" applyFont="1" applyBorder="1" applyAlignment="1">
      <alignment horizontal="left" vertical="center"/>
    </xf>
    <xf numFmtId="0" fontId="15" fillId="0" borderId="43" xfId="4" applyFont="1" applyBorder="1" applyAlignment="1">
      <alignment horizontal="centerContinuous" vertical="center"/>
    </xf>
    <xf numFmtId="0" fontId="15" fillId="0" borderId="44" xfId="4" applyFont="1" applyBorder="1" applyAlignment="1">
      <alignment horizontal="centerContinuous" vertical="center"/>
    </xf>
    <xf numFmtId="0" fontId="15" fillId="0" borderId="120" xfId="4" applyFont="1" applyBorder="1" applyAlignment="1">
      <alignment horizontal="centerContinuous" vertical="center"/>
    </xf>
    <xf numFmtId="0" fontId="15" fillId="0" borderId="80" xfId="4" applyFont="1" applyBorder="1" applyAlignment="1">
      <alignment horizontal="center" vertical="center"/>
    </xf>
    <xf numFmtId="0" fontId="15" fillId="0" borderId="55" xfId="4" applyFont="1" applyBorder="1" applyAlignment="1">
      <alignment horizontal="center" vertical="center"/>
    </xf>
    <xf numFmtId="0" fontId="15" fillId="0" borderId="55" xfId="4" quotePrefix="1" applyFont="1" applyFill="1" applyBorder="1" applyAlignment="1">
      <alignment horizontal="center" vertical="center"/>
    </xf>
    <xf numFmtId="0" fontId="15" fillId="0" borderId="72" xfId="4" applyFont="1" applyFill="1" applyBorder="1" applyAlignment="1">
      <alignment horizontal="center" vertical="center"/>
    </xf>
    <xf numFmtId="0" fontId="15" fillId="0" borderId="72" xfId="4" quotePrefix="1" applyFont="1" applyFill="1" applyBorder="1" applyAlignment="1">
      <alignment horizontal="center" vertical="center"/>
    </xf>
    <xf numFmtId="0" fontId="15" fillId="0" borderId="47" xfId="4" quotePrefix="1" applyFont="1" applyFill="1" applyBorder="1" applyAlignment="1">
      <alignment horizontal="center" vertical="center"/>
    </xf>
    <xf numFmtId="38" fontId="15" fillId="0" borderId="0" xfId="4" applyNumberFormat="1" applyFont="1" applyBorder="1" applyAlignment="1">
      <alignment vertical="center"/>
    </xf>
    <xf numFmtId="0" fontId="15" fillId="0" borderId="0" xfId="4" applyFont="1" applyAlignment="1">
      <alignment horizontal="centerContinuous" vertical="center"/>
    </xf>
    <xf numFmtId="0" fontId="15" fillId="0" borderId="0" xfId="4" applyFont="1" applyAlignment="1">
      <alignment horizontal="center" vertical="center"/>
    </xf>
    <xf numFmtId="3" fontId="15" fillId="0" borderId="59" xfId="6" applyNumberFormat="1" applyFont="1" applyFill="1" applyBorder="1" applyAlignment="1">
      <alignment vertical="center"/>
    </xf>
    <xf numFmtId="2" fontId="15" fillId="0" borderId="0" xfId="4" applyNumberFormat="1" applyFont="1" applyAlignment="1">
      <alignment vertical="center"/>
    </xf>
    <xf numFmtId="3" fontId="15" fillId="0" borderId="85" xfId="4" applyNumberFormat="1" applyFont="1" applyFill="1" applyBorder="1" applyAlignment="1">
      <alignment horizontal="left" vertical="center"/>
    </xf>
    <xf numFmtId="0" fontId="15" fillId="0" borderId="0" xfId="4" applyNumberFormat="1" applyFont="1" applyAlignment="1">
      <alignment vertical="center"/>
    </xf>
    <xf numFmtId="0" fontId="18" fillId="0" borderId="0" xfId="4" applyFont="1" applyBorder="1" applyAlignment="1">
      <alignment vertical="center"/>
    </xf>
    <xf numFmtId="0" fontId="18" fillId="0" borderId="0" xfId="4" applyFont="1" applyBorder="1" applyAlignment="1">
      <alignment horizontal="right" vertical="center"/>
    </xf>
    <xf numFmtId="0" fontId="15" fillId="0" borderId="43" xfId="4" quotePrefix="1" applyFont="1" applyBorder="1" applyAlignment="1">
      <alignment horizontal="centerContinuous" vertical="center"/>
    </xf>
    <xf numFmtId="0" fontId="15" fillId="0" borderId="80" xfId="4" applyFont="1" applyBorder="1" applyAlignment="1">
      <alignment vertical="center"/>
    </xf>
    <xf numFmtId="0" fontId="15" fillId="0" borderId="130" xfId="4" applyFont="1" applyBorder="1" applyAlignment="1">
      <alignment horizontal="centerContinuous" vertical="center"/>
    </xf>
    <xf numFmtId="0" fontId="15" fillId="0" borderId="131" xfId="4" quotePrefix="1" applyFont="1" applyBorder="1" applyAlignment="1">
      <alignment horizontal="centerContinuous" vertical="center"/>
    </xf>
    <xf numFmtId="0" fontId="15" fillId="0" borderId="131" xfId="4" applyFont="1" applyBorder="1" applyAlignment="1">
      <alignment horizontal="centerContinuous" vertical="center"/>
    </xf>
    <xf numFmtId="0" fontId="15" fillId="0" borderId="113" xfId="4" applyFont="1" applyBorder="1" applyAlignment="1">
      <alignment horizontal="centerContinuous" vertical="center"/>
    </xf>
    <xf numFmtId="0" fontId="15" fillId="0" borderId="72" xfId="4" applyFont="1" applyBorder="1" applyAlignment="1">
      <alignment horizontal="center" vertical="center"/>
    </xf>
    <xf numFmtId="0" fontId="15" fillId="0" borderId="130" xfId="4" quotePrefix="1" applyFont="1" applyBorder="1" applyAlignment="1">
      <alignment horizontal="centerContinuous" vertical="center"/>
    </xf>
    <xf numFmtId="0" fontId="15" fillId="0" borderId="81" xfId="4" quotePrefix="1" applyFont="1" applyBorder="1" applyAlignment="1">
      <alignment horizontal="center" vertical="center"/>
    </xf>
    <xf numFmtId="0" fontId="15" fillId="0" borderId="47" xfId="4" applyFont="1" applyBorder="1" applyAlignment="1">
      <alignment vertical="center"/>
    </xf>
    <xf numFmtId="0" fontId="15" fillId="0" borderId="65" xfId="4" applyFont="1" applyBorder="1" applyAlignment="1">
      <alignment horizontal="center" vertical="center"/>
    </xf>
    <xf numFmtId="0" fontId="15" fillId="0" borderId="65" xfId="4" quotePrefix="1" applyFont="1" applyBorder="1" applyAlignment="1">
      <alignment horizontal="center" vertical="center"/>
    </xf>
    <xf numFmtId="0" fontId="15" fillId="0" borderId="49" xfId="4" applyFont="1" applyBorder="1" applyAlignment="1">
      <alignment vertical="center"/>
    </xf>
    <xf numFmtId="0" fontId="15" fillId="0" borderId="0" xfId="4" applyFont="1" applyBorder="1" applyAlignment="1">
      <alignment horizontal="center" vertical="center"/>
    </xf>
    <xf numFmtId="0" fontId="15" fillId="0" borderId="0" xfId="4" applyNumberFormat="1" applyFont="1" applyAlignment="1">
      <alignment horizontal="center" vertical="center"/>
    </xf>
    <xf numFmtId="1" fontId="15" fillId="0" borderId="0" xfId="4" applyNumberFormat="1" applyFont="1" applyAlignment="1">
      <alignment vertical="center"/>
    </xf>
    <xf numFmtId="3" fontId="15" fillId="0" borderId="43" xfId="4" quotePrefix="1" applyNumberFormat="1" applyFont="1" applyBorder="1" applyAlignment="1">
      <alignment horizontal="centerContinuous" vertical="center"/>
    </xf>
    <xf numFmtId="3" fontId="15" fillId="0" borderId="120" xfId="4" applyNumberFormat="1" applyFont="1" applyBorder="1" applyAlignment="1">
      <alignment horizontal="centerContinuous" vertical="center"/>
    </xf>
    <xf numFmtId="0" fontId="15" fillId="0" borderId="65" xfId="4" applyFont="1" applyBorder="1" applyAlignment="1">
      <alignment horizontal="distributed" vertical="center"/>
    </xf>
    <xf numFmtId="0" fontId="15" fillId="0" borderId="103" xfId="4" applyFont="1" applyBorder="1" applyAlignment="1">
      <alignment horizontal="distributed" vertical="center"/>
    </xf>
    <xf numFmtId="3" fontId="15" fillId="0" borderId="116" xfId="4" applyNumberFormat="1" applyFont="1" applyBorder="1" applyAlignment="1">
      <alignment horizontal="centerContinuous" vertical="center"/>
    </xf>
    <xf numFmtId="3" fontId="15" fillId="0" borderId="85" xfId="4" applyNumberFormat="1" applyFont="1" applyBorder="1" applyAlignment="1">
      <alignment horizontal="left" vertical="center"/>
    </xf>
    <xf numFmtId="56" fontId="15" fillId="0" borderId="0" xfId="4" applyNumberFormat="1" applyFont="1" applyBorder="1" applyAlignment="1">
      <alignment vertical="center"/>
    </xf>
    <xf numFmtId="0" fontId="18" fillId="0" borderId="0" xfId="4" quotePrefix="1" applyFont="1" applyBorder="1" applyAlignment="1">
      <alignment horizontal="left" vertical="center"/>
    </xf>
    <xf numFmtId="0" fontId="18" fillId="0" borderId="0" xfId="6" quotePrefix="1" applyFont="1" applyFill="1" applyBorder="1" applyAlignment="1">
      <alignment horizontal="right" vertical="center"/>
    </xf>
    <xf numFmtId="0" fontId="21" fillId="0" borderId="0" xfId="6" applyFont="1" applyAlignment="1">
      <alignment vertical="center"/>
    </xf>
    <xf numFmtId="0" fontId="21" fillId="0" borderId="0" xfId="6" applyFont="1" applyFill="1" applyAlignment="1">
      <alignment vertical="center"/>
    </xf>
    <xf numFmtId="0" fontId="26" fillId="0" borderId="0" xfId="6" applyFont="1" applyFill="1" applyAlignment="1">
      <alignment vertical="center"/>
    </xf>
    <xf numFmtId="0" fontId="20" fillId="0" borderId="0" xfId="6" applyFont="1" applyFill="1" applyAlignment="1">
      <alignment vertical="center"/>
    </xf>
    <xf numFmtId="0" fontId="21" fillId="0" borderId="0" xfId="6" applyFont="1" applyBorder="1" applyAlignment="1">
      <alignment vertical="center"/>
    </xf>
    <xf numFmtId="3" fontId="15" fillId="0" borderId="41" xfId="6" applyNumberFormat="1" applyFont="1" applyBorder="1" applyAlignment="1">
      <alignment horizontal="center" shrinkToFit="1"/>
    </xf>
    <xf numFmtId="0" fontId="21" fillId="0" borderId="0" xfId="6" applyFont="1" applyAlignment="1">
      <alignment horizontal="distributed" vertical="center"/>
    </xf>
    <xf numFmtId="3" fontId="15" fillId="0" borderId="47" xfId="6" applyNumberFormat="1" applyFont="1" applyBorder="1" applyAlignment="1">
      <alignment horizontal="center" vertical="top" shrinkToFit="1"/>
    </xf>
    <xf numFmtId="3" fontId="15" fillId="0" borderId="40" xfId="6" applyNumberFormat="1" applyFont="1" applyBorder="1" applyAlignment="1">
      <alignment horizontal="center" vertical="center"/>
    </xf>
    <xf numFmtId="3" fontId="15" fillId="0" borderId="41" xfId="6" applyNumberFormat="1" applyFont="1" applyBorder="1" applyAlignment="1">
      <alignment horizontal="center" vertical="center"/>
    </xf>
    <xf numFmtId="3" fontId="15" fillId="0" borderId="85" xfId="6" quotePrefix="1" applyNumberFormat="1" applyFont="1" applyBorder="1" applyAlignment="1">
      <alignment horizontal="left" vertical="center"/>
    </xf>
    <xf numFmtId="3" fontId="15" fillId="0" borderId="85" xfId="6" applyNumberFormat="1" applyFont="1" applyFill="1" applyBorder="1" applyAlignment="1">
      <alignment vertical="center"/>
    </xf>
    <xf numFmtId="3" fontId="21" fillId="0" borderId="0" xfId="6" applyNumberFormat="1" applyFont="1" applyAlignment="1">
      <alignment vertical="center"/>
    </xf>
    <xf numFmtId="3" fontId="15" fillId="0" borderId="52" xfId="6" quotePrefix="1" applyNumberFormat="1" applyFont="1" applyBorder="1" applyAlignment="1">
      <alignment horizontal="left" vertical="center"/>
    </xf>
    <xf numFmtId="3" fontId="15" fillId="0" borderId="52" xfId="6" applyNumberFormat="1" applyFont="1" applyBorder="1" applyAlignment="1">
      <alignment vertical="center"/>
    </xf>
    <xf numFmtId="3" fontId="21" fillId="0" borderId="0" xfId="6" applyNumberFormat="1" applyFont="1" applyFill="1" applyAlignment="1">
      <alignment vertical="center"/>
    </xf>
    <xf numFmtId="3" fontId="15" fillId="0" borderId="54" xfId="6" quotePrefix="1" applyNumberFormat="1" applyFont="1" applyBorder="1" applyAlignment="1">
      <alignment horizontal="center" vertical="center"/>
    </xf>
    <xf numFmtId="3" fontId="15" fillId="0" borderId="138" xfId="6" applyNumberFormat="1" applyFont="1" applyFill="1" applyBorder="1" applyAlignment="1">
      <alignment horizontal="center" vertical="center" shrinkToFit="1"/>
    </xf>
    <xf numFmtId="3" fontId="15" fillId="0" borderId="48" xfId="6" applyNumberFormat="1" applyFont="1" applyBorder="1" applyAlignment="1">
      <alignment horizontal="center" vertical="center"/>
    </xf>
    <xf numFmtId="3" fontId="15" fillId="0" borderId="61" xfId="6" applyNumberFormat="1" applyFont="1" applyFill="1" applyBorder="1" applyAlignment="1">
      <alignment horizontal="center" vertical="center"/>
    </xf>
    <xf numFmtId="3" fontId="15" fillId="0" borderId="56" xfId="6" applyNumberFormat="1" applyFont="1" applyFill="1" applyBorder="1" applyAlignment="1">
      <alignment vertical="center"/>
    </xf>
    <xf numFmtId="3" fontId="15" fillId="0" borderId="56" xfId="6" applyNumberFormat="1" applyFont="1" applyBorder="1" applyAlignment="1">
      <alignment horizontal="center" vertical="center"/>
    </xf>
    <xf numFmtId="3" fontId="15" fillId="0" borderId="52" xfId="6" applyNumberFormat="1" applyFont="1" applyBorder="1" applyAlignment="1">
      <alignment horizontal="center" vertical="center"/>
    </xf>
    <xf numFmtId="3" fontId="15" fillId="0" borderId="56" xfId="6" applyNumberFormat="1" applyFont="1" applyBorder="1" applyAlignment="1">
      <alignment horizontal="left" vertical="center"/>
    </xf>
    <xf numFmtId="3" fontId="15" fillId="0" borderId="55" xfId="6" applyNumberFormat="1" applyFont="1" applyBorder="1" applyAlignment="1">
      <alignment horizontal="center" vertical="center" shrinkToFit="1"/>
    </xf>
    <xf numFmtId="3" fontId="15" fillId="0" borderId="52" xfId="6" applyNumberFormat="1" applyFont="1" applyBorder="1" applyAlignment="1">
      <alignment horizontal="left" vertical="center"/>
    </xf>
    <xf numFmtId="3" fontId="15" fillId="0" borderId="72" xfId="6" applyNumberFormat="1" applyFont="1" applyFill="1" applyBorder="1" applyAlignment="1">
      <alignment vertical="center"/>
    </xf>
    <xf numFmtId="3" fontId="15" fillId="0" borderId="42" xfId="6" applyNumberFormat="1" applyFont="1" applyBorder="1" applyAlignment="1">
      <alignment horizontal="center" vertical="center"/>
    </xf>
    <xf numFmtId="3" fontId="15" fillId="0" borderId="42" xfId="6" applyNumberFormat="1" applyFont="1" applyBorder="1" applyAlignment="1">
      <alignment horizontal="center" vertical="center" shrinkToFit="1"/>
    </xf>
    <xf numFmtId="3" fontId="15" fillId="0" borderId="51" xfId="6" applyNumberFormat="1" applyFont="1" applyBorder="1" applyAlignment="1">
      <alignment horizontal="left" vertical="center"/>
    </xf>
    <xf numFmtId="3" fontId="15" fillId="0" borderId="51" xfId="6" applyNumberFormat="1" applyFont="1" applyFill="1" applyBorder="1" applyAlignment="1">
      <alignment vertical="center"/>
    </xf>
    <xf numFmtId="3" fontId="15" fillId="0" borderId="46" xfId="6" applyNumberFormat="1" applyFont="1" applyBorder="1" applyAlignment="1">
      <alignment horizontal="center" vertical="center"/>
    </xf>
    <xf numFmtId="3" fontId="15" fillId="0" borderId="47" xfId="6" applyNumberFormat="1" applyFont="1" applyFill="1" applyBorder="1" applyAlignment="1">
      <alignment vertical="center"/>
    </xf>
    <xf numFmtId="3" fontId="15" fillId="0" borderId="139" xfId="6" applyNumberFormat="1" applyFont="1" applyBorder="1" applyAlignment="1">
      <alignment horizontal="center" vertical="center"/>
    </xf>
    <xf numFmtId="3" fontId="15" fillId="0" borderId="61" xfId="6" applyNumberFormat="1" applyFont="1" applyBorder="1" applyAlignment="1">
      <alignment horizontal="center" vertical="center" shrinkToFit="1"/>
    </xf>
    <xf numFmtId="3" fontId="15" fillId="0" borderId="51" xfId="6" quotePrefix="1" applyNumberFormat="1" applyFont="1" applyBorder="1" applyAlignment="1">
      <alignment horizontal="left" vertical="center"/>
    </xf>
    <xf numFmtId="3" fontId="15" fillId="0" borderId="72" xfId="6" applyNumberFormat="1" applyFont="1" applyBorder="1" applyAlignment="1">
      <alignment horizontal="center" vertical="center"/>
    </xf>
    <xf numFmtId="3" fontId="15" fillId="0" borderId="54" xfId="6" applyNumberFormat="1" applyFont="1" applyBorder="1" applyAlignment="1">
      <alignment vertical="center"/>
    </xf>
    <xf numFmtId="3" fontId="15" fillId="0" borderId="55" xfId="6" applyNumberFormat="1" applyFont="1" applyBorder="1" applyAlignment="1">
      <alignment vertical="center"/>
    </xf>
    <xf numFmtId="3" fontId="15" fillId="0" borderId="140" xfId="6" applyNumberFormat="1" applyFont="1" applyBorder="1" applyAlignment="1">
      <alignment vertical="center"/>
    </xf>
    <xf numFmtId="3" fontId="15" fillId="0" borderId="141" xfId="6" applyNumberFormat="1" applyFont="1" applyFill="1" applyBorder="1" applyAlignment="1">
      <alignment vertical="center"/>
    </xf>
    <xf numFmtId="3" fontId="18" fillId="0" borderId="0" xfId="4" quotePrefix="1" applyNumberFormat="1" applyFont="1" applyBorder="1" applyAlignment="1">
      <alignment horizontal="left" vertical="center"/>
    </xf>
    <xf numFmtId="0" fontId="15" fillId="0" borderId="41" xfId="4" applyFont="1" applyBorder="1" applyAlignment="1">
      <alignment horizontal="center" vertical="center"/>
    </xf>
    <xf numFmtId="3" fontId="15" fillId="0" borderId="41" xfId="4" applyNumberFormat="1" applyFont="1" applyBorder="1" applyAlignment="1">
      <alignment horizontal="center" vertical="center"/>
    </xf>
    <xf numFmtId="3" fontId="15" fillId="0" borderId="48" xfId="4" applyNumberFormat="1" applyFont="1" applyBorder="1" applyAlignment="1">
      <alignment horizontal="center" vertical="center"/>
    </xf>
    <xf numFmtId="178" fontId="15" fillId="0" borderId="56" xfId="6" applyNumberFormat="1" applyFont="1" applyFill="1" applyBorder="1" applyAlignment="1">
      <alignment vertical="center"/>
    </xf>
    <xf numFmtId="178" fontId="15" fillId="0" borderId="52" xfId="6" applyNumberFormat="1" applyFont="1" applyFill="1" applyBorder="1" applyAlignment="1">
      <alignment vertical="center"/>
    </xf>
    <xf numFmtId="178" fontId="15" fillId="0" borderId="52" xfId="7" applyNumberFormat="1" applyFont="1" applyFill="1" applyBorder="1" applyAlignment="1">
      <alignment vertical="center" shrinkToFit="1"/>
    </xf>
    <xf numFmtId="178" fontId="15" fillId="0" borderId="53" xfId="7" applyNumberFormat="1" applyFont="1" applyFill="1" applyBorder="1" applyAlignment="1">
      <alignment vertical="center"/>
    </xf>
    <xf numFmtId="178" fontId="15" fillId="0" borderId="52" xfId="7" applyNumberFormat="1" applyFont="1" applyFill="1" applyBorder="1" applyAlignment="1">
      <alignment vertical="center"/>
    </xf>
    <xf numFmtId="178" fontId="15" fillId="0" borderId="72" xfId="6" applyNumberFormat="1" applyFont="1" applyFill="1" applyBorder="1" applyAlignment="1">
      <alignment vertical="center"/>
    </xf>
    <xf numFmtId="178" fontId="15" fillId="0" borderId="59" xfId="6" applyNumberFormat="1" applyFont="1" applyFill="1" applyBorder="1" applyAlignment="1">
      <alignment vertical="center"/>
    </xf>
    <xf numFmtId="178" fontId="15" fillId="0" borderId="60" xfId="7" applyNumberFormat="1" applyFont="1" applyFill="1" applyBorder="1" applyAlignment="1">
      <alignment vertical="center"/>
    </xf>
    <xf numFmtId="178" fontId="15" fillId="0" borderId="141" xfId="6" applyNumberFormat="1" applyFont="1" applyFill="1" applyBorder="1" applyAlignment="1">
      <alignment vertical="center"/>
    </xf>
    <xf numFmtId="178" fontId="15" fillId="0" borderId="47" xfId="6" applyNumberFormat="1" applyFont="1" applyFill="1" applyBorder="1" applyAlignment="1">
      <alignment vertical="center"/>
    </xf>
    <xf numFmtId="178" fontId="15" fillId="0" borderId="85" xfId="6" applyNumberFormat="1" applyFont="1" applyFill="1" applyBorder="1" applyAlignment="1">
      <alignment vertical="center"/>
    </xf>
    <xf numFmtId="178" fontId="15" fillId="0" borderId="86" xfId="6" applyNumberFormat="1" applyFont="1" applyFill="1" applyBorder="1" applyAlignment="1">
      <alignment vertical="center"/>
    </xf>
    <xf numFmtId="178" fontId="15" fillId="0" borderId="53" xfId="6" applyNumberFormat="1" applyFont="1" applyFill="1" applyBorder="1" applyAlignment="1">
      <alignment vertical="center"/>
    </xf>
    <xf numFmtId="178" fontId="21" fillId="0" borderId="0" xfId="6" applyNumberFormat="1" applyFont="1" applyBorder="1" applyAlignment="1">
      <alignment vertical="center"/>
    </xf>
    <xf numFmtId="178" fontId="15" fillId="0" borderId="52" xfId="4" applyNumberFormat="1" applyFont="1" applyFill="1" applyBorder="1" applyAlignment="1">
      <alignment vertical="center"/>
    </xf>
    <xf numFmtId="178" fontId="15" fillId="0" borderId="53" xfId="4" applyNumberFormat="1" applyFont="1" applyFill="1" applyBorder="1" applyAlignment="1">
      <alignment vertical="center"/>
    </xf>
    <xf numFmtId="178" fontId="15" fillId="0" borderId="60" xfId="6" applyNumberFormat="1" applyFont="1" applyFill="1" applyBorder="1" applyAlignment="1">
      <alignment vertical="center"/>
    </xf>
    <xf numFmtId="178" fontId="15" fillId="0" borderId="56" xfId="4" applyNumberFormat="1" applyFont="1" applyFill="1" applyBorder="1" applyAlignment="1">
      <alignment vertical="center"/>
    </xf>
    <xf numFmtId="178" fontId="15" fillId="0" borderId="51" xfId="4" applyNumberFormat="1" applyFont="1" applyFill="1" applyBorder="1" applyAlignment="1">
      <alignment vertical="center"/>
    </xf>
    <xf numFmtId="178" fontId="15" fillId="0" borderId="65" xfId="4" applyNumberFormat="1" applyFont="1" applyFill="1" applyBorder="1" applyAlignment="1">
      <alignment vertical="center"/>
    </xf>
    <xf numFmtId="178" fontId="15" fillId="0" borderId="103" xfId="4" applyNumberFormat="1" applyFont="1" applyFill="1" applyBorder="1" applyAlignment="1">
      <alignment vertical="center"/>
    </xf>
    <xf numFmtId="178" fontId="15" fillId="0" borderId="85" xfId="4" applyNumberFormat="1" applyFont="1" applyFill="1" applyBorder="1" applyAlignment="1" applyProtection="1">
      <alignment vertical="center"/>
      <protection locked="0"/>
    </xf>
    <xf numFmtId="178" fontId="15" fillId="0" borderId="65" xfId="4" applyNumberFormat="1" applyFont="1" applyFill="1" applyBorder="1" applyAlignment="1" applyProtection="1">
      <alignment vertical="center"/>
      <protection locked="0"/>
    </xf>
    <xf numFmtId="178" fontId="15" fillId="0" borderId="103" xfId="4" applyNumberFormat="1" applyFont="1" applyFill="1" applyBorder="1" applyAlignment="1" applyProtection="1">
      <alignment vertical="center"/>
      <protection locked="0"/>
    </xf>
    <xf numFmtId="178" fontId="15" fillId="0" borderId="47" xfId="4" applyNumberFormat="1" applyFont="1" applyFill="1" applyBorder="1" applyAlignment="1">
      <alignment vertical="center"/>
    </xf>
    <xf numFmtId="178" fontId="15" fillId="0" borderId="49" xfId="4" applyNumberFormat="1" applyFont="1" applyFill="1" applyBorder="1" applyAlignment="1">
      <alignment vertical="center"/>
    </xf>
    <xf numFmtId="178" fontId="15" fillId="0" borderId="59" xfId="4" applyNumberFormat="1" applyFont="1" applyFill="1" applyBorder="1" applyAlignment="1">
      <alignment vertical="center"/>
    </xf>
    <xf numFmtId="178" fontId="15" fillId="0" borderId="60" xfId="4" applyNumberFormat="1" applyFont="1" applyFill="1" applyBorder="1" applyAlignment="1">
      <alignment vertical="center"/>
    </xf>
    <xf numFmtId="178" fontId="15" fillId="0" borderId="66" xfId="4" applyNumberFormat="1" applyFont="1" applyFill="1" applyBorder="1" applyAlignment="1">
      <alignment vertical="center"/>
    </xf>
    <xf numFmtId="178" fontId="15" fillId="0" borderId="71" xfId="4" applyNumberFormat="1" applyFont="1" applyFill="1" applyBorder="1" applyAlignment="1">
      <alignment vertical="center"/>
    </xf>
    <xf numFmtId="178" fontId="15" fillId="0" borderId="117" xfId="4" applyNumberFormat="1" applyFont="1" applyFill="1" applyBorder="1" applyAlignment="1">
      <alignment vertical="center"/>
    </xf>
    <xf numFmtId="178" fontId="15" fillId="0" borderId="76" xfId="4" applyNumberFormat="1" applyFont="1" applyFill="1" applyBorder="1" applyAlignment="1">
      <alignment vertical="center"/>
    </xf>
    <xf numFmtId="178" fontId="15" fillId="0" borderId="77" xfId="4" applyNumberFormat="1" applyFont="1" applyFill="1" applyBorder="1" applyAlignment="1">
      <alignment vertical="center"/>
    </xf>
    <xf numFmtId="178" fontId="15" fillId="0" borderId="0" xfId="4" applyNumberFormat="1" applyFont="1" applyBorder="1" applyAlignment="1">
      <alignment vertical="center"/>
    </xf>
    <xf numFmtId="178" fontId="15" fillId="0" borderId="85" xfId="4" applyNumberFormat="1" applyFont="1" applyFill="1" applyBorder="1" applyAlignment="1">
      <alignment vertical="center"/>
    </xf>
    <xf numFmtId="178" fontId="15" fillId="0" borderId="86" xfId="4" applyNumberFormat="1" applyFont="1" applyFill="1" applyBorder="1" applyAlignment="1">
      <alignment vertical="center"/>
    </xf>
    <xf numFmtId="178" fontId="15" fillId="0" borderId="0" xfId="4" applyNumberFormat="1" applyFont="1" applyAlignment="1">
      <alignment vertical="center"/>
    </xf>
    <xf numFmtId="178" fontId="15" fillId="0" borderId="133" xfId="4" applyNumberFormat="1" applyFont="1" applyFill="1" applyBorder="1" applyAlignment="1">
      <alignment vertical="center"/>
    </xf>
    <xf numFmtId="178" fontId="15" fillId="0" borderId="134" xfId="4" applyNumberFormat="1" applyFont="1" applyFill="1" applyBorder="1" applyAlignment="1">
      <alignment vertical="center"/>
    </xf>
    <xf numFmtId="178" fontId="15" fillId="0" borderId="56" xfId="6" quotePrefix="1" applyNumberFormat="1" applyFont="1" applyFill="1" applyBorder="1" applyAlignment="1">
      <alignment horizontal="right" vertical="center"/>
    </xf>
    <xf numFmtId="178" fontId="15" fillId="0" borderId="56" xfId="1" applyNumberFormat="1" applyFont="1" applyFill="1" applyBorder="1" applyAlignment="1">
      <alignment vertical="center"/>
    </xf>
    <xf numFmtId="178" fontId="15" fillId="0" borderId="66" xfId="6" applyNumberFormat="1" applyFont="1" applyFill="1" applyBorder="1" applyAlignment="1">
      <alignment vertical="center"/>
    </xf>
    <xf numFmtId="178" fontId="15" fillId="0" borderId="52" xfId="6" quotePrefix="1" applyNumberFormat="1" applyFont="1" applyFill="1" applyBorder="1" applyAlignment="1">
      <alignment horizontal="right" vertical="center"/>
    </xf>
    <xf numFmtId="178" fontId="15" fillId="0" borderId="52" xfId="1" applyNumberFormat="1" applyFont="1" applyFill="1" applyBorder="1" applyAlignment="1">
      <alignment vertical="center"/>
    </xf>
    <xf numFmtId="178" fontId="15" fillId="0" borderId="52" xfId="6" applyNumberFormat="1" applyFont="1" applyFill="1" applyBorder="1" applyAlignment="1">
      <alignment horizontal="right" vertical="center"/>
    </xf>
    <xf numFmtId="178" fontId="15" fillId="0" borderId="53" xfId="1" applyNumberFormat="1" applyFont="1" applyFill="1" applyBorder="1" applyAlignment="1">
      <alignment vertical="center"/>
    </xf>
    <xf numFmtId="178" fontId="15" fillId="0" borderId="58" xfId="6" applyNumberFormat="1" applyFont="1" applyFill="1" applyBorder="1" applyAlignment="1">
      <alignment horizontal="right" vertical="center"/>
    </xf>
    <xf numFmtId="178" fontId="15" fillId="0" borderId="59" xfId="1" applyNumberFormat="1" applyFont="1" applyFill="1" applyBorder="1" applyAlignment="1">
      <alignment vertical="center"/>
    </xf>
    <xf numFmtId="178" fontId="15" fillId="0" borderId="51" xfId="6" applyNumberFormat="1" applyFont="1" applyFill="1" applyBorder="1" applyAlignment="1">
      <alignment horizontal="right" vertical="center"/>
    </xf>
    <xf numFmtId="178" fontId="15" fillId="0" borderId="51" xfId="1" applyNumberFormat="1" applyFont="1" applyFill="1" applyBorder="1" applyAlignment="1">
      <alignment vertical="center"/>
    </xf>
    <xf numFmtId="178" fontId="15" fillId="0" borderId="62" xfId="6" applyNumberFormat="1" applyFont="1" applyFill="1" applyBorder="1" applyAlignment="1">
      <alignment vertical="center"/>
    </xf>
    <xf numFmtId="178" fontId="15" fillId="0" borderId="56" xfId="6" applyNumberFormat="1" applyFont="1" applyFill="1" applyBorder="1" applyAlignment="1">
      <alignment horizontal="right" vertical="center"/>
    </xf>
    <xf numFmtId="178" fontId="15" fillId="0" borderId="64" xfId="6" applyNumberFormat="1" applyFont="1" applyFill="1" applyBorder="1" applyAlignment="1">
      <alignment horizontal="right" vertical="center"/>
    </xf>
    <xf numFmtId="178" fontId="15" fillId="0" borderId="65" xfId="1" applyNumberFormat="1" applyFont="1" applyFill="1" applyBorder="1" applyAlignment="1">
      <alignment vertical="center"/>
    </xf>
    <xf numFmtId="178" fontId="15" fillId="0" borderId="103" xfId="6" applyNumberFormat="1" applyFont="1" applyFill="1" applyBorder="1" applyAlignment="1">
      <alignment vertical="center"/>
    </xf>
    <xf numFmtId="178" fontId="15" fillId="0" borderId="98" xfId="6" applyNumberFormat="1" applyFont="1" applyFill="1" applyBorder="1" applyAlignment="1">
      <alignment horizontal="right" vertical="center"/>
    </xf>
    <xf numFmtId="178" fontId="15" fillId="0" borderId="76" xfId="1" applyNumberFormat="1" applyFont="1" applyFill="1" applyBorder="1" applyAlignment="1">
      <alignment vertical="center"/>
    </xf>
    <xf numFmtId="178" fontId="15" fillId="0" borderId="77" xfId="6" applyNumberFormat="1" applyFont="1" applyFill="1" applyBorder="1" applyAlignment="1">
      <alignment vertical="center"/>
    </xf>
    <xf numFmtId="178" fontId="15" fillId="0" borderId="85" xfId="6" applyNumberFormat="1" applyFont="1" applyFill="1" applyBorder="1" applyAlignment="1">
      <alignment horizontal="right" vertical="center"/>
    </xf>
    <xf numFmtId="178" fontId="15" fillId="0" borderId="85" xfId="1" applyNumberFormat="1" applyFont="1" applyFill="1" applyBorder="1" applyAlignment="1" applyProtection="1">
      <alignment vertical="center"/>
      <protection locked="0"/>
    </xf>
    <xf numFmtId="178" fontId="15" fillId="0" borderId="85" xfId="1" applyNumberFormat="1" applyFont="1" applyFill="1" applyBorder="1" applyAlignment="1">
      <alignment vertical="center"/>
    </xf>
    <xf numFmtId="178" fontId="15" fillId="0" borderId="51" xfId="6" quotePrefix="1" applyNumberFormat="1" applyFont="1" applyFill="1" applyBorder="1" applyAlignment="1">
      <alignment horizontal="right" vertical="center"/>
    </xf>
    <xf numFmtId="178" fontId="15" fillId="0" borderId="76" xfId="1" applyNumberFormat="1" applyFont="1" applyFill="1" applyBorder="1" applyAlignment="1">
      <alignment horizontal="right" vertical="center"/>
    </xf>
    <xf numFmtId="178" fontId="15" fillId="0" borderId="47" xfId="1" applyNumberFormat="1" applyFont="1" applyFill="1" applyBorder="1" applyAlignment="1">
      <alignment horizontal="right" vertical="center"/>
    </xf>
    <xf numFmtId="178" fontId="15" fillId="0" borderId="47" xfId="1" applyNumberFormat="1" applyFont="1" applyFill="1" applyBorder="1" applyAlignment="1">
      <alignment vertical="center"/>
    </xf>
    <xf numFmtId="178" fontId="15" fillId="0" borderId="49" xfId="6" applyNumberFormat="1" applyFont="1" applyFill="1" applyBorder="1" applyAlignment="1">
      <alignment vertical="center"/>
    </xf>
    <xf numFmtId="178" fontId="15" fillId="0" borderId="59" xfId="7" applyNumberFormat="1" applyFont="1" applyFill="1" applyBorder="1" applyAlignment="1">
      <alignment vertical="center"/>
    </xf>
    <xf numFmtId="178" fontId="15" fillId="0" borderId="125" xfId="7" applyNumberFormat="1" applyFont="1" applyFill="1" applyBorder="1" applyAlignment="1">
      <alignment vertical="center"/>
    </xf>
    <xf numFmtId="178" fontId="15" fillId="0" borderId="65" xfId="7" applyNumberFormat="1" applyFont="1" applyFill="1" applyBorder="1" applyAlignment="1">
      <alignment vertical="center"/>
    </xf>
    <xf numFmtId="178" fontId="15" fillId="0" borderId="126" xfId="7" applyNumberFormat="1" applyFont="1" applyFill="1" applyBorder="1" applyAlignment="1">
      <alignment vertical="center"/>
    </xf>
    <xf numFmtId="178" fontId="15" fillId="0" borderId="76" xfId="7" applyNumberFormat="1" applyFont="1" applyFill="1" applyBorder="1" applyAlignment="1">
      <alignment vertical="center"/>
    </xf>
    <xf numFmtId="178" fontId="15" fillId="0" borderId="127" xfId="7" applyNumberFormat="1" applyFont="1" applyFill="1" applyBorder="1" applyAlignment="1">
      <alignment vertical="center"/>
    </xf>
    <xf numFmtId="178" fontId="15" fillId="0" borderId="77" xfId="7" applyNumberFormat="1" applyFont="1" applyFill="1" applyBorder="1" applyAlignment="1">
      <alignment vertical="center"/>
    </xf>
    <xf numFmtId="178" fontId="15" fillId="0" borderId="47" xfId="7" applyNumberFormat="1" applyFont="1" applyFill="1" applyBorder="1" applyAlignment="1">
      <alignment vertical="center"/>
    </xf>
    <xf numFmtId="178" fontId="15" fillId="0" borderId="126" xfId="6" applyNumberFormat="1" applyFont="1" applyFill="1" applyBorder="1" applyAlignment="1">
      <alignment vertical="center"/>
    </xf>
    <xf numFmtId="178" fontId="15" fillId="0" borderId="127" xfId="6" applyNumberFormat="1" applyFont="1" applyFill="1" applyBorder="1" applyAlignment="1">
      <alignment vertical="center"/>
    </xf>
    <xf numFmtId="178" fontId="21" fillId="0" borderId="85" xfId="6" applyNumberFormat="1" applyFont="1" applyFill="1" applyBorder="1" applyAlignment="1">
      <alignment vertical="center"/>
    </xf>
    <xf numFmtId="178" fontId="21" fillId="0" borderId="86" xfId="7" applyNumberFormat="1" applyFont="1" applyFill="1" applyBorder="1" applyAlignment="1">
      <alignment vertical="center"/>
    </xf>
    <xf numFmtId="178" fontId="21" fillId="0" borderId="52" xfId="6" applyNumberFormat="1" applyFont="1" applyFill="1" applyBorder="1" applyAlignment="1">
      <alignment vertical="center"/>
    </xf>
    <xf numFmtId="178" fontId="21" fillId="0" borderId="53" xfId="7" applyNumberFormat="1" applyFont="1" applyFill="1" applyBorder="1" applyAlignment="1">
      <alignment vertical="center"/>
    </xf>
    <xf numFmtId="178" fontId="21" fillId="0" borderId="56" xfId="6" applyNumberFormat="1" applyFont="1" applyFill="1" applyBorder="1" applyAlignment="1">
      <alignment vertical="center"/>
    </xf>
    <xf numFmtId="178" fontId="21" fillId="0" borderId="66" xfId="7" applyNumberFormat="1" applyFont="1" applyFill="1" applyBorder="1" applyAlignment="1">
      <alignment vertical="center"/>
    </xf>
    <xf numFmtId="178" fontId="21" fillId="0" borderId="72" xfId="6" applyNumberFormat="1" applyFont="1" applyFill="1" applyBorder="1" applyAlignment="1">
      <alignment vertical="center"/>
    </xf>
    <xf numFmtId="178" fontId="21" fillId="0" borderId="96" xfId="6" applyNumberFormat="1" applyFont="1" applyFill="1" applyBorder="1" applyAlignment="1">
      <alignment vertical="center"/>
    </xf>
    <xf numFmtId="178" fontId="21" fillId="0" borderId="47" xfId="6" applyNumberFormat="1" applyFont="1" applyFill="1" applyBorder="1" applyAlignment="1">
      <alignment vertical="center"/>
    </xf>
    <xf numFmtId="178" fontId="21" fillId="0" borderId="87" xfId="6" applyNumberFormat="1" applyFont="1" applyFill="1" applyBorder="1" applyAlignment="1">
      <alignment vertical="center"/>
    </xf>
    <xf numFmtId="178" fontId="21" fillId="0" borderId="81" xfId="7" applyNumberFormat="1" applyFont="1" applyFill="1" applyBorder="1" applyAlignment="1">
      <alignment vertical="center"/>
    </xf>
    <xf numFmtId="178" fontId="21" fillId="0" borderId="65" xfId="6" applyNumberFormat="1" applyFont="1" applyFill="1" applyBorder="1" applyAlignment="1">
      <alignment vertical="center"/>
    </xf>
    <xf numFmtId="178" fontId="21" fillId="0" borderId="103" xfId="7" applyNumberFormat="1" applyFont="1" applyFill="1" applyBorder="1" applyAlignment="1">
      <alignment vertical="center"/>
    </xf>
    <xf numFmtId="178" fontId="21" fillId="0" borderId="109" xfId="6" applyNumberFormat="1" applyFont="1" applyFill="1" applyBorder="1" applyAlignment="1">
      <alignment vertical="center"/>
    </xf>
    <xf numFmtId="178" fontId="21" fillId="0" borderId="112" xfId="6" applyNumberFormat="1" applyFont="1" applyFill="1" applyBorder="1" applyAlignment="1">
      <alignment vertical="center"/>
    </xf>
    <xf numFmtId="178" fontId="15" fillId="0" borderId="52" xfId="4" applyNumberFormat="1" applyFont="1" applyBorder="1" applyAlignment="1">
      <alignment vertical="center"/>
    </xf>
    <xf numFmtId="178" fontId="15" fillId="0" borderId="53" xfId="4" applyNumberFormat="1" applyFont="1" applyBorder="1" applyAlignment="1">
      <alignment vertical="center"/>
    </xf>
    <xf numFmtId="178" fontId="15" fillId="0" borderId="59" xfId="4" applyNumberFormat="1" applyFont="1" applyBorder="1" applyAlignment="1">
      <alignment vertical="center"/>
    </xf>
    <xf numFmtId="178" fontId="15" fillId="0" borderId="60" xfId="4" applyNumberFormat="1" applyFont="1" applyBorder="1" applyAlignment="1">
      <alignment vertical="center"/>
    </xf>
    <xf numFmtId="178" fontId="15" fillId="0" borderId="51" xfId="4" applyNumberFormat="1" applyFont="1" applyBorder="1" applyAlignment="1">
      <alignment vertical="center"/>
    </xf>
    <xf numFmtId="178" fontId="15" fillId="0" borderId="62" xfId="4" applyNumberFormat="1" applyFont="1" applyBorder="1" applyAlignment="1">
      <alignment vertical="center"/>
    </xf>
    <xf numFmtId="178" fontId="15" fillId="0" borderId="65" xfId="4" applyNumberFormat="1" applyFont="1" applyBorder="1" applyAlignment="1">
      <alignment vertical="center"/>
    </xf>
    <xf numFmtId="178" fontId="15" fillId="0" borderId="103" xfId="4" applyNumberFormat="1" applyFont="1" applyBorder="1" applyAlignment="1">
      <alignment vertical="center"/>
    </xf>
    <xf numFmtId="178" fontId="15" fillId="0" borderId="56" xfId="4" applyNumberFormat="1" applyFont="1" applyBorder="1" applyAlignment="1">
      <alignment vertical="center"/>
    </xf>
    <xf numFmtId="178" fontId="15" fillId="0" borderId="66" xfId="4" applyNumberFormat="1" applyFont="1" applyBorder="1" applyAlignment="1">
      <alignment vertical="center"/>
    </xf>
    <xf numFmtId="178" fontId="15" fillId="0" borderId="71" xfId="4" applyNumberFormat="1" applyFont="1" applyBorder="1" applyAlignment="1">
      <alignment vertical="center"/>
    </xf>
    <xf numFmtId="178" fontId="15" fillId="0" borderId="117" xfId="4" applyNumberFormat="1" applyFont="1" applyBorder="1" applyAlignment="1">
      <alignment vertical="center"/>
    </xf>
    <xf numFmtId="178" fontId="15" fillId="0" borderId="76" xfId="4" applyNumberFormat="1" applyFont="1" applyBorder="1" applyAlignment="1">
      <alignment vertical="center"/>
    </xf>
    <xf numFmtId="178" fontId="15" fillId="0" borderId="77" xfId="4" applyNumberFormat="1" applyFont="1" applyBorder="1" applyAlignment="1">
      <alignment vertical="center"/>
    </xf>
    <xf numFmtId="178" fontId="15" fillId="0" borderId="47" xfId="4" applyNumberFormat="1" applyFont="1" applyBorder="1" applyAlignment="1">
      <alignment vertical="center"/>
    </xf>
    <xf numFmtId="178" fontId="15" fillId="0" borderId="49" xfId="4" applyNumberFormat="1" applyFont="1" applyBorder="1" applyAlignment="1">
      <alignment vertical="center"/>
    </xf>
    <xf numFmtId="0" fontId="14" fillId="0" borderId="0" xfId="6"/>
    <xf numFmtId="0" fontId="14" fillId="0" borderId="0" xfId="6" quotePrefix="1" applyAlignment="1">
      <alignment horizontal="left"/>
    </xf>
    <xf numFmtId="0" fontId="14" fillId="0" borderId="15" xfId="6" applyBorder="1"/>
    <xf numFmtId="0" fontId="14" fillId="0" borderId="15" xfId="6" quotePrefix="1" applyBorder="1" applyAlignment="1">
      <alignment horizontal="left"/>
    </xf>
    <xf numFmtId="3" fontId="14" fillId="0" borderId="15" xfId="6" applyNumberFormat="1" applyBorder="1"/>
    <xf numFmtId="3" fontId="14" fillId="0" borderId="0" xfId="6" applyNumberFormat="1"/>
    <xf numFmtId="0" fontId="14" fillId="0" borderId="0" xfId="6" applyBorder="1"/>
    <xf numFmtId="38" fontId="0" fillId="0" borderId="0" xfId="7" applyFont="1"/>
    <xf numFmtId="0" fontId="14" fillId="0" borderId="0" xfId="6" applyFill="1"/>
    <xf numFmtId="0" fontId="14" fillId="3" borderId="0" xfId="6" applyFill="1"/>
    <xf numFmtId="0" fontId="14" fillId="3" borderId="15" xfId="6" applyFill="1" applyBorder="1"/>
    <xf numFmtId="179" fontId="14" fillId="0" borderId="15" xfId="6" applyNumberFormat="1" applyBorder="1"/>
    <xf numFmtId="38" fontId="7" fillId="0" borderId="1" xfId="1" applyFont="1" applyBorder="1" applyAlignment="1">
      <alignment horizontal="right"/>
    </xf>
    <xf numFmtId="38" fontId="7" fillId="0" borderId="1" xfId="1" applyFont="1" applyBorder="1"/>
    <xf numFmtId="38" fontId="7" fillId="0" borderId="8" xfId="1" applyFont="1" applyBorder="1"/>
    <xf numFmtId="38" fontId="7" fillId="0" borderId="3" xfId="1" applyFont="1" applyBorder="1"/>
    <xf numFmtId="38" fontId="7" fillId="0" borderId="9" xfId="1" applyFont="1" applyBorder="1"/>
    <xf numFmtId="38" fontId="7" fillId="0" borderId="2" xfId="1" applyFont="1" applyBorder="1"/>
    <xf numFmtId="38" fontId="7" fillId="0" borderId="1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3" xfId="1" applyFont="1" applyBorder="1"/>
    <xf numFmtId="38" fontId="7" fillId="0" borderId="14" xfId="1" applyFont="1" applyBorder="1"/>
    <xf numFmtId="38" fontId="7" fillId="0" borderId="1" xfId="3" applyNumberFormat="1" applyFont="1" applyBorder="1"/>
    <xf numFmtId="3" fontId="15" fillId="0" borderId="54" xfId="6" applyNumberFormat="1" applyFont="1" applyBorder="1" applyAlignment="1">
      <alignment horizontal="center" vertical="center"/>
    </xf>
    <xf numFmtId="3" fontId="15" fillId="0" borderId="55" xfId="6" applyNumberFormat="1" applyFont="1" applyBorder="1" applyAlignment="1">
      <alignment horizontal="center" vertical="center" wrapText="1"/>
    </xf>
    <xf numFmtId="3" fontId="15" fillId="0" borderId="55" xfId="6" applyNumberFormat="1" applyFont="1" applyBorder="1" applyAlignment="1">
      <alignment horizontal="center" vertical="center"/>
    </xf>
    <xf numFmtId="3" fontId="15" fillId="0" borderId="55" xfId="6" quotePrefix="1" applyNumberFormat="1" applyFont="1" applyBorder="1" applyAlignment="1">
      <alignment horizontal="center" vertical="center"/>
    </xf>
    <xf numFmtId="0" fontId="15" fillId="0" borderId="41" xfId="4" applyFont="1" applyBorder="1" applyAlignment="1">
      <alignment horizontal="center" vertical="center"/>
    </xf>
    <xf numFmtId="3" fontId="15" fillId="0" borderId="48" xfId="4" applyNumberFormat="1" applyFont="1" applyBorder="1" applyAlignment="1">
      <alignment horizontal="center" vertical="center"/>
    </xf>
    <xf numFmtId="178" fontId="15" fillId="0" borderId="130" xfId="6" applyNumberFormat="1" applyFont="1" applyFill="1" applyBorder="1" applyAlignment="1">
      <alignment vertical="center"/>
    </xf>
    <xf numFmtId="178" fontId="15" fillId="0" borderId="132" xfId="6" applyNumberFormat="1" applyFont="1" applyFill="1" applyBorder="1" applyAlignment="1">
      <alignment vertical="center"/>
    </xf>
    <xf numFmtId="178" fontId="15" fillId="0" borderId="41" xfId="6" applyNumberFormat="1" applyFont="1" applyFill="1" applyBorder="1" applyAlignment="1">
      <alignment vertical="center"/>
    </xf>
    <xf numFmtId="178" fontId="15" fillId="0" borderId="15" xfId="6" applyNumberFormat="1" applyFont="1" applyFill="1" applyBorder="1" applyAlignment="1">
      <alignment vertical="center"/>
    </xf>
    <xf numFmtId="178" fontId="15" fillId="0" borderId="2" xfId="6" applyNumberFormat="1" applyFont="1" applyFill="1" applyBorder="1" applyAlignment="1">
      <alignment vertical="center"/>
    </xf>
    <xf numFmtId="178" fontId="15" fillId="0" borderId="146" xfId="6" applyNumberFormat="1" applyFont="1" applyFill="1" applyBorder="1" applyAlignment="1">
      <alignment vertical="center"/>
    </xf>
    <xf numFmtId="178" fontId="15" fillId="0" borderId="76" xfId="6" applyNumberFormat="1" applyFont="1" applyFill="1" applyBorder="1" applyAlignment="1">
      <alignment vertical="center"/>
    </xf>
    <xf numFmtId="178" fontId="15" fillId="0" borderId="94" xfId="6" applyNumberFormat="1" applyFont="1" applyFill="1" applyBorder="1" applyAlignment="1">
      <alignment vertical="center"/>
    </xf>
    <xf numFmtId="178" fontId="15" fillId="0" borderId="145" xfId="6" applyNumberFormat="1" applyFont="1" applyFill="1" applyBorder="1" applyAlignment="1">
      <alignment vertical="center"/>
    </xf>
    <xf numFmtId="178" fontId="21" fillId="0" borderId="41" xfId="6" applyNumberFormat="1" applyFont="1" applyFill="1" applyBorder="1" applyAlignment="1">
      <alignment vertical="center"/>
    </xf>
    <xf numFmtId="178" fontId="21" fillId="0" borderId="80" xfId="7" applyNumberFormat="1" applyFont="1" applyFill="1" applyBorder="1" applyAlignment="1">
      <alignment vertical="center"/>
    </xf>
    <xf numFmtId="178" fontId="21" fillId="0" borderId="48" xfId="6" applyNumberFormat="1" applyFont="1" applyFill="1" applyBorder="1" applyAlignment="1">
      <alignment vertical="center"/>
    </xf>
    <xf numFmtId="3" fontId="21" fillId="0" borderId="85" xfId="6" applyNumberFormat="1" applyFont="1" applyFill="1" applyBorder="1" applyAlignment="1">
      <alignment vertical="center"/>
    </xf>
    <xf numFmtId="38" fontId="21" fillId="0" borderId="86" xfId="7" applyFont="1" applyFill="1" applyBorder="1" applyAlignment="1">
      <alignment vertical="center"/>
    </xf>
    <xf numFmtId="38" fontId="21" fillId="0" borderId="53" xfId="7" applyFont="1" applyFill="1" applyBorder="1" applyAlignment="1">
      <alignment vertical="center"/>
    </xf>
    <xf numFmtId="3" fontId="21" fillId="0" borderId="147" xfId="4" applyNumberFormat="1" applyFont="1" applyFill="1" applyBorder="1" applyAlignment="1">
      <alignment horizontal="centerContinuous" vertical="center"/>
    </xf>
    <xf numFmtId="3" fontId="21" fillId="0" borderId="59" xfId="6" applyNumberFormat="1" applyFont="1" applyFill="1" applyBorder="1" applyAlignment="1">
      <alignment vertical="center"/>
    </xf>
    <xf numFmtId="38" fontId="21" fillId="0" borderId="60" xfId="7" applyFont="1" applyFill="1" applyBorder="1" applyAlignment="1">
      <alignment vertical="center"/>
    </xf>
    <xf numFmtId="3" fontId="21" fillId="0" borderId="148" xfId="4" applyNumberFormat="1" applyFont="1" applyFill="1" applyBorder="1" applyAlignment="1">
      <alignment horizontal="center" vertical="center"/>
    </xf>
    <xf numFmtId="3" fontId="21" fillId="0" borderId="90" xfId="6" applyNumberFormat="1" applyFont="1" applyFill="1" applyBorder="1" applyAlignment="1">
      <alignment vertical="center"/>
    </xf>
    <xf numFmtId="38" fontId="21" fillId="0" borderId="91" xfId="7" applyFont="1" applyFill="1" applyBorder="1" applyAlignment="1">
      <alignment vertical="center"/>
    </xf>
    <xf numFmtId="3" fontId="21" fillId="0" borderId="56" xfId="6" applyNumberFormat="1" applyFont="1" applyFill="1" applyBorder="1" applyAlignment="1">
      <alignment vertical="center"/>
    </xf>
    <xf numFmtId="38" fontId="21" fillId="0" borderId="66" xfId="7" applyFont="1" applyFill="1" applyBorder="1" applyAlignment="1">
      <alignment vertical="center"/>
    </xf>
    <xf numFmtId="3" fontId="21" fillId="0" borderId="72" xfId="6" applyNumberFormat="1" applyFont="1" applyFill="1" applyBorder="1" applyAlignment="1">
      <alignment vertical="center"/>
    </xf>
    <xf numFmtId="38" fontId="21" fillId="0" borderId="94" xfId="7" applyFont="1" applyFill="1" applyBorder="1" applyAlignment="1">
      <alignment vertical="center"/>
    </xf>
    <xf numFmtId="3" fontId="21" fillId="0" borderId="96" xfId="6" applyNumberFormat="1" applyFont="1" applyFill="1" applyBorder="1" applyAlignment="1">
      <alignment vertical="center"/>
    </xf>
    <xf numFmtId="38" fontId="21" fillId="0" borderId="97" xfId="7" applyFont="1" applyFill="1" applyBorder="1" applyAlignment="1">
      <alignment vertical="center"/>
    </xf>
    <xf numFmtId="3" fontId="21" fillId="0" borderId="47" xfId="6" applyNumberFormat="1" applyFont="1" applyFill="1" applyBorder="1" applyAlignment="1">
      <alignment vertical="center"/>
    </xf>
    <xf numFmtId="3" fontId="21" fillId="0" borderId="87" xfId="6" applyNumberFormat="1" applyFont="1" applyFill="1" applyBorder="1" applyAlignment="1">
      <alignment vertical="center"/>
    </xf>
    <xf numFmtId="3" fontId="21" fillId="0" borderId="55" xfId="6" applyNumberFormat="1" applyFont="1" applyFill="1" applyBorder="1" applyAlignment="1">
      <alignment vertical="center"/>
    </xf>
    <xf numFmtId="38" fontId="21" fillId="0" borderId="81" xfId="7" applyFont="1" applyFill="1" applyBorder="1" applyAlignment="1">
      <alignment vertical="center"/>
    </xf>
    <xf numFmtId="3" fontId="21" fillId="0" borderId="85" xfId="6" applyNumberFormat="1" applyFont="1" applyFill="1" applyBorder="1" applyAlignment="1" applyProtection="1">
      <alignment vertical="center"/>
      <protection locked="0"/>
    </xf>
    <xf numFmtId="3" fontId="21" fillId="0" borderId="65" xfId="6" applyNumberFormat="1" applyFont="1" applyFill="1" applyBorder="1" applyAlignment="1">
      <alignment vertical="center"/>
    </xf>
    <xf numFmtId="38" fontId="21" fillId="0" borderId="103" xfId="7" applyFont="1" applyFill="1" applyBorder="1" applyAlignment="1">
      <alignment vertical="center"/>
    </xf>
    <xf numFmtId="3" fontId="21" fillId="0" borderId="61" xfId="4" applyNumberFormat="1" applyFont="1" applyFill="1" applyBorder="1" applyAlignment="1">
      <alignment horizontal="center" vertical="center" shrinkToFit="1"/>
    </xf>
    <xf numFmtId="3" fontId="21" fillId="0" borderId="109" xfId="6" applyNumberFormat="1" applyFont="1" applyFill="1" applyBorder="1" applyAlignment="1">
      <alignment vertical="center"/>
    </xf>
    <xf numFmtId="3" fontId="21" fillId="0" borderId="110" xfId="6" applyNumberFormat="1" applyFont="1" applyFill="1" applyBorder="1" applyAlignment="1">
      <alignment vertical="center"/>
    </xf>
    <xf numFmtId="38" fontId="21" fillId="0" borderId="111" xfId="7" applyFont="1" applyFill="1" applyBorder="1" applyAlignment="1">
      <alignment vertical="center"/>
    </xf>
    <xf numFmtId="3" fontId="21" fillId="0" borderId="112" xfId="6" applyNumberFormat="1" applyFont="1" applyFill="1" applyBorder="1" applyAlignment="1">
      <alignment vertical="center"/>
    </xf>
    <xf numFmtId="178" fontId="21" fillId="0" borderId="149" xfId="7" applyNumberFormat="1" applyFont="1" applyFill="1" applyBorder="1" applyAlignment="1">
      <alignment vertical="center"/>
    </xf>
    <xf numFmtId="178" fontId="21" fillId="0" borderId="94" xfId="7" applyNumberFormat="1" applyFont="1" applyFill="1" applyBorder="1" applyAlignment="1">
      <alignment vertical="center"/>
    </xf>
    <xf numFmtId="38" fontId="7" fillId="0" borderId="8" xfId="3" applyNumberFormat="1" applyFont="1" applyBorder="1"/>
    <xf numFmtId="0" fontId="15" fillId="0" borderId="49" xfId="6" quotePrefix="1" applyFont="1" applyFill="1" applyBorder="1" applyAlignment="1">
      <alignment horizontal="center" vertical="center"/>
    </xf>
    <xf numFmtId="3" fontId="15" fillId="0" borderId="118" xfId="6" applyNumberFormat="1" applyFont="1" applyFill="1" applyBorder="1" applyAlignment="1">
      <alignment horizontal="center" vertical="center"/>
    </xf>
    <xf numFmtId="0" fontId="15" fillId="0" borderId="118" xfId="6" applyFont="1" applyFill="1" applyBorder="1" applyAlignment="1">
      <alignment horizontal="center" vertical="center"/>
    </xf>
    <xf numFmtId="3" fontId="15" fillId="0" borderId="87" xfId="6" applyNumberFormat="1" applyFont="1" applyFill="1" applyBorder="1" applyAlignment="1">
      <alignment horizontal="centerContinuous" vertical="center"/>
    </xf>
    <xf numFmtId="3" fontId="15" fillId="0" borderId="118" xfId="6" quotePrefix="1" applyNumberFormat="1" applyFont="1" applyFill="1" applyBorder="1" applyAlignment="1">
      <alignment horizontal="left" vertical="center"/>
    </xf>
    <xf numFmtId="3" fontId="15" fillId="0" borderId="118" xfId="6" applyNumberFormat="1" applyFont="1" applyFill="1" applyBorder="1" applyAlignment="1">
      <alignment vertical="center"/>
    </xf>
    <xf numFmtId="3" fontId="15" fillId="0" borderId="118" xfId="6" quotePrefix="1" applyNumberFormat="1" applyFont="1" applyFill="1" applyBorder="1" applyAlignment="1">
      <alignment horizontal="center" vertical="center"/>
    </xf>
    <xf numFmtId="3" fontId="15" fillId="0" borderId="118" xfId="6" applyNumberFormat="1" applyFont="1" applyFill="1" applyBorder="1" applyAlignment="1">
      <alignment horizontal="left" vertical="center"/>
    </xf>
    <xf numFmtId="0" fontId="15" fillId="0" borderId="87" xfId="6" applyFont="1" applyFill="1" applyBorder="1" applyAlignment="1">
      <alignment horizontal="center" vertical="center"/>
    </xf>
    <xf numFmtId="3" fontId="15" fillId="0" borderId="87" xfId="6" quotePrefix="1" applyNumberFormat="1" applyFont="1" applyFill="1" applyBorder="1" applyAlignment="1">
      <alignment horizontal="left" vertical="center"/>
    </xf>
    <xf numFmtId="3" fontId="15" fillId="0" borderId="87" xfId="6" applyNumberFormat="1" applyFont="1" applyFill="1" applyBorder="1" applyAlignment="1">
      <alignment vertical="center"/>
    </xf>
    <xf numFmtId="3" fontId="15" fillId="0" borderId="87" xfId="6" quotePrefix="1" applyNumberFormat="1" applyFont="1" applyFill="1" applyBorder="1" applyAlignment="1">
      <alignment horizontal="center" vertical="center"/>
    </xf>
    <xf numFmtId="3" fontId="15" fillId="0" borderId="87" xfId="6" applyNumberFormat="1" applyFont="1" applyFill="1" applyBorder="1" applyAlignment="1">
      <alignment horizontal="left" vertical="center"/>
    </xf>
    <xf numFmtId="3" fontId="15" fillId="0" borderId="87" xfId="6" applyNumberFormat="1" applyFont="1" applyFill="1" applyBorder="1" applyAlignment="1">
      <alignment horizontal="center" vertical="center"/>
    </xf>
    <xf numFmtId="40" fontId="7" fillId="0" borderId="1" xfId="1" applyNumberFormat="1" applyFont="1" applyBorder="1"/>
    <xf numFmtId="3" fontId="31" fillId="0" borderId="15" xfId="6" applyNumberFormat="1" applyFont="1" applyBorder="1"/>
    <xf numFmtId="0" fontId="15" fillId="0" borderId="151" xfId="4" applyFont="1" applyFill="1" applyBorder="1" applyAlignment="1">
      <alignment horizontal="center" vertical="center"/>
    </xf>
    <xf numFmtId="0" fontId="15" fillId="0" borderId="150" xfId="4" applyFont="1" applyFill="1" applyBorder="1" applyAlignment="1">
      <alignment horizontal="center" vertical="center"/>
    </xf>
    <xf numFmtId="178" fontId="15" fillId="0" borderId="152" xfId="4" applyNumberFormat="1" applyFont="1" applyFill="1" applyBorder="1" applyAlignment="1">
      <alignment vertical="center"/>
    </xf>
    <xf numFmtId="178" fontId="15" fillId="0" borderId="125" xfId="6" applyNumberFormat="1" applyFont="1" applyFill="1" applyBorder="1" applyAlignment="1">
      <alignment vertical="center"/>
    </xf>
    <xf numFmtId="178" fontId="15" fillId="0" borderId="152" xfId="7" applyNumberFormat="1" applyFont="1" applyFill="1" applyBorder="1" applyAlignment="1">
      <alignment vertical="center" shrinkToFit="1"/>
    </xf>
    <xf numFmtId="178" fontId="15" fillId="0" borderId="126" xfId="4" applyNumberFormat="1" applyFont="1" applyFill="1" applyBorder="1" applyAlignment="1">
      <alignment vertical="center"/>
    </xf>
    <xf numFmtId="178" fontId="15" fillId="0" borderId="126" xfId="4" applyNumberFormat="1" applyFont="1" applyFill="1" applyBorder="1" applyAlignment="1" applyProtection="1">
      <alignment vertical="center"/>
      <protection locked="0"/>
    </xf>
    <xf numFmtId="178" fontId="15" fillId="0" borderId="150" xfId="4" applyNumberFormat="1" applyFont="1" applyFill="1" applyBorder="1" applyAlignment="1">
      <alignment vertical="center"/>
    </xf>
    <xf numFmtId="3" fontId="32" fillId="0" borderId="0" xfId="6" applyNumberFormat="1" applyFont="1" applyAlignment="1">
      <alignment vertical="center"/>
    </xf>
    <xf numFmtId="38" fontId="32" fillId="0" borderId="0" xfId="7" applyFont="1" applyAlignment="1">
      <alignment vertical="center"/>
    </xf>
    <xf numFmtId="3" fontId="33" fillId="0" borderId="0" xfId="6" quotePrefix="1" applyNumberFormat="1" applyFont="1" applyFill="1" applyAlignment="1">
      <alignment horizontal="left" vertical="center"/>
    </xf>
    <xf numFmtId="3" fontId="32" fillId="0" borderId="0" xfId="6" applyNumberFormat="1" applyFont="1" applyBorder="1" applyAlignment="1">
      <alignment vertical="center"/>
    </xf>
    <xf numFmtId="3" fontId="32" fillId="0" borderId="40" xfId="6" applyNumberFormat="1" applyFont="1" applyBorder="1" applyAlignment="1">
      <alignment vertical="center"/>
    </xf>
    <xf numFmtId="3" fontId="32" fillId="0" borderId="41" xfId="6" applyNumberFormat="1" applyFont="1" applyBorder="1" applyAlignment="1">
      <alignment vertical="center"/>
    </xf>
    <xf numFmtId="3" fontId="32" fillId="0" borderId="43" xfId="6" applyNumberFormat="1" applyFont="1" applyBorder="1" applyAlignment="1">
      <alignment horizontal="centerContinuous" vertical="center"/>
    </xf>
    <xf numFmtId="3" fontId="32" fillId="0" borderId="44" xfId="6" applyNumberFormat="1" applyFont="1" applyBorder="1" applyAlignment="1">
      <alignment horizontal="centerContinuous" vertical="center"/>
    </xf>
    <xf numFmtId="3" fontId="32" fillId="0" borderId="120" xfId="6" applyNumberFormat="1" applyFont="1" applyBorder="1" applyAlignment="1">
      <alignment horizontal="centerContinuous" vertical="center"/>
    </xf>
    <xf numFmtId="3" fontId="32" fillId="0" borderId="135" xfId="6" applyNumberFormat="1" applyFont="1" applyBorder="1" applyAlignment="1">
      <alignment horizontal="centerContinuous" vertical="center"/>
    </xf>
    <xf numFmtId="3" fontId="32" fillId="0" borderId="100" xfId="6" applyNumberFormat="1" applyFont="1" applyBorder="1" applyAlignment="1">
      <alignment horizontal="centerContinuous" vertical="center"/>
    </xf>
    <xf numFmtId="38" fontId="32" fillId="0" borderId="120" xfId="7" applyFont="1" applyBorder="1" applyAlignment="1">
      <alignment horizontal="centerContinuous" vertical="center"/>
    </xf>
    <xf numFmtId="3" fontId="32" fillId="0" borderId="142" xfId="6" applyNumberFormat="1" applyFont="1" applyBorder="1" applyAlignment="1">
      <alignment horizontal="centerContinuous" vertical="center"/>
    </xf>
    <xf numFmtId="3" fontId="32" fillId="0" borderId="55" xfId="6" applyNumberFormat="1" applyFont="1" applyBorder="1" applyAlignment="1">
      <alignment horizontal="center" shrinkToFit="1"/>
    </xf>
    <xf numFmtId="3" fontId="32" fillId="0" borderId="72" xfId="6" applyNumberFormat="1" applyFont="1" applyBorder="1" applyAlignment="1">
      <alignment horizontal="center" vertical="center"/>
    </xf>
    <xf numFmtId="3" fontId="32" fillId="0" borderId="104" xfId="6" applyNumberFormat="1" applyFont="1" applyBorder="1" applyAlignment="1">
      <alignment horizontal="center" vertical="center"/>
    </xf>
    <xf numFmtId="3" fontId="32" fillId="0" borderId="0" xfId="6" applyNumberFormat="1" applyFont="1" applyFill="1" applyAlignment="1">
      <alignment vertical="center"/>
    </xf>
    <xf numFmtId="3" fontId="32" fillId="0" borderId="55" xfId="6" applyNumberFormat="1" applyFont="1" applyBorder="1" applyAlignment="1">
      <alignment horizontal="center" vertical="top" shrinkToFit="1"/>
    </xf>
    <xf numFmtId="3" fontId="32" fillId="0" borderId="55" xfId="6" applyNumberFormat="1" applyFont="1" applyBorder="1" applyAlignment="1">
      <alignment horizontal="center" vertical="center"/>
    </xf>
    <xf numFmtId="3" fontId="32" fillId="0" borderId="55" xfId="6" quotePrefix="1" applyNumberFormat="1" applyFont="1" applyBorder="1" applyAlignment="1">
      <alignment horizontal="center" vertical="center"/>
    </xf>
    <xf numFmtId="3" fontId="32" fillId="0" borderId="46" xfId="6" applyNumberFormat="1" applyFont="1" applyBorder="1" applyAlignment="1">
      <alignment vertical="center"/>
    </xf>
    <xf numFmtId="3" fontId="32" fillId="0" borderId="47" xfId="6" applyNumberFormat="1" applyFont="1" applyBorder="1" applyAlignment="1">
      <alignment vertical="center"/>
    </xf>
    <xf numFmtId="3" fontId="32" fillId="0" borderId="47" xfId="6" applyNumberFormat="1" applyFont="1" applyBorder="1" applyAlignment="1">
      <alignment horizontal="center" vertical="center"/>
    </xf>
    <xf numFmtId="3" fontId="32" fillId="0" borderId="54" xfId="6" applyNumberFormat="1" applyFont="1" applyBorder="1" applyAlignment="1">
      <alignment horizontal="center" vertical="center"/>
    </xf>
    <xf numFmtId="3" fontId="32" fillId="0" borderId="56" xfId="6" quotePrefix="1" applyNumberFormat="1" applyFont="1" applyBorder="1" applyAlignment="1">
      <alignment horizontal="left" vertical="center"/>
    </xf>
    <xf numFmtId="176" fontId="32" fillId="0" borderId="56" xfId="6" applyNumberFormat="1" applyFont="1" applyFill="1" applyBorder="1" applyAlignment="1">
      <alignment vertical="center"/>
    </xf>
    <xf numFmtId="178" fontId="32" fillId="0" borderId="56" xfId="6" applyNumberFormat="1" applyFont="1" applyFill="1" applyBorder="1" applyAlignment="1">
      <alignment vertical="center"/>
    </xf>
    <xf numFmtId="38" fontId="32" fillId="0" borderId="56" xfId="1" applyFont="1" applyFill="1" applyBorder="1" applyAlignment="1">
      <alignment vertical="center"/>
    </xf>
    <xf numFmtId="178" fontId="32" fillId="0" borderId="56" xfId="7" applyNumberFormat="1" applyFont="1" applyFill="1" applyBorder="1" applyAlignment="1">
      <alignment vertical="center" shrinkToFit="1"/>
    </xf>
    <xf numFmtId="178" fontId="32" fillId="0" borderId="66" xfId="7" applyNumberFormat="1" applyFont="1" applyFill="1" applyBorder="1" applyAlignment="1">
      <alignment vertical="center"/>
    </xf>
    <xf numFmtId="177" fontId="32" fillId="0" borderId="0" xfId="6" applyNumberFormat="1" applyFont="1" applyFill="1" applyAlignment="1">
      <alignment vertical="center"/>
    </xf>
    <xf numFmtId="178" fontId="32" fillId="0" borderId="53" xfId="7" applyNumberFormat="1" applyFont="1" applyFill="1" applyBorder="1" applyAlignment="1">
      <alignment vertical="center"/>
    </xf>
    <xf numFmtId="180" fontId="32" fillId="0" borderId="56" xfId="6" applyNumberFormat="1" applyFont="1" applyFill="1" applyBorder="1" applyAlignment="1">
      <alignment vertical="center"/>
    </xf>
    <xf numFmtId="3" fontId="32" fillId="0" borderId="52" xfId="6" quotePrefix="1" applyNumberFormat="1" applyFont="1" applyBorder="1" applyAlignment="1">
      <alignment horizontal="left" vertical="center"/>
    </xf>
    <xf numFmtId="176" fontId="32" fillId="0" borderId="52" xfId="6" applyNumberFormat="1" applyFont="1" applyFill="1" applyBorder="1" applyAlignment="1">
      <alignment vertical="center"/>
    </xf>
    <xf numFmtId="178" fontId="32" fillId="0" borderId="52" xfId="6" applyNumberFormat="1" applyFont="1" applyFill="1" applyBorder="1" applyAlignment="1">
      <alignment vertical="center"/>
    </xf>
    <xf numFmtId="178" fontId="32" fillId="0" borderId="52" xfId="7" applyNumberFormat="1" applyFont="1" applyFill="1" applyBorder="1" applyAlignment="1">
      <alignment vertical="center" shrinkToFit="1"/>
    </xf>
    <xf numFmtId="180" fontId="32" fillId="0" borderId="52" xfId="6" applyNumberFormat="1" applyFont="1" applyFill="1" applyBorder="1" applyAlignment="1">
      <alignment vertical="center"/>
    </xf>
    <xf numFmtId="3" fontId="32" fillId="0" borderId="52" xfId="6" applyNumberFormat="1" applyFont="1" applyBorder="1" applyAlignment="1">
      <alignment vertical="center"/>
    </xf>
    <xf numFmtId="181" fontId="32" fillId="0" borderId="52" xfId="6" applyNumberFormat="1" applyFont="1" applyFill="1" applyBorder="1" applyAlignment="1">
      <alignment vertical="center"/>
    </xf>
    <xf numFmtId="3" fontId="32" fillId="0" borderId="55" xfId="6" applyNumberFormat="1" applyFont="1" applyBorder="1" applyAlignment="1">
      <alignment horizontal="center" vertical="center" shrinkToFit="1"/>
    </xf>
    <xf numFmtId="3" fontId="32" fillId="0" borderId="54" xfId="6" quotePrefix="1" applyNumberFormat="1" applyFont="1" applyBorder="1" applyAlignment="1">
      <alignment horizontal="center" vertical="center"/>
    </xf>
    <xf numFmtId="3" fontId="32" fillId="0" borderId="56" xfId="6" applyNumberFormat="1" applyFont="1" applyBorder="1" applyAlignment="1">
      <alignment horizontal="center" vertical="center"/>
    </xf>
    <xf numFmtId="3" fontId="32" fillId="0" borderId="52" xfId="6" quotePrefix="1" applyNumberFormat="1" applyFont="1" applyBorder="1" applyAlignment="1">
      <alignment horizontal="center" vertical="center"/>
    </xf>
    <xf numFmtId="3" fontId="32" fillId="0" borderId="96" xfId="6" quotePrefix="1" applyNumberFormat="1" applyFont="1" applyBorder="1" applyAlignment="1">
      <alignment horizontal="left" vertical="center"/>
    </xf>
    <xf numFmtId="178" fontId="32" fillId="0" borderId="52" xfId="7" applyNumberFormat="1" applyFont="1" applyFill="1" applyBorder="1" applyAlignment="1">
      <alignment vertical="center"/>
    </xf>
    <xf numFmtId="180" fontId="32" fillId="0" borderId="52" xfId="7" applyNumberFormat="1" applyFont="1" applyFill="1" applyBorder="1" applyAlignment="1">
      <alignment vertical="center"/>
    </xf>
    <xf numFmtId="3" fontId="32" fillId="0" borderId="48" xfId="6" applyNumberFormat="1" applyFont="1" applyBorder="1" applyAlignment="1">
      <alignment horizontal="center" vertical="center"/>
    </xf>
    <xf numFmtId="176" fontId="32" fillId="0" borderId="72" xfId="6" applyNumberFormat="1" applyFont="1" applyFill="1" applyBorder="1" applyAlignment="1">
      <alignment vertical="center"/>
    </xf>
    <xf numFmtId="178" fontId="32" fillId="0" borderId="72" xfId="6" applyNumberFormat="1" applyFont="1" applyFill="1" applyBorder="1" applyAlignment="1">
      <alignment vertical="center"/>
    </xf>
    <xf numFmtId="178" fontId="32" fillId="0" borderId="94" xfId="7" applyNumberFormat="1" applyFont="1" applyFill="1" applyBorder="1" applyAlignment="1">
      <alignment vertical="center"/>
    </xf>
    <xf numFmtId="178" fontId="32" fillId="0" borderId="125" xfId="7" applyNumberFormat="1" applyFont="1" applyFill="1" applyBorder="1" applyAlignment="1">
      <alignment vertical="center"/>
    </xf>
    <xf numFmtId="180" fontId="32" fillId="0" borderId="72" xfId="6" applyNumberFormat="1" applyFont="1" applyFill="1" applyBorder="1" applyAlignment="1">
      <alignment vertical="center"/>
    </xf>
    <xf numFmtId="3" fontId="32" fillId="0" borderId="61" xfId="6" applyNumberFormat="1" applyFont="1" applyBorder="1" applyAlignment="1">
      <alignment horizontal="center" vertical="center"/>
    </xf>
    <xf numFmtId="3" fontId="32" fillId="0" borderId="51" xfId="6" applyNumberFormat="1" applyFont="1" applyBorder="1" applyAlignment="1">
      <alignment horizontal="left" vertical="center"/>
    </xf>
    <xf numFmtId="176" fontId="32" fillId="0" borderId="51" xfId="6" applyNumberFormat="1" applyFont="1" applyFill="1" applyBorder="1" applyAlignment="1">
      <alignment vertical="center"/>
    </xf>
    <xf numFmtId="178" fontId="32" fillId="0" borderId="51" xfId="6" applyNumberFormat="1" applyFont="1" applyFill="1" applyBorder="1" applyAlignment="1">
      <alignment vertical="center"/>
    </xf>
    <xf numFmtId="178" fontId="32" fillId="0" borderId="51" xfId="7" applyNumberFormat="1" applyFont="1" applyFill="1" applyBorder="1" applyAlignment="1">
      <alignment vertical="center" shrinkToFit="1"/>
    </xf>
    <xf numFmtId="178" fontId="32" fillId="0" borderId="62" xfId="7" applyNumberFormat="1" applyFont="1" applyFill="1" applyBorder="1" applyAlignment="1">
      <alignment vertical="center"/>
    </xf>
    <xf numFmtId="180" fontId="32" fillId="0" borderId="51" xfId="7" applyNumberFormat="1" applyFont="1" applyFill="1" applyBorder="1" applyAlignment="1">
      <alignment vertical="center" shrinkToFit="1"/>
    </xf>
    <xf numFmtId="3" fontId="32" fillId="0" borderId="52" xfId="6" applyNumberFormat="1" applyFont="1" applyBorder="1" applyAlignment="1">
      <alignment horizontal="center" vertical="center"/>
    </xf>
    <xf numFmtId="3" fontId="32" fillId="0" borderId="56" xfId="6" applyNumberFormat="1" applyFont="1" applyBorder="1" applyAlignment="1">
      <alignment horizontal="left" vertical="center"/>
    </xf>
    <xf numFmtId="180" fontId="32" fillId="0" borderId="52" xfId="7" applyNumberFormat="1" applyFont="1" applyFill="1" applyBorder="1" applyAlignment="1">
      <alignment vertical="center" shrinkToFit="1"/>
    </xf>
    <xf numFmtId="3" fontId="32" fillId="0" borderId="52" xfId="6" applyNumberFormat="1" applyFont="1" applyBorder="1" applyAlignment="1">
      <alignment horizontal="left" vertical="center"/>
    </xf>
    <xf numFmtId="3" fontId="32" fillId="0" borderId="104" xfId="6" applyNumberFormat="1" applyFont="1" applyBorder="1" applyAlignment="1">
      <alignment horizontal="centerContinuous" vertical="center"/>
    </xf>
    <xf numFmtId="3" fontId="32" fillId="0" borderId="93" xfId="6" applyNumberFormat="1" applyFont="1" applyBorder="1" applyAlignment="1">
      <alignment horizontal="centerContinuous" vertical="center"/>
    </xf>
    <xf numFmtId="178" fontId="32" fillId="0" borderId="59" xfId="6" applyNumberFormat="1" applyFont="1" applyFill="1" applyBorder="1" applyAlignment="1">
      <alignment vertical="center"/>
    </xf>
    <xf numFmtId="178" fontId="32" fillId="0" borderId="126" xfId="7" applyNumberFormat="1" applyFont="1" applyFill="1" applyBorder="1" applyAlignment="1">
      <alignment vertical="center"/>
    </xf>
    <xf numFmtId="3" fontId="32" fillId="0" borderId="42" xfId="6" applyNumberFormat="1" applyFont="1" applyBorder="1" applyAlignment="1">
      <alignment horizontal="center" vertical="center"/>
    </xf>
    <xf numFmtId="3" fontId="32" fillId="0" borderId="42" xfId="6" applyNumberFormat="1" applyFont="1" applyBorder="1" applyAlignment="1">
      <alignment horizontal="center" vertical="center" shrinkToFit="1"/>
    </xf>
    <xf numFmtId="176" fontId="32" fillId="0" borderId="51" xfId="7" applyNumberFormat="1" applyFont="1" applyFill="1" applyBorder="1" applyAlignment="1">
      <alignment vertical="center"/>
    </xf>
    <xf numFmtId="180" fontId="32" fillId="0" borderId="51" xfId="6" applyNumberFormat="1" applyFont="1" applyFill="1" applyBorder="1" applyAlignment="1">
      <alignment vertical="center"/>
    </xf>
    <xf numFmtId="3" fontId="32" fillId="0" borderId="67" xfId="6" applyNumberFormat="1" applyFont="1" applyBorder="1" applyAlignment="1">
      <alignment horizontal="centerContinuous" vertical="center"/>
    </xf>
    <xf numFmtId="3" fontId="32" fillId="0" borderId="58" xfId="6" applyNumberFormat="1" applyFont="1" applyBorder="1" applyAlignment="1">
      <alignment horizontal="centerContinuous" vertical="center"/>
    </xf>
    <xf numFmtId="176" fontId="32" fillId="0" borderId="59" xfId="6" applyNumberFormat="1" applyFont="1" applyFill="1" applyBorder="1" applyAlignment="1">
      <alignment vertical="center"/>
    </xf>
    <xf numFmtId="178" fontId="32" fillId="0" borderId="60" xfId="7" applyNumberFormat="1" applyFont="1" applyFill="1" applyBorder="1" applyAlignment="1">
      <alignment vertical="center"/>
    </xf>
    <xf numFmtId="180" fontId="32" fillId="0" borderId="59" xfId="6" applyNumberFormat="1" applyFont="1" applyFill="1" applyBorder="1" applyAlignment="1">
      <alignment vertical="center"/>
    </xf>
    <xf numFmtId="3" fontId="32" fillId="0" borderId="74" xfId="6" quotePrefix="1" applyNumberFormat="1" applyFont="1" applyBorder="1" applyAlignment="1">
      <alignment horizontal="centerContinuous" vertical="center"/>
    </xf>
    <xf numFmtId="3" fontId="32" fillId="0" borderId="75" xfId="6" applyNumberFormat="1" applyFont="1" applyBorder="1" applyAlignment="1">
      <alignment horizontal="centerContinuous" vertical="center"/>
    </xf>
    <xf numFmtId="3" fontId="32" fillId="0" borderId="70" xfId="6" applyNumberFormat="1" applyFont="1" applyBorder="1" applyAlignment="1">
      <alignment horizontal="centerContinuous" vertical="center"/>
    </xf>
    <xf numFmtId="176" fontId="32" fillId="0" borderId="55" xfId="6" applyNumberFormat="1" applyFont="1" applyFill="1" applyBorder="1" applyAlignment="1">
      <alignment vertical="center"/>
    </xf>
    <xf numFmtId="178" fontId="32" fillId="0" borderId="55" xfId="6" applyNumberFormat="1" applyFont="1" applyFill="1" applyBorder="1" applyAlignment="1">
      <alignment vertical="center"/>
    </xf>
    <xf numFmtId="178" fontId="32" fillId="0" borderId="141" xfId="6" applyNumberFormat="1" applyFont="1" applyFill="1" applyBorder="1" applyAlignment="1">
      <alignment vertical="center"/>
    </xf>
    <xf numFmtId="178" fontId="32" fillId="0" borderId="81" xfId="7" applyNumberFormat="1" applyFont="1" applyFill="1" applyBorder="1" applyAlignment="1">
      <alignment vertical="center"/>
    </xf>
    <xf numFmtId="178" fontId="32" fillId="0" borderId="127" xfId="7" applyNumberFormat="1" applyFont="1" applyFill="1" applyBorder="1" applyAlignment="1">
      <alignment vertical="center"/>
    </xf>
    <xf numFmtId="180" fontId="32" fillId="0" borderId="55" xfId="6" applyNumberFormat="1" applyFont="1" applyFill="1" applyBorder="1" applyAlignment="1">
      <alignment vertical="center"/>
    </xf>
    <xf numFmtId="3" fontId="32" fillId="0" borderId="40" xfId="6" applyNumberFormat="1" applyFont="1" applyBorder="1" applyAlignment="1">
      <alignment horizontal="center" vertical="center"/>
    </xf>
    <xf numFmtId="3" fontId="32" fillId="0" borderId="55" xfId="6" applyNumberFormat="1" applyFont="1" applyBorder="1" applyAlignment="1">
      <alignment horizontal="center" vertical="center" wrapText="1"/>
    </xf>
    <xf numFmtId="176" fontId="32" fillId="0" borderId="51" xfId="6" applyNumberFormat="1" applyFont="1" applyFill="1" applyBorder="1" applyAlignment="1" applyProtection="1">
      <alignment vertical="center"/>
      <protection locked="0"/>
    </xf>
    <xf numFmtId="178" fontId="32" fillId="0" borderId="51" xfId="6" applyNumberFormat="1" applyFont="1" applyFill="1" applyBorder="1" applyAlignment="1" applyProtection="1">
      <alignment vertical="center"/>
      <protection locked="0"/>
    </xf>
    <xf numFmtId="3" fontId="32" fillId="0" borderId="57" xfId="6" applyNumberFormat="1" applyFont="1" applyBorder="1" applyAlignment="1">
      <alignment horizontal="centerContinuous" vertical="center"/>
    </xf>
    <xf numFmtId="3" fontId="32" fillId="0" borderId="61" xfId="6" applyNumberFormat="1" applyFont="1" applyBorder="1" applyAlignment="1">
      <alignment horizontal="center" vertical="center" shrinkToFit="1"/>
    </xf>
    <xf numFmtId="176" fontId="32" fillId="0" borderId="56" xfId="7" applyNumberFormat="1" applyFont="1" applyFill="1" applyBorder="1" applyAlignment="1">
      <alignment vertical="center"/>
    </xf>
    <xf numFmtId="3" fontId="32" fillId="0" borderId="55" xfId="6" applyNumberFormat="1" applyFont="1" applyBorder="1" applyAlignment="1">
      <alignment vertical="center"/>
    </xf>
    <xf numFmtId="176" fontId="32" fillId="0" borderId="141" xfId="6" applyNumberFormat="1" applyFont="1" applyFill="1" applyBorder="1" applyAlignment="1">
      <alignment vertical="center"/>
    </xf>
    <xf numFmtId="178" fontId="32" fillId="0" borderId="145" xfId="7" applyNumberFormat="1" applyFont="1" applyFill="1" applyBorder="1" applyAlignment="1">
      <alignment vertical="center"/>
    </xf>
    <xf numFmtId="177" fontId="32" fillId="0" borderId="0" xfId="6" applyNumberFormat="1" applyFont="1" applyFill="1" applyBorder="1" applyAlignment="1">
      <alignment vertical="center"/>
    </xf>
    <xf numFmtId="178" fontId="32" fillId="0" borderId="77" xfId="7" applyNumberFormat="1" applyFont="1" applyFill="1" applyBorder="1" applyAlignment="1">
      <alignment vertical="center"/>
    </xf>
    <xf numFmtId="180" fontId="32" fillId="0" borderId="141" xfId="6" applyNumberFormat="1" applyFont="1" applyFill="1" applyBorder="1" applyAlignment="1">
      <alignment vertical="center"/>
    </xf>
    <xf numFmtId="176" fontId="32" fillId="0" borderId="47" xfId="6" applyNumberFormat="1" applyFont="1" applyFill="1" applyBorder="1" applyAlignment="1">
      <alignment vertical="center"/>
    </xf>
    <xf numFmtId="178" fontId="32" fillId="0" borderId="47" xfId="6" applyNumberFormat="1" applyFont="1" applyFill="1" applyBorder="1" applyAlignment="1">
      <alignment vertical="center"/>
    </xf>
    <xf numFmtId="178" fontId="32" fillId="0" borderId="49" xfId="7" applyNumberFormat="1" applyFont="1" applyFill="1" applyBorder="1" applyAlignment="1">
      <alignment vertical="center"/>
    </xf>
    <xf numFmtId="177" fontId="32" fillId="0" borderId="0" xfId="6" applyNumberFormat="1" applyFont="1" applyBorder="1" applyAlignment="1">
      <alignment vertical="center"/>
    </xf>
    <xf numFmtId="180" fontId="32" fillId="0" borderId="47" xfId="6" applyNumberFormat="1" applyFont="1" applyFill="1" applyBorder="1" applyAlignment="1">
      <alignment vertical="center"/>
    </xf>
    <xf numFmtId="3" fontId="36" fillId="0" borderId="0" xfId="6" applyNumberFormat="1" applyFont="1" applyBorder="1" applyAlignment="1">
      <alignment vertical="center"/>
    </xf>
    <xf numFmtId="3" fontId="36" fillId="0" borderId="0" xfId="6" quotePrefix="1" applyNumberFormat="1" applyFont="1" applyBorder="1" applyAlignment="1">
      <alignment horizontal="left" vertical="center"/>
    </xf>
    <xf numFmtId="3" fontId="36" fillId="0" borderId="0" xfId="6" applyNumberFormat="1" applyFont="1" applyFill="1" applyBorder="1" applyAlignment="1">
      <alignment vertical="center"/>
    </xf>
    <xf numFmtId="38" fontId="36" fillId="0" borderId="0" xfId="7" applyFont="1" applyFill="1" applyBorder="1" applyAlignment="1">
      <alignment vertical="center"/>
    </xf>
    <xf numFmtId="3" fontId="36" fillId="0" borderId="0" xfId="6" applyNumberFormat="1" applyFont="1" applyAlignment="1">
      <alignment vertical="center"/>
    </xf>
    <xf numFmtId="3" fontId="34" fillId="0" borderId="0" xfId="4" quotePrefix="1" applyNumberFormat="1" applyFont="1" applyBorder="1" applyAlignment="1">
      <alignment horizontal="left" vertical="center"/>
    </xf>
    <xf numFmtId="38" fontId="36" fillId="0" borderId="0" xfId="7" applyFont="1" applyBorder="1" applyAlignment="1">
      <alignment vertical="center"/>
    </xf>
    <xf numFmtId="38" fontId="36" fillId="0" borderId="0" xfId="7" applyFont="1" applyAlignment="1">
      <alignment vertical="center"/>
    </xf>
    <xf numFmtId="0" fontId="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0" fillId="0" borderId="0" xfId="6" applyFont="1" applyAlignment="1">
      <alignment horizontal="center"/>
    </xf>
    <xf numFmtId="0" fontId="14" fillId="0" borderId="0" xfId="6" applyAlignment="1">
      <alignment horizontal="center"/>
    </xf>
    <xf numFmtId="0" fontId="14" fillId="0" borderId="0" xfId="6"/>
    <xf numFmtId="0" fontId="14" fillId="0" borderId="0" xfId="6" quotePrefix="1" applyAlignment="1">
      <alignment horizontal="center"/>
    </xf>
    <xf numFmtId="3" fontId="32" fillId="2" borderId="1" xfId="6" applyNumberFormat="1" applyFont="1" applyFill="1" applyBorder="1" applyAlignment="1">
      <alignment horizontal="center" vertical="center" wrapText="1"/>
    </xf>
    <xf numFmtId="3" fontId="32" fillId="2" borderId="12" xfId="6" applyNumberFormat="1" applyFont="1" applyFill="1" applyBorder="1" applyAlignment="1">
      <alignment horizontal="center" vertical="center" wrapText="1"/>
    </xf>
    <xf numFmtId="3" fontId="32" fillId="2" borderId="7" xfId="6" applyNumberFormat="1" applyFont="1" applyFill="1" applyBorder="1" applyAlignment="1">
      <alignment horizontal="center" vertical="center" wrapText="1"/>
    </xf>
    <xf numFmtId="180" fontId="32" fillId="2" borderId="1" xfId="6" applyNumberFormat="1" applyFont="1" applyFill="1" applyBorder="1" applyAlignment="1">
      <alignment horizontal="center" vertical="center" wrapText="1"/>
    </xf>
    <xf numFmtId="180" fontId="32" fillId="2" borderId="12" xfId="6" applyNumberFormat="1" applyFont="1" applyFill="1" applyBorder="1" applyAlignment="1">
      <alignment horizontal="center" vertical="center" wrapText="1"/>
    </xf>
    <xf numFmtId="180" fontId="32" fillId="2" borderId="7" xfId="6" applyNumberFormat="1" applyFont="1" applyFill="1" applyBorder="1" applyAlignment="1">
      <alignment horizontal="center" vertical="center" wrapText="1"/>
    </xf>
    <xf numFmtId="3" fontId="32" fillId="0" borderId="57" xfId="6" applyNumberFormat="1" applyFont="1" applyBorder="1" applyAlignment="1">
      <alignment horizontal="center" vertical="center"/>
    </xf>
    <xf numFmtId="0" fontId="32" fillId="0" borderId="87" xfId="6" applyFont="1" applyBorder="1" applyAlignment="1">
      <alignment horizontal="center" vertical="center"/>
    </xf>
    <xf numFmtId="3" fontId="32" fillId="0" borderId="35" xfId="6" applyNumberFormat="1" applyFont="1" applyBorder="1" applyAlignment="1">
      <alignment horizontal="center" vertical="center"/>
    </xf>
    <xf numFmtId="0" fontId="32" fillId="0" borderId="36" xfId="6" applyFont="1" applyBorder="1" applyAlignment="1">
      <alignment horizontal="center" vertical="center"/>
    </xf>
    <xf numFmtId="0" fontId="32" fillId="0" borderId="98" xfId="6" applyFont="1" applyBorder="1" applyAlignment="1">
      <alignment horizontal="center" vertical="center"/>
    </xf>
    <xf numFmtId="38" fontId="32" fillId="2" borderId="143" xfId="7" applyFont="1" applyFill="1" applyBorder="1" applyAlignment="1">
      <alignment horizontal="center" vertical="center" wrapText="1"/>
    </xf>
    <xf numFmtId="0" fontId="35" fillId="0" borderId="137" xfId="6" applyFont="1" applyBorder="1" applyAlignment="1">
      <alignment horizontal="center" vertical="center" wrapText="1"/>
    </xf>
    <xf numFmtId="0" fontId="35" fillId="0" borderId="112" xfId="6" applyFont="1" applyBorder="1" applyAlignment="1">
      <alignment horizontal="center" vertical="center" wrapText="1"/>
    </xf>
    <xf numFmtId="3" fontId="32" fillId="0" borderId="144" xfId="6" applyNumberFormat="1" applyFont="1" applyBorder="1" applyAlignment="1">
      <alignment horizontal="center" vertical="center" wrapText="1"/>
    </xf>
    <xf numFmtId="0" fontId="35" fillId="0" borderId="55" xfId="6" applyFont="1" applyBorder="1" applyAlignment="1">
      <alignment horizontal="center" vertical="center" wrapText="1"/>
    </xf>
    <xf numFmtId="0" fontId="35" fillId="0" borderId="47" xfId="6" applyFont="1" applyBorder="1" applyAlignment="1">
      <alignment horizontal="center" vertical="center" wrapText="1"/>
    </xf>
    <xf numFmtId="3" fontId="32" fillId="2" borderId="55" xfId="6" applyNumberFormat="1" applyFont="1" applyFill="1" applyBorder="1" applyAlignment="1">
      <alignment horizontal="center" vertical="center"/>
    </xf>
    <xf numFmtId="3" fontId="32" fillId="2" borderId="47" xfId="6" applyNumberFormat="1" applyFont="1" applyFill="1" applyBorder="1" applyAlignment="1">
      <alignment horizontal="center" vertical="center"/>
    </xf>
    <xf numFmtId="3" fontId="32" fillId="2" borderId="55" xfId="6" applyNumberFormat="1" applyFont="1" applyFill="1" applyBorder="1" applyAlignment="1">
      <alignment horizontal="center" vertical="center" wrapText="1"/>
    </xf>
    <xf numFmtId="3" fontId="32" fillId="2" borderId="47" xfId="6" applyNumberFormat="1" applyFont="1" applyFill="1" applyBorder="1" applyAlignment="1">
      <alignment horizontal="center" vertical="center" wrapText="1"/>
    </xf>
    <xf numFmtId="3" fontId="32" fillId="2" borderId="118" xfId="6" applyNumberFormat="1" applyFont="1" applyFill="1" applyBorder="1" applyAlignment="1">
      <alignment horizontal="center" vertical="center" wrapText="1"/>
    </xf>
    <xf numFmtId="3" fontId="32" fillId="2" borderId="136" xfId="6" applyNumberFormat="1" applyFont="1" applyFill="1" applyBorder="1" applyAlignment="1">
      <alignment horizontal="center" vertical="center" wrapText="1"/>
    </xf>
    <xf numFmtId="0" fontId="35" fillId="0" borderId="12" xfId="6" applyFont="1" applyBorder="1" applyAlignment="1">
      <alignment horizontal="center" vertical="center"/>
    </xf>
    <xf numFmtId="0" fontId="35" fillId="0" borderId="7" xfId="6" applyFont="1" applyBorder="1" applyAlignment="1">
      <alignment horizontal="center" vertical="center"/>
    </xf>
    <xf numFmtId="38" fontId="34" fillId="0" borderId="0" xfId="7" quotePrefix="1" applyFont="1" applyBorder="1" applyAlignment="1">
      <alignment horizontal="right" vertical="center"/>
    </xf>
    <xf numFmtId="3" fontId="32" fillId="0" borderId="41" xfId="6" applyNumberFormat="1" applyFont="1" applyBorder="1" applyAlignment="1">
      <alignment horizontal="center" vertical="center" wrapText="1"/>
    </xf>
    <xf numFmtId="0" fontId="35" fillId="0" borderId="55" xfId="6" applyFont="1" applyBorder="1" applyAlignment="1">
      <alignment horizontal="center" vertical="center"/>
    </xf>
    <xf numFmtId="0" fontId="35" fillId="0" borderId="47" xfId="6" applyFont="1" applyBorder="1" applyAlignment="1">
      <alignment horizontal="center" vertical="center"/>
    </xf>
    <xf numFmtId="3" fontId="32" fillId="0" borderId="80" xfId="6" applyNumberFormat="1" applyFont="1" applyBorder="1" applyAlignment="1">
      <alignment horizontal="center" vertical="center" wrapText="1"/>
    </xf>
    <xf numFmtId="0" fontId="35" fillId="0" borderId="81" xfId="6" applyFont="1" applyBorder="1" applyAlignment="1">
      <alignment horizontal="center" vertical="center"/>
    </xf>
    <xf numFmtId="0" fontId="35" fillId="0" borderId="49" xfId="6" applyFont="1" applyBorder="1" applyAlignment="1">
      <alignment horizontal="center" vertical="center"/>
    </xf>
    <xf numFmtId="3" fontId="32" fillId="0" borderId="54" xfId="6" applyNumberFormat="1" applyFont="1" applyBorder="1" applyAlignment="1">
      <alignment horizontal="center" vertical="center" wrapText="1"/>
    </xf>
    <xf numFmtId="3" fontId="32" fillId="0" borderId="54" xfId="6" applyNumberFormat="1" applyFont="1" applyBorder="1" applyAlignment="1">
      <alignment horizontal="center" vertical="center"/>
    </xf>
    <xf numFmtId="3" fontId="32" fillId="0" borderId="55" xfId="6" applyNumberFormat="1" applyFont="1" applyBorder="1" applyAlignment="1">
      <alignment horizontal="center" vertical="center" wrapText="1"/>
    </xf>
    <xf numFmtId="3" fontId="32" fillId="0" borderId="55" xfId="6" applyNumberFormat="1" applyFont="1" applyBorder="1" applyAlignment="1">
      <alignment horizontal="center" vertical="center"/>
    </xf>
    <xf numFmtId="3" fontId="32" fillId="0" borderId="72" xfId="6" applyNumberFormat="1" applyFont="1" applyBorder="1" applyAlignment="1">
      <alignment horizontal="center" vertical="center" wrapText="1"/>
    </xf>
    <xf numFmtId="3" fontId="32" fillId="0" borderId="55" xfId="6" quotePrefix="1" applyNumberFormat="1" applyFont="1" applyBorder="1" applyAlignment="1">
      <alignment horizontal="center" vertical="center"/>
    </xf>
    <xf numFmtId="3" fontId="32" fillId="0" borderId="47" xfId="6" quotePrefix="1" applyNumberFormat="1" applyFont="1" applyBorder="1" applyAlignment="1">
      <alignment horizontal="center" vertical="center"/>
    </xf>
    <xf numFmtId="3" fontId="32" fillId="2" borderId="15" xfId="6" applyNumberFormat="1" applyFont="1" applyFill="1" applyBorder="1" applyAlignment="1">
      <alignment horizontal="center" vertical="center"/>
    </xf>
    <xf numFmtId="0" fontId="35" fillId="0" borderId="15" xfId="6" applyFont="1" applyBorder="1" applyAlignment="1">
      <alignment horizontal="center" vertical="center"/>
    </xf>
    <xf numFmtId="3" fontId="15" fillId="0" borderId="136" xfId="6" quotePrefix="1" applyNumberFormat="1" applyFont="1" applyBorder="1" applyAlignment="1">
      <alignment horizontal="center" vertical="center"/>
    </xf>
    <xf numFmtId="0" fontId="15" fillId="0" borderId="36" xfId="6" applyFont="1" applyBorder="1" applyAlignment="1">
      <alignment vertical="center"/>
    </xf>
    <xf numFmtId="0" fontId="15" fillId="0" borderId="98" xfId="6" applyFont="1" applyBorder="1" applyAlignment="1">
      <alignment vertical="center"/>
    </xf>
    <xf numFmtId="3" fontId="15" fillId="0" borderId="118" xfId="6" applyNumberFormat="1" applyFont="1" applyBorder="1" applyAlignment="1">
      <alignment horizontal="center" vertical="center"/>
    </xf>
    <xf numFmtId="0" fontId="15" fillId="0" borderId="87" xfId="6" applyFont="1" applyBorder="1" applyAlignment="1">
      <alignment vertical="center"/>
    </xf>
    <xf numFmtId="3" fontId="15" fillId="0" borderId="104" xfId="6" applyNumberFormat="1" applyFont="1" applyBorder="1" applyAlignment="1">
      <alignment horizontal="center" vertical="center"/>
    </xf>
    <xf numFmtId="0" fontId="15" fillId="0" borderId="93" xfId="6" applyFont="1" applyBorder="1" applyAlignment="1">
      <alignment vertical="center"/>
    </xf>
    <xf numFmtId="3" fontId="15" fillId="0" borderId="74" xfId="6" quotePrefix="1" applyNumberFormat="1" applyFont="1" applyBorder="1" applyAlignment="1">
      <alignment horizontal="center" vertical="center"/>
    </xf>
    <xf numFmtId="0" fontId="15" fillId="0" borderId="75" xfId="6" applyFont="1" applyBorder="1" applyAlignment="1">
      <alignment vertical="center"/>
    </xf>
    <xf numFmtId="0" fontId="15" fillId="0" borderId="70" xfId="6" applyFont="1" applyBorder="1" applyAlignment="1">
      <alignment vertical="center"/>
    </xf>
    <xf numFmtId="3" fontId="15" fillId="0" borderId="35" xfId="6" applyNumberFormat="1" applyFont="1" applyBorder="1" applyAlignment="1">
      <alignment horizontal="center" vertical="center"/>
    </xf>
    <xf numFmtId="0" fontId="15" fillId="0" borderId="36" xfId="6" applyFont="1" applyBorder="1" applyAlignment="1">
      <alignment horizontal="center" vertical="center"/>
    </xf>
    <xf numFmtId="0" fontId="15" fillId="0" borderId="98" xfId="6" applyFont="1" applyBorder="1" applyAlignment="1">
      <alignment horizontal="center" vertical="center"/>
    </xf>
    <xf numFmtId="0" fontId="15" fillId="0" borderId="41" xfId="6" quotePrefix="1" applyFont="1" applyFill="1" applyBorder="1" applyAlignment="1">
      <alignment horizontal="center" vertical="center"/>
    </xf>
    <xf numFmtId="0" fontId="15" fillId="0" borderId="47" xfId="6" quotePrefix="1" applyFont="1" applyFill="1" applyBorder="1" applyAlignment="1">
      <alignment horizontal="center" vertical="center"/>
    </xf>
    <xf numFmtId="0" fontId="15" fillId="0" borderId="41" xfId="6" applyFont="1" applyFill="1" applyBorder="1" applyAlignment="1">
      <alignment horizontal="center" vertical="center"/>
    </xf>
    <xf numFmtId="0" fontId="15" fillId="0" borderId="47" xfId="6" applyFont="1" applyFill="1" applyBorder="1" applyAlignment="1">
      <alignment horizontal="center" vertical="center"/>
    </xf>
    <xf numFmtId="0" fontId="15" fillId="0" borderId="80" xfId="6" quotePrefix="1" applyFont="1" applyFill="1" applyBorder="1" applyAlignment="1">
      <alignment horizontal="center" vertical="center" wrapText="1"/>
    </xf>
    <xf numFmtId="0" fontId="15" fillId="0" borderId="49" xfId="6" quotePrefix="1" applyFont="1" applyFill="1" applyBorder="1" applyAlignment="1">
      <alignment horizontal="center" vertical="center"/>
    </xf>
    <xf numFmtId="3" fontId="15" fillId="0" borderId="118" xfId="6" applyNumberFormat="1" applyFont="1" applyFill="1" applyBorder="1" applyAlignment="1">
      <alignment horizontal="center" vertical="center"/>
    </xf>
    <xf numFmtId="0" fontId="15" fillId="0" borderId="87" xfId="6" applyFont="1" applyFill="1" applyBorder="1" applyAlignment="1">
      <alignment vertical="center"/>
    </xf>
    <xf numFmtId="3" fontId="15" fillId="0" borderId="67" xfId="6" applyNumberFormat="1" applyFont="1" applyBorder="1" applyAlignment="1">
      <alignment horizontal="center" vertical="center"/>
    </xf>
    <xf numFmtId="0" fontId="15" fillId="0" borderId="58" xfId="6" applyFont="1" applyBorder="1" applyAlignment="1">
      <alignment vertical="center"/>
    </xf>
    <xf numFmtId="0" fontId="15" fillId="0" borderId="40" xfId="6" applyFont="1" applyBorder="1" applyAlignment="1">
      <alignment horizontal="center" vertical="center" wrapText="1"/>
    </xf>
    <xf numFmtId="0" fontId="15" fillId="0" borderId="46" xfId="6" applyFont="1" applyBorder="1" applyAlignment="1">
      <alignment horizontal="center" vertical="center" wrapText="1"/>
    </xf>
    <xf numFmtId="0" fontId="15" fillId="0" borderId="41" xfId="6" applyFont="1" applyBorder="1" applyAlignment="1">
      <alignment horizontal="center" vertical="center" wrapText="1"/>
    </xf>
    <xf numFmtId="0" fontId="15" fillId="0" borderId="47" xfId="6" applyFont="1" applyBorder="1" applyAlignment="1">
      <alignment horizontal="center" vertical="center" wrapText="1"/>
    </xf>
    <xf numFmtId="0" fontId="15" fillId="0" borderId="41" xfId="6" quotePrefix="1" applyFont="1" applyBorder="1" applyAlignment="1">
      <alignment horizontal="center" vertical="center"/>
    </xf>
    <xf numFmtId="0" fontId="15" fillId="0" borderId="47" xfId="6" quotePrefix="1" applyFont="1" applyBorder="1" applyAlignment="1">
      <alignment horizontal="center" vertical="center"/>
    </xf>
    <xf numFmtId="0" fontId="15" fillId="0" borderId="41" xfId="4" applyFont="1" applyBorder="1" applyAlignment="1">
      <alignment horizontal="center" vertical="center"/>
    </xf>
    <xf numFmtId="0" fontId="15" fillId="0" borderId="48" xfId="4" applyFont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right" vertical="center"/>
    </xf>
    <xf numFmtId="0" fontId="15" fillId="0" borderId="40" xfId="6" applyFont="1" applyFill="1" applyBorder="1" applyAlignment="1">
      <alignment horizontal="center" vertical="center" wrapText="1"/>
    </xf>
    <xf numFmtId="0" fontId="15" fillId="0" borderId="46" xfId="6" applyFont="1" applyFill="1" applyBorder="1" applyAlignment="1">
      <alignment horizontal="center" vertical="center"/>
    </xf>
    <xf numFmtId="0" fontId="15" fillId="0" borderId="41" xfId="6" applyFont="1" applyFill="1" applyBorder="1" applyAlignment="1">
      <alignment horizontal="center" vertical="center" wrapText="1"/>
    </xf>
    <xf numFmtId="0" fontId="15" fillId="0" borderId="43" xfId="6" applyFont="1" applyFill="1" applyBorder="1" applyAlignment="1">
      <alignment horizontal="center" vertical="center"/>
    </xf>
    <xf numFmtId="0" fontId="15" fillId="0" borderId="44" xfId="6" applyFont="1" applyFill="1" applyBorder="1" applyAlignment="1">
      <alignment horizontal="center" vertical="center"/>
    </xf>
    <xf numFmtId="0" fontId="15" fillId="0" borderId="5" xfId="6" applyFont="1" applyFill="1" applyBorder="1" applyAlignment="1">
      <alignment horizontal="center" vertical="center"/>
    </xf>
    <xf numFmtId="0" fontId="15" fillId="0" borderId="6" xfId="6" applyFont="1" applyFill="1" applyBorder="1" applyAlignment="1">
      <alignment horizontal="center" vertical="center"/>
    </xf>
    <xf numFmtId="0" fontId="18" fillId="0" borderId="36" xfId="6" quotePrefix="1" applyFont="1" applyFill="1" applyBorder="1" applyAlignment="1">
      <alignment horizontal="right" vertical="center"/>
    </xf>
    <xf numFmtId="0" fontId="15" fillId="0" borderId="50" xfId="6" applyFont="1" applyFill="1" applyBorder="1" applyAlignment="1">
      <alignment horizontal="center" vertical="center" wrapText="1"/>
    </xf>
    <xf numFmtId="0" fontId="15" fillId="0" borderId="73" xfId="6" applyFont="1" applyFill="1" applyBorder="1" applyAlignment="1">
      <alignment horizontal="center" vertical="center"/>
    </xf>
    <xf numFmtId="0" fontId="15" fillId="0" borderId="42" xfId="6" applyFont="1" applyFill="1" applyBorder="1" applyAlignment="1">
      <alignment horizontal="center" vertical="center" wrapText="1"/>
    </xf>
    <xf numFmtId="0" fontId="15" fillId="0" borderId="48" xfId="6" applyFont="1" applyFill="1" applyBorder="1" applyAlignment="1">
      <alignment horizontal="center" vertical="center"/>
    </xf>
    <xf numFmtId="0" fontId="15" fillId="0" borderId="122" xfId="6" applyFont="1" applyFill="1" applyBorder="1" applyAlignment="1">
      <alignment horizontal="center" vertical="center"/>
    </xf>
    <xf numFmtId="0" fontId="15" fillId="0" borderId="119" xfId="6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15" fillId="0" borderId="42" xfId="6" applyFont="1" applyFill="1" applyBorder="1" applyAlignment="1">
      <alignment horizontal="center" vertical="center"/>
    </xf>
    <xf numFmtId="0" fontId="21" fillId="0" borderId="40" xfId="6" applyFont="1" applyFill="1" applyBorder="1" applyAlignment="1">
      <alignment horizontal="center" vertical="center" wrapText="1"/>
    </xf>
    <xf numFmtId="0" fontId="21" fillId="0" borderId="54" xfId="6" applyFont="1" applyFill="1" applyBorder="1" applyAlignment="1">
      <alignment horizontal="center" vertical="center" wrapText="1"/>
    </xf>
    <xf numFmtId="0" fontId="21" fillId="0" borderId="46" xfId="6" applyFont="1" applyFill="1" applyBorder="1" applyAlignment="1">
      <alignment horizontal="center" vertical="center" wrapText="1"/>
    </xf>
    <xf numFmtId="0" fontId="21" fillId="0" borderId="41" xfId="6" applyFont="1" applyFill="1" applyBorder="1" applyAlignment="1">
      <alignment horizontal="center" vertical="center" wrapText="1"/>
    </xf>
    <xf numFmtId="0" fontId="21" fillId="0" borderId="55" xfId="6" applyFont="1" applyFill="1" applyBorder="1" applyAlignment="1">
      <alignment horizontal="center" vertical="center" wrapText="1"/>
    </xf>
    <xf numFmtId="0" fontId="21" fillId="0" borderId="47" xfId="6" applyFont="1" applyFill="1" applyBorder="1" applyAlignment="1">
      <alignment horizontal="center" vertical="center" wrapText="1"/>
    </xf>
    <xf numFmtId="3" fontId="21" fillId="0" borderId="41" xfId="6" applyNumberFormat="1" applyFont="1" applyFill="1" applyBorder="1" applyAlignment="1">
      <alignment horizontal="center" vertical="center" wrapText="1" shrinkToFit="1"/>
    </xf>
    <xf numFmtId="3" fontId="21" fillId="0" borderId="55" xfId="6" applyNumberFormat="1" applyFont="1" applyFill="1" applyBorder="1" applyAlignment="1">
      <alignment horizontal="center" vertical="center" wrapText="1" shrinkToFit="1"/>
    </xf>
    <xf numFmtId="3" fontId="21" fillId="0" borderId="47" xfId="6" applyNumberFormat="1" applyFont="1" applyFill="1" applyBorder="1" applyAlignment="1">
      <alignment horizontal="center" vertical="center" wrapText="1" shrinkToFit="1"/>
    </xf>
    <xf numFmtId="3" fontId="21" fillId="0" borderId="35" xfId="4" applyNumberFormat="1" applyFont="1" applyFill="1" applyBorder="1" applyAlignment="1">
      <alignment horizontal="center" vertical="center"/>
    </xf>
    <xf numFmtId="0" fontId="21" fillId="0" borderId="36" xfId="6" applyFont="1" applyFill="1" applyBorder="1" applyAlignment="1">
      <alignment horizontal="center" vertical="center"/>
    </xf>
    <xf numFmtId="0" fontId="21" fillId="0" borderId="37" xfId="6" applyFont="1" applyFill="1" applyBorder="1" applyAlignment="1">
      <alignment horizontal="center" vertical="center"/>
    </xf>
    <xf numFmtId="3" fontId="15" fillId="0" borderId="41" xfId="4" applyNumberFormat="1" applyFont="1" applyBorder="1" applyAlignment="1">
      <alignment horizontal="center" vertical="center"/>
    </xf>
    <xf numFmtId="3" fontId="15" fillId="0" borderId="48" xfId="4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15" xfId="0" applyFont="1" applyBorder="1" applyAlignment="1">
      <alignment horizontal="center" vertical="center"/>
    </xf>
    <xf numFmtId="0" fontId="4" fillId="0" borderId="0" xfId="0" applyFont="1" applyAlignment="1"/>
    <xf numFmtId="0" fontId="7" fillId="0" borderId="32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8" fontId="7" fillId="0" borderId="17" xfId="1" applyFont="1" applyBorder="1" applyAlignment="1">
      <alignment horizontal="right"/>
    </xf>
    <xf numFmtId="38" fontId="7" fillId="0" borderId="18" xfId="1" applyFont="1" applyBorder="1" applyAlignment="1">
      <alignment horizontal="right"/>
    </xf>
    <xf numFmtId="0" fontId="7" fillId="0" borderId="15" xfId="0" applyFont="1" applyBorder="1" applyAlignment="1">
      <alignment horizontal="center"/>
    </xf>
    <xf numFmtId="38" fontId="7" fillId="0" borderId="23" xfId="1" applyFont="1" applyBorder="1" applyAlignment="1">
      <alignment horizontal="right"/>
    </xf>
    <xf numFmtId="38" fontId="7" fillId="0" borderId="24" xfId="1" applyFont="1" applyBorder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38" fontId="7" fillId="0" borderId="31" xfId="1" applyFont="1" applyBorder="1" applyAlignment="1">
      <alignment horizontal="right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/>
    <xf numFmtId="0" fontId="7" fillId="0" borderId="32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0" borderId="32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10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4" fillId="0" borderId="0" xfId="2" applyFont="1" applyAlignment="1"/>
    <xf numFmtId="0" fontId="7" fillId="0" borderId="15" xfId="2" applyFont="1" applyFill="1" applyBorder="1" applyAlignment="1">
      <alignment horizontal="center" vertical="center"/>
    </xf>
    <xf numFmtId="0" fontId="37" fillId="0" borderId="0" xfId="10"/>
  </cellXfs>
  <cellStyles count="11">
    <cellStyle name="ハイパーリンク" xfId="10" builtinId="8"/>
    <cellStyle name="桁区切り" xfId="1" builtinId="6"/>
    <cellStyle name="桁区切り 2" xfId="3"/>
    <cellStyle name="桁区切り 3" xfId="7"/>
    <cellStyle name="標準" xfId="0" builtinId="0"/>
    <cellStyle name="標準 2" xfId="2"/>
    <cellStyle name="標準 3" xfId="5"/>
    <cellStyle name="標準 4" xfId="6"/>
    <cellStyle name="標準 5" xfId="8"/>
    <cellStyle name="標準 6" xfId="9"/>
    <cellStyle name="標準_H17資源表(公社修正済)" xfId="4"/>
  </cellStyles>
  <dxfs count="0"/>
  <tableStyles count="0" defaultTableStyle="TableStyleMedium2" defaultPivotStyle="PivotStyleLight16"/>
  <colors>
    <mruColors>
      <color rgb="FF6D2F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tyles" Target="style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7.xml"/><Relationship Id="rId68" Type="http://schemas.openxmlformats.org/officeDocument/2006/relationships/externalLink" Target="externalLinks/externalLink12.xml"/><Relationship Id="rId84" Type="http://schemas.openxmlformats.org/officeDocument/2006/relationships/externalLink" Target="externalLinks/externalLink28.xml"/><Relationship Id="rId89" Type="http://schemas.openxmlformats.org/officeDocument/2006/relationships/externalLink" Target="externalLinks/externalLink33.xml"/><Relationship Id="rId112" Type="http://schemas.openxmlformats.org/officeDocument/2006/relationships/externalLink" Target="externalLinks/externalLink56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51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2.xml"/><Relationship Id="rId66" Type="http://schemas.openxmlformats.org/officeDocument/2006/relationships/externalLink" Target="externalLinks/externalLink10.xml"/><Relationship Id="rId74" Type="http://schemas.openxmlformats.org/officeDocument/2006/relationships/externalLink" Target="externalLinks/externalLink18.xml"/><Relationship Id="rId79" Type="http://schemas.openxmlformats.org/officeDocument/2006/relationships/externalLink" Target="externalLinks/externalLink23.xml"/><Relationship Id="rId87" Type="http://schemas.openxmlformats.org/officeDocument/2006/relationships/externalLink" Target="externalLinks/externalLink31.xml"/><Relationship Id="rId102" Type="http://schemas.openxmlformats.org/officeDocument/2006/relationships/externalLink" Target="externalLinks/externalLink46.xml"/><Relationship Id="rId110" Type="http://schemas.openxmlformats.org/officeDocument/2006/relationships/externalLink" Target="externalLinks/externalLink54.xml"/><Relationship Id="rId115" Type="http://schemas.openxmlformats.org/officeDocument/2006/relationships/externalLink" Target="externalLinks/externalLink5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.xml"/><Relationship Id="rId82" Type="http://schemas.openxmlformats.org/officeDocument/2006/relationships/externalLink" Target="externalLinks/externalLink26.xml"/><Relationship Id="rId90" Type="http://schemas.openxmlformats.org/officeDocument/2006/relationships/externalLink" Target="externalLinks/externalLink34.xml"/><Relationship Id="rId95" Type="http://schemas.openxmlformats.org/officeDocument/2006/relationships/externalLink" Target="externalLinks/externalLink3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8.xml"/><Relationship Id="rId69" Type="http://schemas.openxmlformats.org/officeDocument/2006/relationships/externalLink" Target="externalLinks/externalLink13.xml"/><Relationship Id="rId77" Type="http://schemas.openxmlformats.org/officeDocument/2006/relationships/externalLink" Target="externalLinks/externalLink21.xml"/><Relationship Id="rId100" Type="http://schemas.openxmlformats.org/officeDocument/2006/relationships/externalLink" Target="externalLinks/externalLink44.xml"/><Relationship Id="rId105" Type="http://schemas.openxmlformats.org/officeDocument/2006/relationships/externalLink" Target="externalLinks/externalLink49.xml"/><Relationship Id="rId113" Type="http://schemas.openxmlformats.org/officeDocument/2006/relationships/externalLink" Target="externalLinks/externalLink57.xml"/><Relationship Id="rId11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6.xml"/><Relationship Id="rId80" Type="http://schemas.openxmlformats.org/officeDocument/2006/relationships/externalLink" Target="externalLinks/externalLink24.xml"/><Relationship Id="rId85" Type="http://schemas.openxmlformats.org/officeDocument/2006/relationships/externalLink" Target="externalLinks/externalLink29.xml"/><Relationship Id="rId93" Type="http://schemas.openxmlformats.org/officeDocument/2006/relationships/externalLink" Target="externalLinks/externalLink37.xml"/><Relationship Id="rId98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3.xml"/><Relationship Id="rId67" Type="http://schemas.openxmlformats.org/officeDocument/2006/relationships/externalLink" Target="externalLinks/externalLink11.xml"/><Relationship Id="rId103" Type="http://schemas.openxmlformats.org/officeDocument/2006/relationships/externalLink" Target="externalLinks/externalLink47.xml"/><Relationship Id="rId108" Type="http://schemas.openxmlformats.org/officeDocument/2006/relationships/externalLink" Target="externalLinks/externalLink52.xml"/><Relationship Id="rId11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6.xml"/><Relationship Id="rId70" Type="http://schemas.openxmlformats.org/officeDocument/2006/relationships/externalLink" Target="externalLinks/externalLink14.xml"/><Relationship Id="rId75" Type="http://schemas.openxmlformats.org/officeDocument/2006/relationships/externalLink" Target="externalLinks/externalLink19.xml"/><Relationship Id="rId83" Type="http://schemas.openxmlformats.org/officeDocument/2006/relationships/externalLink" Target="externalLinks/externalLink27.xml"/><Relationship Id="rId88" Type="http://schemas.openxmlformats.org/officeDocument/2006/relationships/externalLink" Target="externalLinks/externalLink32.xml"/><Relationship Id="rId91" Type="http://schemas.openxmlformats.org/officeDocument/2006/relationships/externalLink" Target="externalLinks/externalLink35.xml"/><Relationship Id="rId96" Type="http://schemas.openxmlformats.org/officeDocument/2006/relationships/externalLink" Target="externalLinks/externalLink40.xml"/><Relationship Id="rId111" Type="http://schemas.openxmlformats.org/officeDocument/2006/relationships/externalLink" Target="externalLinks/externalLink5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106" Type="http://schemas.openxmlformats.org/officeDocument/2006/relationships/externalLink" Target="externalLinks/externalLink50.xml"/><Relationship Id="rId114" Type="http://schemas.openxmlformats.org/officeDocument/2006/relationships/externalLink" Target="externalLinks/externalLink58.xml"/><Relationship Id="rId119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4.xml"/><Relationship Id="rId65" Type="http://schemas.openxmlformats.org/officeDocument/2006/relationships/externalLink" Target="externalLinks/externalLink9.xml"/><Relationship Id="rId73" Type="http://schemas.openxmlformats.org/officeDocument/2006/relationships/externalLink" Target="externalLinks/externalLink17.xml"/><Relationship Id="rId78" Type="http://schemas.openxmlformats.org/officeDocument/2006/relationships/externalLink" Target="externalLinks/externalLink22.xml"/><Relationship Id="rId81" Type="http://schemas.openxmlformats.org/officeDocument/2006/relationships/externalLink" Target="externalLinks/externalLink25.xml"/><Relationship Id="rId86" Type="http://schemas.openxmlformats.org/officeDocument/2006/relationships/externalLink" Target="externalLinks/externalLink30.xml"/><Relationship Id="rId94" Type="http://schemas.openxmlformats.org/officeDocument/2006/relationships/externalLink" Target="externalLinks/externalLink38.xml"/><Relationship Id="rId99" Type="http://schemas.openxmlformats.org/officeDocument/2006/relationships/externalLink" Target="externalLinks/externalLink43.xml"/><Relationship Id="rId101" Type="http://schemas.openxmlformats.org/officeDocument/2006/relationships/externalLink" Target="externalLinks/externalLink4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53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20.xml"/><Relationship Id="rId97" Type="http://schemas.openxmlformats.org/officeDocument/2006/relationships/externalLink" Target="externalLinks/externalLink41.xml"/><Relationship Id="rId104" Type="http://schemas.openxmlformats.org/officeDocument/2006/relationships/externalLink" Target="externalLinks/externalLink4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5.xml"/><Relationship Id="rId92" Type="http://schemas.openxmlformats.org/officeDocument/2006/relationships/externalLink" Target="externalLinks/externalLink3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□グラフ１　森林管理形態別面積（第１表）</a:t>
            </a:r>
          </a:p>
        </c:rich>
      </c:tx>
      <c:layout>
        <c:manualLayout>
          <c:xMode val="edge"/>
          <c:yMode val="edge"/>
          <c:x val="0.20943952802359883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578276463047515"/>
          <c:y val="0.4"/>
          <c:w val="0.27138721246777192"/>
          <c:h val="0.3255813953488372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layout>
                <c:manualLayout>
                  <c:x val="-1.6159318854928831E-2"/>
                  <c:y val="-0.242737960080571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グラフデータ!$C$3:$E$3</c:f>
              <c:strCache>
                <c:ptCount val="3"/>
                <c:pt idx="0">
                  <c:v>国有林</c:v>
                </c:pt>
                <c:pt idx="1">
                  <c:v>公有林</c:v>
                </c:pt>
                <c:pt idx="2">
                  <c:v>私有林</c:v>
                </c:pt>
              </c:strCache>
            </c:strRef>
          </c:cat>
          <c:val>
            <c:numRef>
              <c:f>グラフデータ!$C$4:$E$4</c:f>
              <c:numCache>
                <c:formatCode>#,##0</c:formatCode>
                <c:ptCount val="3"/>
                <c:pt idx="0">
                  <c:v>18604</c:v>
                </c:pt>
                <c:pt idx="1">
                  <c:v>40505</c:v>
                </c:pt>
                <c:pt idx="2">
                  <c:v>254733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グラフ２　針広別森林面積（第３表）</a:t>
            </a:r>
          </a:p>
        </c:rich>
      </c:tx>
      <c:layout>
        <c:manualLayout>
          <c:xMode val="edge"/>
          <c:yMode val="edge"/>
          <c:x val="0.2537313432835821"/>
          <c:y val="3.9301310043668124E-2"/>
        </c:manualLayout>
      </c:layout>
      <c:overlay val="0"/>
      <c:spPr>
        <a:noFill/>
        <a:ln w="25400">
          <a:noFill/>
        </a:ln>
      </c:spPr>
    </c:title>
    <c:autoTitleDeleted val="0"/>
    <c:view3D>
      <c:rotX val="4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223880597014923"/>
          <c:y val="0.38428029535748021"/>
          <c:w val="0.29850746268656714"/>
          <c:h val="0.3537125445904079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lt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グラフデータ!$C$7:$F$7</c:f>
              <c:strCache>
                <c:ptCount val="4"/>
                <c:pt idx="0">
                  <c:v>針葉樹林</c:v>
                </c:pt>
                <c:pt idx="1">
                  <c:v>広葉樹林</c:v>
                </c:pt>
                <c:pt idx="2">
                  <c:v>無立木地等</c:v>
                </c:pt>
                <c:pt idx="3">
                  <c:v>竹林</c:v>
                </c:pt>
              </c:strCache>
            </c:strRef>
          </c:cat>
          <c:val>
            <c:numRef>
              <c:f>グラフデータ!$C$8:$F$8</c:f>
              <c:numCache>
                <c:formatCode>#,##0</c:formatCode>
                <c:ptCount val="4"/>
                <c:pt idx="0">
                  <c:v>188487</c:v>
                </c:pt>
                <c:pt idx="1">
                  <c:v>99739</c:v>
                </c:pt>
                <c:pt idx="2">
                  <c:v>3160</c:v>
                </c:pt>
                <c:pt idx="3">
                  <c:v>3850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グラフ３　人天別森林面積（第３表）</a:t>
            </a:r>
          </a:p>
        </c:rich>
      </c:tx>
      <c:layout>
        <c:manualLayout>
          <c:xMode val="edge"/>
          <c:yMode val="edge"/>
          <c:x val="0.32264529058116231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649322717038291"/>
          <c:y val="0.36293504715976255"/>
          <c:w val="0.5070145241797307"/>
          <c:h val="0.38996212513974488"/>
        </c:manualLayout>
      </c:layout>
      <c:pie3DChart>
        <c:varyColors val="1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pattFill prst="ltHorz">
                <a:fgClr>
                  <a:srgbClr val="000000"/>
                </a:fgClr>
                <a:bgClr>
                  <a:srgbClr val="E3E3E3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8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グラフデータ!$C$11:$F$11</c:f>
              <c:strCache>
                <c:ptCount val="4"/>
                <c:pt idx="0">
                  <c:v>人工林</c:v>
                </c:pt>
                <c:pt idx="1">
                  <c:v>天然林</c:v>
                </c:pt>
                <c:pt idx="2">
                  <c:v>無立木地等</c:v>
                </c:pt>
                <c:pt idx="3">
                  <c:v>竹林</c:v>
                </c:pt>
              </c:strCache>
            </c:strRef>
          </c:cat>
          <c:val>
            <c:numRef>
              <c:f>グラフデータ!$C$12:$F$12</c:f>
              <c:numCache>
                <c:formatCode>#,##0</c:formatCode>
                <c:ptCount val="4"/>
                <c:pt idx="0">
                  <c:v>182398</c:v>
                </c:pt>
                <c:pt idx="1">
                  <c:v>105827</c:v>
                </c:pt>
                <c:pt idx="2">
                  <c:v>3160</c:v>
                </c:pt>
                <c:pt idx="3">
                  <c:v>3850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□グラフ４　人工林樹種別面積（第６表）</a:t>
            </a:r>
          </a:p>
        </c:rich>
      </c:tx>
      <c:layout>
        <c:manualLayout>
          <c:xMode val="edge"/>
          <c:yMode val="edge"/>
          <c:x val="0.31284916201117319"/>
          <c:y val="3.9525691699604744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6791613549693"/>
          <c:y val="0.37154221903991758"/>
          <c:w val="0.65797719419150813"/>
          <c:h val="0.5546780367869035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ltHorz">
                <a:fgClr>
                  <a:srgbClr val="000000"/>
                </a:fgClr>
                <a:bgClr>
                  <a:srgbClr val="E3E3E3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lgCheck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グラフデータ!$C$15:$G$15</c:f>
              <c:strCache>
                <c:ptCount val="5"/>
                <c:pt idx="0">
                  <c:v>スギ</c:v>
                </c:pt>
                <c:pt idx="1">
                  <c:v>ヒノキ</c:v>
                </c:pt>
                <c:pt idx="2">
                  <c:v>マツ</c:v>
                </c:pt>
                <c:pt idx="3">
                  <c:v>クヌギ</c:v>
                </c:pt>
                <c:pt idx="4">
                  <c:v>その他</c:v>
                </c:pt>
              </c:strCache>
            </c:strRef>
          </c:cat>
          <c:val>
            <c:numRef>
              <c:f>グラフデータ!$C$16:$G$16</c:f>
              <c:numCache>
                <c:formatCode>#,##0</c:formatCode>
                <c:ptCount val="5"/>
                <c:pt idx="0">
                  <c:v>133673</c:v>
                </c:pt>
                <c:pt idx="1">
                  <c:v>36154</c:v>
                </c:pt>
                <c:pt idx="2">
                  <c:v>8366</c:v>
                </c:pt>
                <c:pt idx="3">
                  <c:v>2526</c:v>
                </c:pt>
                <c:pt idx="4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□グラフ５　スギ・ヒノキ人工林齢級別面積（第１８表）</a:t>
            </a:r>
          </a:p>
        </c:rich>
      </c:tx>
      <c:layout>
        <c:manualLayout>
          <c:xMode val="edge"/>
          <c:yMode val="edge"/>
          <c:x val="0.22926829268292684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414671326650355"/>
          <c:y val="0.32236893883785661"/>
          <c:w val="0.63902540495649918"/>
          <c:h val="0.467106013418118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グラフデータ!$C$19:$Q$19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15以上</c:v>
                </c:pt>
              </c:strCache>
            </c:strRef>
          </c:cat>
          <c:val>
            <c:numRef>
              <c:f>グラフデータ!$C$20:$Q$20</c:f>
              <c:numCache>
                <c:formatCode>#,##0</c:formatCode>
                <c:ptCount val="15"/>
                <c:pt idx="0">
                  <c:v>97</c:v>
                </c:pt>
                <c:pt idx="1">
                  <c:v>391</c:v>
                </c:pt>
                <c:pt idx="2">
                  <c:v>809</c:v>
                </c:pt>
                <c:pt idx="3">
                  <c:v>956</c:v>
                </c:pt>
                <c:pt idx="4">
                  <c:v>1427</c:v>
                </c:pt>
                <c:pt idx="5">
                  <c:v>2597</c:v>
                </c:pt>
                <c:pt idx="6">
                  <c:v>6880</c:v>
                </c:pt>
                <c:pt idx="7">
                  <c:v>8420</c:v>
                </c:pt>
                <c:pt idx="8">
                  <c:v>17997</c:v>
                </c:pt>
                <c:pt idx="9">
                  <c:v>24093</c:v>
                </c:pt>
                <c:pt idx="10">
                  <c:v>24962</c:v>
                </c:pt>
                <c:pt idx="11">
                  <c:v>17082</c:v>
                </c:pt>
                <c:pt idx="12">
                  <c:v>9438</c:v>
                </c:pt>
                <c:pt idx="13">
                  <c:v>5359</c:v>
                </c:pt>
                <c:pt idx="14">
                  <c:v>13173</c:v>
                </c:pt>
              </c:numCache>
            </c:numRef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グラフデータ!$C$19:$Q$19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15以上</c:v>
                </c:pt>
              </c:strCache>
            </c:strRef>
          </c:cat>
          <c:val>
            <c:numRef>
              <c:f>グラフデータ!$C$21:$Q$21</c:f>
              <c:numCache>
                <c:formatCode>#,##0</c:formatCode>
                <c:ptCount val="15"/>
                <c:pt idx="0">
                  <c:v>12</c:v>
                </c:pt>
                <c:pt idx="1">
                  <c:v>281</c:v>
                </c:pt>
                <c:pt idx="2">
                  <c:v>691</c:v>
                </c:pt>
                <c:pt idx="3">
                  <c:v>1721</c:v>
                </c:pt>
                <c:pt idx="4">
                  <c:v>2908</c:v>
                </c:pt>
                <c:pt idx="5">
                  <c:v>3542</c:v>
                </c:pt>
                <c:pt idx="6">
                  <c:v>5630</c:v>
                </c:pt>
                <c:pt idx="7">
                  <c:v>4217</c:v>
                </c:pt>
                <c:pt idx="8">
                  <c:v>4284</c:v>
                </c:pt>
                <c:pt idx="9">
                  <c:v>3814</c:v>
                </c:pt>
                <c:pt idx="10">
                  <c:v>3202</c:v>
                </c:pt>
                <c:pt idx="11">
                  <c:v>2247</c:v>
                </c:pt>
                <c:pt idx="12">
                  <c:v>1075</c:v>
                </c:pt>
                <c:pt idx="13">
                  <c:v>563</c:v>
                </c:pt>
                <c:pt idx="14">
                  <c:v>1961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8867672"/>
        <c:axId val="368874200"/>
        <c:axId val="0"/>
      </c:bar3DChart>
      <c:catAx>
        <c:axId val="368867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齢級</a:t>
                </a:r>
              </a:p>
            </c:rich>
          </c:tx>
          <c:layout>
            <c:manualLayout>
              <c:xMode val="edge"/>
              <c:yMode val="edge"/>
              <c:x val="0.52032605680387511"/>
              <c:y val="0.86842243403785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87420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8874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面積（千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ha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4.715447154471545E-2"/>
              <c:y val="0.5328954275452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867672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8910582762520538"/>
          <c:y val="0.13815824008840999"/>
          <c:w val="9.5935130059962015E-2"/>
          <c:h val="0.134868766404199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□グラフ６　スギ・ヒノキ人工林成熟度比較（第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表）</a:t>
            </a:r>
          </a:p>
        </c:rich>
      </c:tx>
      <c:layout>
        <c:manualLayout>
          <c:xMode val="edge"/>
          <c:yMode val="edge"/>
          <c:x val="0.23902439024390243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88652484521856"/>
          <c:y val="0.16118446941892831"/>
          <c:w val="0.63252132958798524"/>
          <c:h val="0.611843087998380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グラフデータ!$C$25:$G$25</c:f>
              <c:strCache>
                <c:ptCount val="5"/>
                <c:pt idx="0">
                  <c:v>海部森林調査区</c:v>
                </c:pt>
                <c:pt idx="1">
                  <c:v>那賀森林調査区</c:v>
                </c:pt>
                <c:pt idx="2">
                  <c:v>三好森林調査区</c:v>
                </c:pt>
                <c:pt idx="3">
                  <c:v>美馬森林調査区</c:v>
                </c:pt>
                <c:pt idx="4">
                  <c:v>徳島森林調査区</c:v>
                </c:pt>
              </c:strCache>
            </c:strRef>
          </c:cat>
          <c:val>
            <c:numRef>
              <c:f>グラフデータ!$C$26:$G$26</c:f>
              <c:numCache>
                <c:formatCode>#,##0</c:formatCode>
                <c:ptCount val="5"/>
                <c:pt idx="0">
                  <c:v>84</c:v>
                </c:pt>
                <c:pt idx="1">
                  <c:v>81</c:v>
                </c:pt>
                <c:pt idx="2">
                  <c:v>81</c:v>
                </c:pt>
                <c:pt idx="3">
                  <c:v>90</c:v>
                </c:pt>
                <c:pt idx="4">
                  <c:v>90</c:v>
                </c:pt>
              </c:numCache>
            </c:numRef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グラフデータ!$C$25:$G$25</c:f>
              <c:strCache>
                <c:ptCount val="5"/>
                <c:pt idx="0">
                  <c:v>海部森林調査区</c:v>
                </c:pt>
                <c:pt idx="1">
                  <c:v>那賀森林調査区</c:v>
                </c:pt>
                <c:pt idx="2">
                  <c:v>三好森林調査区</c:v>
                </c:pt>
                <c:pt idx="3">
                  <c:v>美馬森林調査区</c:v>
                </c:pt>
                <c:pt idx="4">
                  <c:v>徳島森林調査区</c:v>
                </c:pt>
              </c:strCache>
            </c:strRef>
          </c:cat>
          <c:val>
            <c:numRef>
              <c:f>グラフデータ!$C$27:$G$27</c:f>
              <c:numCache>
                <c:formatCode>#,##0</c:formatCode>
                <c:ptCount val="5"/>
                <c:pt idx="0">
                  <c:v>38</c:v>
                </c:pt>
                <c:pt idx="1">
                  <c:v>33</c:v>
                </c:pt>
                <c:pt idx="2">
                  <c:v>32</c:v>
                </c:pt>
                <c:pt idx="3">
                  <c:v>37</c:v>
                </c:pt>
                <c:pt idx="4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968720"/>
        <c:axId val="368969104"/>
      </c:barChart>
      <c:catAx>
        <c:axId val="3689687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96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969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50569191046241169"/>
              <c:y val="0.87829085509048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968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10582762520538"/>
          <c:y val="0.40131648017681998"/>
          <c:w val="9.5935130059962015E-2"/>
          <c:h val="0.134868766404199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グラフ</a:t>
            </a:r>
            <a:r>
              <a:rPr lang="en-US" altLang="ja-JP"/>
              <a:t>7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私有林所有規模別面積（第１１表）</a:t>
            </a:r>
          </a:p>
        </c:rich>
      </c:tx>
      <c:layout>
        <c:manualLayout>
          <c:xMode val="edge"/>
          <c:yMode val="edge"/>
          <c:x val="0.27642276422764228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78088284566"/>
          <c:y val="0.35526372851518895"/>
          <c:w val="0.50406584105983399"/>
          <c:h val="0.4046059130311874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グラフデータ!$C$34:$I$34</c:f>
              <c:strCache>
                <c:ptCount val="7"/>
                <c:pt idx="0">
                  <c:v>1ha未満</c:v>
                </c:pt>
                <c:pt idx="1">
                  <c:v>1～10ha</c:v>
                </c:pt>
                <c:pt idx="2">
                  <c:v>10～30ha</c:v>
                </c:pt>
                <c:pt idx="3">
                  <c:v>30～50ha</c:v>
                </c:pt>
                <c:pt idx="4">
                  <c:v>50～100ha</c:v>
                </c:pt>
                <c:pt idx="5">
                  <c:v>100～500ha</c:v>
                </c:pt>
                <c:pt idx="6">
                  <c:v>500ha以上</c:v>
                </c:pt>
              </c:strCache>
            </c:strRef>
          </c:cat>
          <c:val>
            <c:numRef>
              <c:f>グラフデータ!$C$35:$I$35</c:f>
              <c:numCache>
                <c:formatCode>0.0%</c:formatCode>
                <c:ptCount val="7"/>
                <c:pt idx="0">
                  <c:v>6.3843318297982593E-2</c:v>
                </c:pt>
                <c:pt idx="1">
                  <c:v>0.39017716589527074</c:v>
                </c:pt>
                <c:pt idx="2">
                  <c:v>0.21200629678918712</c:v>
                </c:pt>
                <c:pt idx="3">
                  <c:v>6.2920783722564405E-2</c:v>
                </c:pt>
                <c:pt idx="4">
                  <c:v>6.0278801725728505E-2</c:v>
                </c:pt>
                <c:pt idx="5">
                  <c:v>9.615165683284066E-2</c:v>
                </c:pt>
                <c:pt idx="6">
                  <c:v>0.11461805105738165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□グラフ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私有林在・不在村別面積（第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表）</a:t>
            </a:r>
          </a:p>
        </c:rich>
      </c:tx>
      <c:layout>
        <c:manualLayout>
          <c:xMode val="edge"/>
          <c:yMode val="edge"/>
          <c:x val="0.26016260162601629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2195173074144234"/>
          <c:y val="0.41447434993438709"/>
          <c:w val="0.3560981264261408"/>
          <c:h val="0.2861846701927910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グラフデータ!$C$38:$D$38</c:f>
              <c:strCache>
                <c:ptCount val="2"/>
                <c:pt idx="0">
                  <c:v>在村林家所有森林</c:v>
                </c:pt>
                <c:pt idx="1">
                  <c:v>不在村林家所有森林</c:v>
                </c:pt>
              </c:strCache>
            </c:strRef>
          </c:cat>
          <c:val>
            <c:numRef>
              <c:f>グラフデータ!$C$39:$D$39</c:f>
              <c:numCache>
                <c:formatCode>0.0%</c:formatCode>
                <c:ptCount val="2"/>
                <c:pt idx="0">
                  <c:v>0.60499999999999998</c:v>
                </c:pt>
                <c:pt idx="1">
                  <c:v>0.39500000000000002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109154583342771E-2"/>
          <c:y val="0.10038880307425686"/>
          <c:w val="0.8710337576678997"/>
          <c:h val="0.899611196925743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4591738712776176"/>
                  <c:y val="-0.196460334802647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574447646493756"/>
                  <c:y val="7.66728202036946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903560325852637"/>
                  <c:y val="-6.70260834620552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81460134486069"/>
                      <c:h val="0.1464114832535885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21454885142239066"/>
                  <c:y val="2.30855592811664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65706051873201"/>
                      <c:h val="0.13971291866028709"/>
                    </c:manualLayout>
                  </c15:layout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グラフデータ!$C$7:$F$7</c:f>
              <c:strCache>
                <c:ptCount val="4"/>
                <c:pt idx="0">
                  <c:v>針葉樹林</c:v>
                </c:pt>
                <c:pt idx="1">
                  <c:v>広葉樹林</c:v>
                </c:pt>
                <c:pt idx="2">
                  <c:v>無立木地等</c:v>
                </c:pt>
                <c:pt idx="3">
                  <c:v>竹林</c:v>
                </c:pt>
              </c:strCache>
            </c:strRef>
          </c:cat>
          <c:val>
            <c:numRef>
              <c:f>グラフデータ!$C$8:$F$8</c:f>
              <c:numCache>
                <c:formatCode>#,##0</c:formatCode>
                <c:ptCount val="4"/>
                <c:pt idx="0">
                  <c:v>188487</c:v>
                </c:pt>
                <c:pt idx="1">
                  <c:v>99739</c:v>
                </c:pt>
                <c:pt idx="2">
                  <c:v>3160</c:v>
                </c:pt>
                <c:pt idx="3">
                  <c:v>3850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4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801823063109385E-3"/>
          <c:y val="0.13037691509491547"/>
          <c:w val="0.94113157657333413"/>
          <c:h val="0.80760758102911556"/>
        </c:manualLayout>
      </c:layout>
      <c:pie3DChart>
        <c:varyColors val="1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E3E3E3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8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671775400938407"/>
                  <c:y val="-0.232429957883171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3752502476150841"/>
                  <c:y val="0.112393029359702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7482033565006544"/>
                  <c:y val="-1.00659219923091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741714599687114E-2"/>
                  <c:y val="-3.13098944027345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1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グラフデータ!$C$11:$F$11</c:f>
              <c:strCache>
                <c:ptCount val="4"/>
                <c:pt idx="0">
                  <c:v>人工林</c:v>
                </c:pt>
                <c:pt idx="1">
                  <c:v>天然林</c:v>
                </c:pt>
                <c:pt idx="2">
                  <c:v>無立木地等</c:v>
                </c:pt>
                <c:pt idx="3">
                  <c:v>竹林</c:v>
                </c:pt>
              </c:strCache>
            </c:strRef>
          </c:cat>
          <c:val>
            <c:numRef>
              <c:f>グラフデータ!$C$12:$F$12</c:f>
              <c:numCache>
                <c:formatCode>#,##0</c:formatCode>
                <c:ptCount val="4"/>
                <c:pt idx="0">
                  <c:v>182398</c:v>
                </c:pt>
                <c:pt idx="1">
                  <c:v>105827</c:v>
                </c:pt>
                <c:pt idx="2">
                  <c:v>3160</c:v>
                </c:pt>
                <c:pt idx="3">
                  <c:v>3850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665714862565254E-2"/>
          <c:y val="0.17386772874320944"/>
          <c:w val="0.89835626315941275"/>
          <c:h val="0.7678563144723188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"/>
          <c:dPt>
            <c:idx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ltHorz">
                <a:fgClr>
                  <a:srgbClr val="000000"/>
                </a:fgClr>
                <a:bgClr>
                  <a:srgbClr val="E3E3E3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lgCheck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6059718496726372"/>
                  <c:y val="-0.251036745406824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9305904069683603E-2"/>
                  <c:y val="9.216871146920588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7234864872660148E-2"/>
                  <c:y val="1.11548556430446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0365723515329746E-2"/>
                  <c:y val="-2.01501556491485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グラフデータ!$C$15:$G$15</c:f>
              <c:strCache>
                <c:ptCount val="5"/>
                <c:pt idx="0">
                  <c:v>スギ</c:v>
                </c:pt>
                <c:pt idx="1">
                  <c:v>ヒノキ</c:v>
                </c:pt>
                <c:pt idx="2">
                  <c:v>マツ</c:v>
                </c:pt>
                <c:pt idx="3">
                  <c:v>クヌギ</c:v>
                </c:pt>
                <c:pt idx="4">
                  <c:v>その他</c:v>
                </c:pt>
              </c:strCache>
            </c:strRef>
          </c:cat>
          <c:val>
            <c:numRef>
              <c:f>グラフデータ!$C$16:$G$16</c:f>
              <c:numCache>
                <c:formatCode>#,##0</c:formatCode>
                <c:ptCount val="5"/>
                <c:pt idx="0">
                  <c:v>133673</c:v>
                </c:pt>
                <c:pt idx="1">
                  <c:v>36154</c:v>
                </c:pt>
                <c:pt idx="2">
                  <c:v>8366</c:v>
                </c:pt>
                <c:pt idx="3">
                  <c:v>2526</c:v>
                </c:pt>
                <c:pt idx="4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4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22847504292512E-2"/>
          <c:y val="0.14663504411346173"/>
          <c:w val="0.89386552905670658"/>
          <c:h val="0.82802850356294522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layout>
                <c:manualLayout>
                  <c:x val="0.12216932537611473"/>
                  <c:y val="-0.24590495071726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グラフデータ!$C$3:$E$3</c:f>
              <c:strCache>
                <c:ptCount val="3"/>
                <c:pt idx="0">
                  <c:v>国有林</c:v>
                </c:pt>
                <c:pt idx="1">
                  <c:v>公有林</c:v>
                </c:pt>
                <c:pt idx="2">
                  <c:v>私有林</c:v>
                </c:pt>
              </c:strCache>
            </c:strRef>
          </c:cat>
          <c:val>
            <c:numRef>
              <c:f>グラフデータ!$C$4:$E$4</c:f>
              <c:numCache>
                <c:formatCode>#,##0</c:formatCode>
                <c:ptCount val="3"/>
                <c:pt idx="0">
                  <c:v>18604</c:v>
                </c:pt>
                <c:pt idx="1">
                  <c:v>40505</c:v>
                </c:pt>
                <c:pt idx="2">
                  <c:v>254733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■　スギ・ヒノキ人工林齢級別面積（第１</a:t>
            </a:r>
            <a:r>
              <a:rPr lang="en-US" altLang="ja-JP"/>
              <a:t>5</a:t>
            </a:r>
            <a:r>
              <a:rPr lang="ja-JP" altLang="en-US"/>
              <a:t>表）</a:t>
            </a:r>
          </a:p>
        </c:rich>
      </c:tx>
      <c:layout>
        <c:manualLayout>
          <c:xMode val="edge"/>
          <c:yMode val="edge"/>
          <c:x val="0.26618465037147232"/>
          <c:y val="6.11062869477763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623340375136033"/>
          <c:y val="0.27850911728139244"/>
          <c:w val="0.85799560420801058"/>
          <c:h val="0.6074568310540129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グラフデータ!$B$20</c:f>
              <c:strCache>
                <c:ptCount val="1"/>
                <c:pt idx="0">
                  <c:v>スギ</c:v>
                </c:pt>
              </c:strCache>
            </c:strRef>
          </c:tx>
          <c:spPr>
            <a:pattFill prst="pct40">
              <a:fgClr>
                <a:srgbClr val="8080FF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グラフデータ!$C$19:$Q$19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15以上</c:v>
                </c:pt>
              </c:strCache>
            </c:strRef>
          </c:cat>
          <c:val>
            <c:numRef>
              <c:f>グラフデータ!$C$20:$Q$20</c:f>
              <c:numCache>
                <c:formatCode>#,##0</c:formatCode>
                <c:ptCount val="15"/>
                <c:pt idx="0">
                  <c:v>97</c:v>
                </c:pt>
                <c:pt idx="1">
                  <c:v>391</c:v>
                </c:pt>
                <c:pt idx="2">
                  <c:v>809</c:v>
                </c:pt>
                <c:pt idx="3">
                  <c:v>956</c:v>
                </c:pt>
                <c:pt idx="4">
                  <c:v>1427</c:v>
                </c:pt>
                <c:pt idx="5">
                  <c:v>2597</c:v>
                </c:pt>
                <c:pt idx="6">
                  <c:v>6880</c:v>
                </c:pt>
                <c:pt idx="7">
                  <c:v>8420</c:v>
                </c:pt>
                <c:pt idx="8">
                  <c:v>17997</c:v>
                </c:pt>
                <c:pt idx="9">
                  <c:v>24093</c:v>
                </c:pt>
                <c:pt idx="10">
                  <c:v>24962</c:v>
                </c:pt>
                <c:pt idx="11">
                  <c:v>17082</c:v>
                </c:pt>
                <c:pt idx="12">
                  <c:v>9438</c:v>
                </c:pt>
                <c:pt idx="13">
                  <c:v>5359</c:v>
                </c:pt>
                <c:pt idx="14">
                  <c:v>13173</c:v>
                </c:pt>
              </c:numCache>
            </c:numRef>
          </c:val>
        </c:ser>
        <c:ser>
          <c:idx val="1"/>
          <c:order val="1"/>
          <c:tx>
            <c:strRef>
              <c:f>グラフデータ!$B$21</c:f>
              <c:strCache>
                <c:ptCount val="1"/>
                <c:pt idx="0">
                  <c:v>ヒノキ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グラフデータ!$C$19:$Q$19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15以上</c:v>
                </c:pt>
              </c:strCache>
            </c:strRef>
          </c:cat>
          <c:val>
            <c:numRef>
              <c:f>グラフデータ!$C$21:$Q$21</c:f>
              <c:numCache>
                <c:formatCode>#,##0</c:formatCode>
                <c:ptCount val="15"/>
                <c:pt idx="0">
                  <c:v>12</c:v>
                </c:pt>
                <c:pt idx="1">
                  <c:v>281</c:v>
                </c:pt>
                <c:pt idx="2">
                  <c:v>691</c:v>
                </c:pt>
                <c:pt idx="3">
                  <c:v>1721</c:v>
                </c:pt>
                <c:pt idx="4">
                  <c:v>2908</c:v>
                </c:pt>
                <c:pt idx="5">
                  <c:v>3542</c:v>
                </c:pt>
                <c:pt idx="6">
                  <c:v>5630</c:v>
                </c:pt>
                <c:pt idx="7">
                  <c:v>4217</c:v>
                </c:pt>
                <c:pt idx="8">
                  <c:v>4284</c:v>
                </c:pt>
                <c:pt idx="9">
                  <c:v>3814</c:v>
                </c:pt>
                <c:pt idx="10">
                  <c:v>3202</c:v>
                </c:pt>
                <c:pt idx="11">
                  <c:v>2247</c:v>
                </c:pt>
                <c:pt idx="12">
                  <c:v>1075</c:v>
                </c:pt>
                <c:pt idx="13">
                  <c:v>563</c:v>
                </c:pt>
                <c:pt idx="14">
                  <c:v>1961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3134128"/>
        <c:axId val="369287032"/>
        <c:axId val="0"/>
      </c:bar3DChart>
      <c:catAx>
        <c:axId val="3131341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齢級</a:t>
                </a:r>
              </a:p>
            </c:rich>
          </c:tx>
          <c:layout>
            <c:manualLayout>
              <c:xMode val="edge"/>
              <c:yMode val="edge"/>
              <c:x val="0.50946831157505967"/>
              <c:y val="0.893344453438647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928703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9287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面積（千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ha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3.6314363143631435E-2"/>
              <c:y val="0.199562094211907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3134128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82156864756726256"/>
          <c:y val="0.10492865961848227"/>
          <c:w val="9.5935130059962015E-2"/>
          <c:h val="0.134868766404199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■　スギ・ヒノキ人工林成熟度比較（第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表）</a:t>
            </a:r>
          </a:p>
        </c:rich>
      </c:tx>
      <c:layout>
        <c:manualLayout>
          <c:xMode val="edge"/>
          <c:yMode val="edge"/>
          <c:x val="0.2780487804878049"/>
          <c:y val="4.93421052631578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88652484521856"/>
          <c:y val="0.16118446941892831"/>
          <c:w val="0.63252132958798524"/>
          <c:h val="0.611843087998380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グラフデータ!$B$26</c:f>
              <c:strCache>
                <c:ptCount val="1"/>
                <c:pt idx="0">
                  <c:v>スギ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グラフデータ!$C$25:$G$25</c:f>
              <c:strCache>
                <c:ptCount val="5"/>
                <c:pt idx="0">
                  <c:v>海部森林調査区</c:v>
                </c:pt>
                <c:pt idx="1">
                  <c:v>那賀森林調査区</c:v>
                </c:pt>
                <c:pt idx="2">
                  <c:v>三好森林調査区</c:v>
                </c:pt>
                <c:pt idx="3">
                  <c:v>美馬森林調査区</c:v>
                </c:pt>
                <c:pt idx="4">
                  <c:v>徳島森林調査区</c:v>
                </c:pt>
              </c:strCache>
            </c:strRef>
          </c:cat>
          <c:val>
            <c:numRef>
              <c:f>グラフデータ!$C$26:$G$26</c:f>
              <c:numCache>
                <c:formatCode>#,##0</c:formatCode>
                <c:ptCount val="5"/>
                <c:pt idx="0">
                  <c:v>84</c:v>
                </c:pt>
                <c:pt idx="1">
                  <c:v>81</c:v>
                </c:pt>
                <c:pt idx="2">
                  <c:v>81</c:v>
                </c:pt>
                <c:pt idx="3">
                  <c:v>90</c:v>
                </c:pt>
                <c:pt idx="4">
                  <c:v>90</c:v>
                </c:pt>
              </c:numCache>
            </c:numRef>
          </c:val>
        </c:ser>
        <c:ser>
          <c:idx val="1"/>
          <c:order val="1"/>
          <c:tx>
            <c:strRef>
              <c:f>グラフデータ!$B$27</c:f>
              <c:strCache>
                <c:ptCount val="1"/>
                <c:pt idx="0">
                  <c:v>ヒノキ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グラフデータ!$C$25:$G$25</c:f>
              <c:strCache>
                <c:ptCount val="5"/>
                <c:pt idx="0">
                  <c:v>海部森林調査区</c:v>
                </c:pt>
                <c:pt idx="1">
                  <c:v>那賀森林調査区</c:v>
                </c:pt>
                <c:pt idx="2">
                  <c:v>三好森林調査区</c:v>
                </c:pt>
                <c:pt idx="3">
                  <c:v>美馬森林調査区</c:v>
                </c:pt>
                <c:pt idx="4">
                  <c:v>徳島森林調査区</c:v>
                </c:pt>
              </c:strCache>
            </c:strRef>
          </c:cat>
          <c:val>
            <c:numRef>
              <c:f>グラフデータ!$C$27:$G$27</c:f>
              <c:numCache>
                <c:formatCode>#,##0</c:formatCode>
                <c:ptCount val="5"/>
                <c:pt idx="0">
                  <c:v>38</c:v>
                </c:pt>
                <c:pt idx="1">
                  <c:v>33</c:v>
                </c:pt>
                <c:pt idx="2">
                  <c:v>32</c:v>
                </c:pt>
                <c:pt idx="3">
                  <c:v>37</c:v>
                </c:pt>
                <c:pt idx="4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287816"/>
        <c:axId val="369288208"/>
      </c:barChart>
      <c:catAx>
        <c:axId val="36928781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928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9288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50569191046241169"/>
              <c:y val="0.87829085509048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9287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10582762520538"/>
          <c:y val="0.40131648017681998"/>
          <c:w val="9.5935130059962015E-2"/>
          <c:h val="0.134868766404199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■ 私有林所有規模別面積（第</a:t>
            </a:r>
            <a:r>
              <a:rPr lang="en-US" altLang="ja-JP"/>
              <a:t>8</a:t>
            </a:r>
            <a:r>
              <a:rPr lang="ja-JP" altLang="en-US"/>
              <a:t>表）        </a:t>
            </a:r>
          </a:p>
        </c:rich>
      </c:tx>
      <c:layout>
        <c:manualLayout>
          <c:xMode val="edge"/>
          <c:yMode val="edge"/>
          <c:x val="6.7587993808466251E-2"/>
          <c:y val="4.0570075320389511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1449007062437623E-2"/>
          <c:y val="0.30263226965050416"/>
          <c:w val="0.82998292531072149"/>
          <c:h val="0.66776384859787252"/>
        </c:manualLayout>
      </c:layout>
      <c:pie3DChart>
        <c:varyColors val="1"/>
        <c:ser>
          <c:idx val="0"/>
          <c:order val="0"/>
          <c:spPr>
            <a:pattFill prst="pct5">
              <a:fgClr>
                <a:srgbClr val="8080FF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dPt>
            <c:idx val="0"/>
            <c:bubble3D val="0"/>
            <c:spPr>
              <a:pattFill prst="ltHorz">
                <a:fgClr>
                  <a:srgbClr val="8080FF"/>
                </a:fgClr>
                <a:bgClr>
                  <a:sysClr val="window" lastClr="FFFFFF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pattFill prst="pct25">
                <a:fgClr>
                  <a:srgbClr val="8080FF"/>
                </a:fgClr>
                <a:bgClr>
                  <a:sysClr val="window" lastClr="FFFFFF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pattFill prst="pct40">
                <a:fgClr>
                  <a:srgbClr val="8080FF"/>
                </a:fgClr>
                <a:bgClr>
                  <a:sysClr val="window" lastClr="FFFFFF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pattFill prst="ltDnDiag">
                <a:fgClr>
                  <a:srgbClr val="8080FF"/>
                </a:fgClr>
                <a:bgClr>
                  <a:sysClr val="window" lastClr="FFFFFF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pattFill prst="dkUpDiag">
                <a:fgClr>
                  <a:srgbClr val="8080FF"/>
                </a:fgClr>
                <a:bgClr>
                  <a:sysClr val="window" lastClr="FFFFFF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6"/>
            <c:bubble3D val="0"/>
            <c:spPr>
              <a:pattFill prst="wdUpDiag">
                <a:fgClr>
                  <a:srgbClr val="8080FF"/>
                </a:fgClr>
                <a:bgClr>
                  <a:sysClr val="window" lastClr="FFFFFF"/>
                </a:bgClr>
              </a:pattFill>
              <a:ln>
                <a:solidFill>
                  <a:srgbClr val="000000"/>
                </a:solidFill>
              </a:ln>
            </c:spPr>
          </c:dPt>
          <c:dLbls>
            <c:dLbl>
              <c:idx val="0"/>
              <c:layout>
                <c:manualLayout>
                  <c:x val="0.13435695538057743"/>
                  <c:y val="-1.826498072105805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1ha</a:t>
                    </a:r>
                  </a:p>
                  <a:p>
                    <a:r>
                      <a:rPr lang="ja-JP" altLang="en-US"/>
                      <a:t>未満   
</a:t>
                    </a:r>
                    <a:r>
                      <a:rPr lang="en-US" altLang="ja-JP"/>
                      <a:t>6%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718120805369135"/>
                  <c:y val="-0.130830915872358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28321268852706"/>
                  <c:y val="-0.15671605194087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341543845480854E-2"/>
                  <c:y val="1.59005531474689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923076923076922E-3"/>
                  <c:y val="-0.165258577205536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0026044821320412"/>
                  <c:y val="-0.213374028572161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314826031361465"/>
                  <c:y val="-4.378534116460198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500ha </a:t>
                    </a:r>
                    <a:r>
                      <a:rPr lang="ja-JP" altLang="en-US"/>
                      <a:t>以上
</a:t>
                    </a:r>
                    <a:r>
                      <a:rPr lang="en-US" altLang="ja-JP"/>
                      <a:t>12%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763644878277221"/>
                      <c:h val="0.1530701754385965"/>
                    </c:manualLayout>
                  </c15:layout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グラフデータ!$C$34:$I$34</c:f>
              <c:strCache>
                <c:ptCount val="7"/>
                <c:pt idx="0">
                  <c:v>1ha未満</c:v>
                </c:pt>
                <c:pt idx="1">
                  <c:v>1～10ha</c:v>
                </c:pt>
                <c:pt idx="2">
                  <c:v>10～30ha</c:v>
                </c:pt>
                <c:pt idx="3">
                  <c:v>30～50ha</c:v>
                </c:pt>
                <c:pt idx="4">
                  <c:v>50～100ha</c:v>
                </c:pt>
                <c:pt idx="5">
                  <c:v>100～500ha</c:v>
                </c:pt>
                <c:pt idx="6">
                  <c:v>500ha以上</c:v>
                </c:pt>
              </c:strCache>
            </c:strRef>
          </c:cat>
          <c:val>
            <c:numRef>
              <c:f>グラフデータ!$C$35:$I$35</c:f>
              <c:numCache>
                <c:formatCode>0.0%</c:formatCode>
                <c:ptCount val="7"/>
                <c:pt idx="0">
                  <c:v>6.3843318297982593E-2</c:v>
                </c:pt>
                <c:pt idx="1">
                  <c:v>0.39017716589527074</c:v>
                </c:pt>
                <c:pt idx="2">
                  <c:v>0.21200629678918712</c:v>
                </c:pt>
                <c:pt idx="3">
                  <c:v>6.2920783722564405E-2</c:v>
                </c:pt>
                <c:pt idx="4">
                  <c:v>6.0278801725728505E-2</c:v>
                </c:pt>
                <c:pt idx="5">
                  <c:v>9.615165683284066E-2</c:v>
                </c:pt>
                <c:pt idx="6">
                  <c:v>0.11461805105738165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■ 私有林在・不在村別面積（第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表）</a:t>
            </a:r>
          </a:p>
        </c:rich>
      </c:tx>
      <c:layout>
        <c:manualLayout>
          <c:xMode val="edge"/>
          <c:yMode val="edge"/>
          <c:x val="8.8731572104888759E-2"/>
          <c:y val="5.3828302111509102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956247291518467"/>
          <c:y val="0.27806711309595522"/>
          <c:w val="0.83594081713237178"/>
          <c:h val="0.67491877468804762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BBB59">
                  <a:lumMod val="20000"/>
                  <a:lumOff val="80000"/>
                </a:srgb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1140609636184857"/>
                  <c:y val="-0.216938355678513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059964849526549"/>
                  <c:y val="0.113381747889621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78761061946902"/>
                      <c:h val="0.27117117117117112"/>
                    </c:manualLayout>
                  </c15:layout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グラフデータ!$C$38:$D$38</c:f>
              <c:strCache>
                <c:ptCount val="2"/>
                <c:pt idx="0">
                  <c:v>在村林家所有森林</c:v>
                </c:pt>
                <c:pt idx="1">
                  <c:v>不在村林家所有森林</c:v>
                </c:pt>
              </c:strCache>
            </c:strRef>
          </c:cat>
          <c:val>
            <c:numRef>
              <c:f>グラフデータ!$C$39:$D$39</c:f>
              <c:numCache>
                <c:formatCode>0.0%</c:formatCode>
                <c:ptCount val="2"/>
                <c:pt idx="0">
                  <c:v>0.60499999999999998</c:v>
                </c:pt>
                <c:pt idx="1">
                  <c:v>0.39500000000000002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3</xdr:row>
      <xdr:rowOff>66675</xdr:rowOff>
    </xdr:from>
    <xdr:to>
      <xdr:col>23</xdr:col>
      <xdr:colOff>533400</xdr:colOff>
      <xdr:row>12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628650</xdr:colOff>
      <xdr:row>3</xdr:row>
      <xdr:rowOff>38100</xdr:rowOff>
    </xdr:from>
    <xdr:to>
      <xdr:col>29</xdr:col>
      <xdr:colOff>390525</xdr:colOff>
      <xdr:row>12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28575</xdr:colOff>
      <xdr:row>18</xdr:row>
      <xdr:rowOff>0</xdr:rowOff>
    </xdr:from>
    <xdr:to>
      <xdr:col>25</xdr:col>
      <xdr:colOff>666750</xdr:colOff>
      <xdr:row>28</xdr:row>
      <xdr:rowOff>180975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200025</xdr:colOff>
      <xdr:row>18</xdr:row>
      <xdr:rowOff>66675</xdr:rowOff>
    </xdr:from>
    <xdr:to>
      <xdr:col>33</xdr:col>
      <xdr:colOff>514350</xdr:colOff>
      <xdr:row>28</xdr:row>
      <xdr:rowOff>190500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571500</xdr:colOff>
      <xdr:row>2</xdr:row>
      <xdr:rowOff>19050</xdr:rowOff>
    </xdr:from>
    <xdr:to>
      <xdr:col>17</xdr:col>
      <xdr:colOff>257175</xdr:colOff>
      <xdr:row>14</xdr:row>
      <xdr:rowOff>171450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104775</xdr:colOff>
      <xdr:row>32</xdr:row>
      <xdr:rowOff>76200</xdr:rowOff>
    </xdr:from>
    <xdr:to>
      <xdr:col>27</xdr:col>
      <xdr:colOff>476250</xdr:colOff>
      <xdr:row>45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171450</xdr:colOff>
      <xdr:row>44</xdr:row>
      <xdr:rowOff>9525</xdr:rowOff>
    </xdr:from>
    <xdr:to>
      <xdr:col>18</xdr:col>
      <xdr:colOff>542925</xdr:colOff>
      <xdr:row>56</xdr:row>
      <xdr:rowOff>161925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123826</xdr:colOff>
      <xdr:row>31</xdr:row>
      <xdr:rowOff>57149</xdr:rowOff>
    </xdr:from>
    <xdr:to>
      <xdr:col>16</xdr:col>
      <xdr:colOff>619126</xdr:colOff>
      <xdr:row>43</xdr:row>
      <xdr:rowOff>47624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6</xdr:row>
      <xdr:rowOff>28574</xdr:rowOff>
    </xdr:from>
    <xdr:to>
      <xdr:col>10</xdr:col>
      <xdr:colOff>619125</xdr:colOff>
      <xdr:row>25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66676</xdr:colOff>
      <xdr:row>27</xdr:row>
      <xdr:rowOff>104774</xdr:rowOff>
    </xdr:from>
    <xdr:to>
      <xdr:col>5</xdr:col>
      <xdr:colOff>581025</xdr:colOff>
      <xdr:row>43</xdr:row>
      <xdr:rowOff>723900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685799</xdr:colOff>
      <xdr:row>27</xdr:row>
      <xdr:rowOff>114298</xdr:rowOff>
    </xdr:from>
    <xdr:to>
      <xdr:col>10</xdr:col>
      <xdr:colOff>647700</xdr:colOff>
      <xdr:row>43</xdr:row>
      <xdr:rowOff>723899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6</xdr:col>
      <xdr:colOff>542925</xdr:colOff>
      <xdr:row>22</xdr:row>
      <xdr:rowOff>171450</xdr:rowOff>
    </xdr:from>
    <xdr:ext cx="2106667" cy="275717"/>
    <xdr:sp macro="" textlink="">
      <xdr:nvSpPr>
        <xdr:cNvPr id="5" name="テキスト ボックス 4"/>
        <xdr:cNvSpPr txBox="1"/>
      </xdr:nvSpPr>
      <xdr:spPr>
        <a:xfrm>
          <a:off x="4333875" y="4686300"/>
          <a:ext cx="210666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対象民有林面積　</a:t>
          </a:r>
          <a:r>
            <a:rPr kumimoji="1" lang="ja-JP" altLang="en-US" sz="1100">
              <a:latin typeface="+mn-ea"/>
              <a:ea typeface="+mn-ea"/>
            </a:rPr>
            <a:t>２９５，２３８ｈａ</a:t>
          </a:r>
        </a:p>
      </xdr:txBody>
    </xdr:sp>
    <xdr:clientData/>
  </xdr:oneCellAnchor>
  <xdr:twoCellAnchor>
    <xdr:from>
      <xdr:col>6</xdr:col>
      <xdr:colOff>581025</xdr:colOff>
      <xdr:row>42</xdr:row>
      <xdr:rowOff>28575</xdr:rowOff>
    </xdr:from>
    <xdr:to>
      <xdr:col>10</xdr:col>
      <xdr:colOff>190500</xdr:colOff>
      <xdr:row>43</xdr:row>
      <xdr:rowOff>94742</xdr:rowOff>
    </xdr:to>
    <xdr:sp macro="" textlink="">
      <xdr:nvSpPr>
        <xdr:cNvPr id="6" name="テキスト ボックス 13"/>
        <xdr:cNvSpPr txBox="1"/>
      </xdr:nvSpPr>
      <xdr:spPr>
        <a:xfrm>
          <a:off x="4371975" y="8658225"/>
          <a:ext cx="235267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/>
            <a:t>対象人工林面積　１８２，３９８ｈａ</a:t>
          </a:r>
        </a:p>
      </xdr:txBody>
    </xdr:sp>
    <xdr:clientData/>
  </xdr:twoCellAnchor>
  <xdr:twoCellAnchor>
    <xdr:from>
      <xdr:col>1</xdr:col>
      <xdr:colOff>28575</xdr:colOff>
      <xdr:row>6</xdr:row>
      <xdr:rowOff>47625</xdr:rowOff>
    </xdr:from>
    <xdr:to>
      <xdr:col>5</xdr:col>
      <xdr:colOff>590550</xdr:colOff>
      <xdr:row>25</xdr:row>
      <xdr:rowOff>66675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</xdr:col>
      <xdr:colOff>85725</xdr:colOff>
      <xdr:row>22</xdr:row>
      <xdr:rowOff>200025</xdr:rowOff>
    </xdr:from>
    <xdr:ext cx="1683474" cy="275717"/>
    <xdr:sp macro="" textlink="">
      <xdr:nvSpPr>
        <xdr:cNvPr id="8" name="テキスト ボックス 7"/>
        <xdr:cNvSpPr txBox="1"/>
      </xdr:nvSpPr>
      <xdr:spPr>
        <a:xfrm>
          <a:off x="1133475" y="4714875"/>
          <a:ext cx="168347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森林総数　</a:t>
          </a:r>
          <a:r>
            <a:rPr kumimoji="1" lang="ja-JP" altLang="en-US" sz="1100">
              <a:latin typeface="+mn-ea"/>
              <a:ea typeface="+mn-ea"/>
            </a:rPr>
            <a:t>３１</a:t>
          </a:r>
          <a:r>
            <a:rPr kumimoji="1"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３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，８７７</a:t>
          </a:r>
          <a:r>
            <a:rPr kumimoji="1" lang="ja-JP" altLang="en-US" sz="1100">
              <a:latin typeface="+mn-ea"/>
              <a:ea typeface="+mn-ea"/>
            </a:rPr>
            <a:t>ｈａ</a:t>
          </a:r>
        </a:p>
      </xdr:txBody>
    </xdr:sp>
    <xdr:clientData/>
  </xdr:oneCellAnchor>
  <xdr:oneCellAnchor>
    <xdr:from>
      <xdr:col>2</xdr:col>
      <xdr:colOff>19050</xdr:colOff>
      <xdr:row>41</xdr:row>
      <xdr:rowOff>190500</xdr:rowOff>
    </xdr:from>
    <xdr:ext cx="2106667" cy="275717"/>
    <xdr:sp macro="" textlink="">
      <xdr:nvSpPr>
        <xdr:cNvPr id="10" name="テキスト ボックス 9"/>
        <xdr:cNvSpPr txBox="1"/>
      </xdr:nvSpPr>
      <xdr:spPr>
        <a:xfrm>
          <a:off x="1066800" y="8610600"/>
          <a:ext cx="210666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対象民有林面積　</a:t>
          </a:r>
          <a:r>
            <a:rPr kumimoji="1" lang="ja-JP" altLang="en-US" sz="1100">
              <a:latin typeface="+mn-ea"/>
              <a:ea typeface="+mn-ea"/>
            </a:rPr>
            <a:t>２９５，２３８ｈａ</a:t>
          </a: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0.08084</cdr:x>
      <cdr:y>0.89826</cdr:y>
    </cdr:from>
    <cdr:to>
      <cdr:x>0.89521</cdr:x>
      <cdr:y>0.97093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7173" y="2943224"/>
          <a:ext cx="2590801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0.08683</cdr:x>
      <cdr:y>0.72093</cdr:y>
    </cdr:from>
    <cdr:to>
      <cdr:x>0.37425</cdr:x>
      <cdr:y>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76224" y="31146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0</xdr:row>
      <xdr:rowOff>152399</xdr:rowOff>
    </xdr:from>
    <xdr:to>
      <xdr:col>8</xdr:col>
      <xdr:colOff>657224</xdr:colOff>
      <xdr:row>18</xdr:row>
      <xdr:rowOff>104774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495301</xdr:colOff>
      <xdr:row>19</xdr:row>
      <xdr:rowOff>114300</xdr:rowOff>
    </xdr:from>
    <xdr:to>
      <xdr:col>8</xdr:col>
      <xdr:colOff>666750</xdr:colOff>
      <xdr:row>35</xdr:row>
      <xdr:rowOff>133350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323850</xdr:colOff>
      <xdr:row>39</xdr:row>
      <xdr:rowOff>152399</xdr:rowOff>
    </xdr:from>
    <xdr:to>
      <xdr:col>4</xdr:col>
      <xdr:colOff>552450</xdr:colOff>
      <xdr:row>56</xdr:row>
      <xdr:rowOff>161924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628650</xdr:colOff>
      <xdr:row>39</xdr:row>
      <xdr:rowOff>152399</xdr:rowOff>
    </xdr:from>
    <xdr:to>
      <xdr:col>9</xdr:col>
      <xdr:colOff>257175</xdr:colOff>
      <xdr:row>56</xdr:row>
      <xdr:rowOff>142875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26</xdr:row>
      <xdr:rowOff>0</xdr:rowOff>
    </xdr:from>
    <xdr:to>
      <xdr:col>4</xdr:col>
      <xdr:colOff>219075</xdr:colOff>
      <xdr:row>27</xdr:row>
      <xdr:rowOff>95250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1685925" y="40005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25</xdr:row>
      <xdr:rowOff>0</xdr:rowOff>
    </xdr:from>
    <xdr:to>
      <xdr:col>4</xdr:col>
      <xdr:colOff>219075</xdr:colOff>
      <xdr:row>26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95450" y="428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25</xdr:row>
      <xdr:rowOff>0</xdr:rowOff>
    </xdr:from>
    <xdr:to>
      <xdr:col>4</xdr:col>
      <xdr:colOff>219075</xdr:colOff>
      <xdr:row>26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95450" y="428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25</xdr:row>
      <xdr:rowOff>0</xdr:rowOff>
    </xdr:from>
    <xdr:to>
      <xdr:col>4</xdr:col>
      <xdr:colOff>219075</xdr:colOff>
      <xdr:row>26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95450" y="428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25</xdr:row>
      <xdr:rowOff>0</xdr:rowOff>
    </xdr:from>
    <xdr:to>
      <xdr:col>4</xdr:col>
      <xdr:colOff>219075</xdr:colOff>
      <xdr:row>26</xdr:row>
      <xdr:rowOff>66675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695450" y="428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25152;&#26377;&#24418;&#24907;&#21029;/&#24499;&#23798;&#2406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25152;&#26377;&#24418;&#24907;&#21029;/&#40180;&#38272;&#2406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25152;&#26377;&#24418;&#24907;&#21029;/&#23567;&#26494;&#23798;&#2406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25152;&#26377;&#24418;&#24907;&#21029;/&#19978;&#21213;&#3001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25152;&#26377;&#24418;&#24907;&#21029;/&#20304;&#37027;&#27827;&#20869;&#2644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25152;&#26377;&#24418;&#24907;&#21029;/&#30707;&#20117;&#3001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25152;&#26377;&#24418;&#24907;&#21029;/&#31070;&#23665;&#3001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25152;&#26377;&#24418;&#24907;&#21029;/&#26494;&#33538;&#3001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25152;&#26377;&#24418;&#24907;&#21029;/&#26495;&#37326;&#3001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25152;&#26377;&#24418;&#24907;&#21029;/&#19978;&#26495;&#3001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25152;&#26377;&#24418;&#24907;&#21029;/&#21513;&#37326;&#24029;&#24066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25152;&#26377;&#24418;&#24907;&#21029;/&#12388;&#12427;&#12366;&#3001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25152;&#26377;&#24418;&#24907;&#21029;/&#26481;&#12415;&#12424;&#12375;&#3001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25152;&#26377;&#24418;&#24907;&#21029;/&#38463;&#21335;&#2406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25152;&#26377;&#24418;&#24907;&#21029;/&#29279;&#23696;&#3001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25152;&#26377;&#24418;&#24907;&#21029;/&#32654;&#27874;&#3001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40180;&#38272;&#2406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23567;&#26494;&#23798;&#2406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21213;&#28006;&#3001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19978;&#21213;&#3001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20304;&#37027;&#27827;&#20869;&#26449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30707;&#20117;&#3001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31070;&#23665;&#30010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26494;&#33538;&#3001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26495;&#37326;&#30010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19978;&#26495;&#3001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38463;&#27874;&#24066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21513;&#37326;&#24029;&#24066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32654;&#39340;&#24066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12388;&#12427;&#12366;&#3001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19977;&#22909;&#24066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26481;&#12415;&#12424;&#12375;&#30010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37027;&#36032;&#30010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38463;&#21335;&#24066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29279;&#23696;&#30010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32654;&#27874;&#30010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28023;&#38525;&#30010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31169;&#26377;&#26519;&#19981;&#22312;&#26449;&#38754;&#31309;/&#24499;&#23798;&#24066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31169;&#26377;&#26519;&#19981;&#22312;&#26449;&#38754;&#31309;/&#40180;&#38272;&#24066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31169;&#26377;&#26519;&#19981;&#22312;&#26449;&#38754;&#31309;/&#23567;&#26494;&#23798;&#24066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31169;&#26377;&#26519;&#19981;&#22312;&#26449;&#38754;&#31309;/&#21213;&#28006;&#30010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31169;&#26377;&#26519;&#19981;&#22312;&#26449;&#38754;&#31309;/&#19978;&#21213;&#30010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31169;&#26377;&#26519;&#19981;&#22312;&#26449;&#38754;&#31309;/&#20304;&#37027;&#27827;&#20869;&#26449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31169;&#26377;&#26519;&#19981;&#22312;&#26449;&#38754;&#31309;/&#30707;&#20117;&#30010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31169;&#26377;&#26519;&#19981;&#22312;&#26449;&#38754;&#31309;/&#31070;&#23665;&#30010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31169;&#26377;&#26519;&#19981;&#22312;&#26449;&#38754;&#31309;/&#26494;&#33538;&#30010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31169;&#26377;&#26519;&#19981;&#22312;&#26449;&#38754;&#31309;/&#26495;&#37326;&#30010;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31169;&#26377;&#26519;&#19981;&#22312;&#26449;&#38754;&#31309;/&#19978;&#26495;&#30010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31169;&#26377;&#26519;&#19981;&#22312;&#26449;&#38754;&#31309;/&#38463;&#27874;&#24066;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31169;&#26377;&#26519;&#19981;&#22312;&#26449;&#38754;&#31309;/&#21513;&#37326;&#24029;&#24066;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31169;&#26377;&#26519;&#19981;&#22312;&#26449;&#38754;&#31309;/&#32654;&#39340;&#24066;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31169;&#26377;&#26519;&#19981;&#22312;&#26449;&#38754;&#31309;/&#12388;&#12427;&#12366;&#30010;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31169;&#26377;&#26519;&#19981;&#22312;&#26449;&#38754;&#31309;/&#19977;&#22909;&#24066;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31169;&#26377;&#26519;&#19981;&#22312;&#26449;&#38754;&#31309;/&#26481;&#12415;&#12424;&#12375;&#30010;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31169;&#26377;&#26519;&#19981;&#22312;&#26449;&#38754;&#31309;/&#37027;&#36032;&#30010;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31169;&#26377;&#26519;&#19981;&#22312;&#26449;&#38754;&#31309;/&#38463;&#21335;&#24066;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31169;&#26377;&#26519;&#19981;&#22312;&#26449;&#38754;&#31309;/&#29279;&#23696;&#30010;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31169;&#26377;&#26519;&#19981;&#22312;&#26449;&#38754;&#31309;/&#32654;&#27874;&#30010;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36;&#30011;&#12471;&#12473;&#12486;&#12512;/&#31169;&#26377;&#26519;&#19981;&#22312;&#26449;&#38754;&#31309;/&#28023;&#38525;&#300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6">
          <cell r="D16">
            <v>128.41999999999999</v>
          </cell>
        </row>
        <row r="18">
          <cell r="D18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6">
          <cell r="D16">
            <v>50.41</v>
          </cell>
        </row>
        <row r="18">
          <cell r="D18">
            <v>50.97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6">
          <cell r="D16">
            <v>3.46</v>
          </cell>
        </row>
        <row r="18">
          <cell r="D18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6">
          <cell r="D16">
            <v>70.86</v>
          </cell>
        </row>
        <row r="18">
          <cell r="D18">
            <v>95.09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6">
          <cell r="D16">
            <v>70.09</v>
          </cell>
        </row>
        <row r="18">
          <cell r="D18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6">
          <cell r="D16">
            <v>9.57</v>
          </cell>
        </row>
        <row r="18">
          <cell r="D18">
            <v>0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6">
          <cell r="D16">
            <v>172.21</v>
          </cell>
        </row>
        <row r="18">
          <cell r="D18">
            <v>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6">
          <cell r="D16">
            <v>0.32</v>
          </cell>
        </row>
        <row r="18">
          <cell r="D18">
            <v>0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6">
          <cell r="D16">
            <v>251.8</v>
          </cell>
        </row>
        <row r="18">
          <cell r="D18">
            <v>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6">
          <cell r="D16">
            <v>44.68</v>
          </cell>
        </row>
        <row r="18">
          <cell r="D18">
            <v>158.74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6">
          <cell r="D16">
            <v>222.28</v>
          </cell>
        </row>
        <row r="18">
          <cell r="D18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6">
          <cell r="D16">
            <v>212.92</v>
          </cell>
        </row>
        <row r="18">
          <cell r="D18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6">
          <cell r="D16">
            <v>41.25</v>
          </cell>
        </row>
        <row r="18">
          <cell r="D18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6">
          <cell r="D16">
            <v>148.82</v>
          </cell>
        </row>
        <row r="18">
          <cell r="D18">
            <v>12.72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6">
          <cell r="D16">
            <v>223.6</v>
          </cell>
        </row>
        <row r="18">
          <cell r="D18">
            <v>0.42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6">
          <cell r="D16">
            <v>1068.72</v>
          </cell>
        </row>
        <row r="18">
          <cell r="D18">
            <v>43.18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245.5</v>
          </cell>
        </row>
        <row r="11">
          <cell r="D11">
            <v>27616</v>
          </cell>
        </row>
        <row r="19">
          <cell r="D19">
            <v>4249</v>
          </cell>
        </row>
        <row r="21">
          <cell r="D21">
            <v>2654</v>
          </cell>
        </row>
        <row r="23">
          <cell r="D23">
            <v>639541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10.440000000000001</v>
          </cell>
        </row>
        <row r="11">
          <cell r="D11">
            <v>600</v>
          </cell>
        </row>
        <row r="19">
          <cell r="D19">
            <v>0</v>
          </cell>
        </row>
        <row r="21">
          <cell r="D21">
            <v>449</v>
          </cell>
        </row>
        <row r="23">
          <cell r="D23">
            <v>50354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290.52000000000004</v>
          </cell>
        </row>
        <row r="11">
          <cell r="D11">
            <v>93121</v>
          </cell>
        </row>
        <row r="19">
          <cell r="D19">
            <v>31969</v>
          </cell>
        </row>
        <row r="21">
          <cell r="D21">
            <v>263</v>
          </cell>
        </row>
        <row r="23">
          <cell r="D23">
            <v>1425776</v>
          </cell>
        </row>
      </sheetData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515</v>
          </cell>
        </row>
        <row r="11">
          <cell r="D11">
            <v>155100</v>
          </cell>
        </row>
        <row r="19">
          <cell r="D19">
            <v>28869</v>
          </cell>
        </row>
        <row r="21">
          <cell r="D21">
            <v>15901</v>
          </cell>
        </row>
        <row r="23">
          <cell r="D23">
            <v>3677433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125.69</v>
          </cell>
        </row>
        <row r="11">
          <cell r="D11">
            <v>28637</v>
          </cell>
        </row>
        <row r="19">
          <cell r="D19">
            <v>0</v>
          </cell>
        </row>
        <row r="21">
          <cell r="D21">
            <v>5041</v>
          </cell>
        </row>
        <row r="23">
          <cell r="D23">
            <v>648501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31.1</v>
          </cell>
        </row>
        <row r="11">
          <cell r="D11">
            <v>5804</v>
          </cell>
        </row>
        <row r="19">
          <cell r="D19">
            <v>0</v>
          </cell>
        </row>
        <row r="21">
          <cell r="D21">
            <v>58</v>
          </cell>
        </row>
        <row r="23">
          <cell r="D23">
            <v>35082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676.3</v>
          </cell>
        </row>
        <row r="11">
          <cell r="D11">
            <v>222772</v>
          </cell>
        </row>
        <row r="19">
          <cell r="D19">
            <v>0</v>
          </cell>
        </row>
        <row r="21">
          <cell r="D21">
            <v>35634</v>
          </cell>
        </row>
        <row r="23">
          <cell r="D23">
            <v>5704608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1.9200000000000002</v>
          </cell>
        </row>
        <row r="11">
          <cell r="D11">
            <v>347</v>
          </cell>
        </row>
        <row r="19">
          <cell r="D19">
            <v>0</v>
          </cell>
        </row>
        <row r="21">
          <cell r="D21">
            <v>315</v>
          </cell>
        </row>
        <row r="23">
          <cell r="D23">
            <v>212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253.96</v>
          </cell>
        </row>
        <row r="11">
          <cell r="D11">
            <v>22512</v>
          </cell>
        </row>
        <row r="19">
          <cell r="D19">
            <v>0</v>
          </cell>
        </row>
        <row r="21">
          <cell r="D21">
            <v>180</v>
          </cell>
        </row>
        <row r="23">
          <cell r="D23">
            <v>112068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203.75000000000003</v>
          </cell>
        </row>
        <row r="11">
          <cell r="D11">
            <v>15750</v>
          </cell>
        </row>
        <row r="19">
          <cell r="D19">
            <v>12698</v>
          </cell>
        </row>
        <row r="21">
          <cell r="D21">
            <v>35</v>
          </cell>
        </row>
        <row r="23">
          <cell r="D23">
            <v>71473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1072.93</v>
          </cell>
        </row>
        <row r="11">
          <cell r="D11">
            <v>176482</v>
          </cell>
        </row>
        <row r="19">
          <cell r="D19">
            <v>46300</v>
          </cell>
        </row>
        <row r="21">
          <cell r="D21">
            <v>124</v>
          </cell>
        </row>
        <row r="23">
          <cell r="D23">
            <v>1150284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466.97</v>
          </cell>
        </row>
        <row r="11">
          <cell r="D11">
            <v>156188</v>
          </cell>
        </row>
        <row r="21">
          <cell r="D21">
            <v>1591</v>
          </cell>
        </row>
        <row r="23">
          <cell r="D23">
            <v>2015226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1042.27</v>
          </cell>
        </row>
        <row r="11">
          <cell r="D11">
            <v>326187</v>
          </cell>
        </row>
        <row r="19">
          <cell r="D19">
            <v>1000</v>
          </cell>
        </row>
        <row r="21">
          <cell r="D21">
            <v>7174</v>
          </cell>
        </row>
        <row r="23">
          <cell r="D23">
            <v>7271287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497.16</v>
          </cell>
        </row>
        <row r="11">
          <cell r="D11">
            <v>239732</v>
          </cell>
        </row>
        <row r="19">
          <cell r="D19">
            <v>0</v>
          </cell>
        </row>
        <row r="21">
          <cell r="D21">
            <v>6705</v>
          </cell>
        </row>
        <row r="23">
          <cell r="D23">
            <v>4663725</v>
          </cell>
        </row>
      </sheetData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3714.19</v>
          </cell>
        </row>
        <row r="11">
          <cell r="D11">
            <v>1460579</v>
          </cell>
        </row>
        <row r="19">
          <cell r="D19">
            <v>27030</v>
          </cell>
        </row>
        <row r="21">
          <cell r="D21">
            <v>11243</v>
          </cell>
        </row>
        <row r="23">
          <cell r="D23">
            <v>14715771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125.01</v>
          </cell>
        </row>
        <row r="11">
          <cell r="D11">
            <v>33686</v>
          </cell>
        </row>
        <row r="19">
          <cell r="D19">
            <v>0</v>
          </cell>
        </row>
        <row r="21">
          <cell r="D21">
            <v>2147</v>
          </cell>
        </row>
        <row r="23">
          <cell r="D23">
            <v>2102873</v>
          </cell>
        </row>
      </sheetData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2780.95</v>
          </cell>
        </row>
        <row r="11">
          <cell r="D11">
            <v>1060117</v>
          </cell>
        </row>
        <row r="19">
          <cell r="D19">
            <v>107215</v>
          </cell>
        </row>
        <row r="21">
          <cell r="D21">
            <v>75142</v>
          </cell>
        </row>
        <row r="23">
          <cell r="D23">
            <v>25406980</v>
          </cell>
        </row>
      </sheetData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303.2</v>
          </cell>
        </row>
        <row r="11">
          <cell r="D11">
            <v>81690</v>
          </cell>
        </row>
        <row r="19">
          <cell r="D19">
            <v>6593</v>
          </cell>
        </row>
        <row r="21">
          <cell r="D21">
            <v>11596</v>
          </cell>
        </row>
        <row r="23">
          <cell r="D23">
            <v>3600377</v>
          </cell>
        </row>
      </sheetData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290.09000000000003</v>
          </cell>
        </row>
        <row r="11">
          <cell r="D11">
            <v>76614</v>
          </cell>
        </row>
        <row r="21">
          <cell r="D21">
            <v>1685</v>
          </cell>
        </row>
        <row r="23">
          <cell r="D23">
            <v>1305855</v>
          </cell>
        </row>
      </sheetData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1320.1400000000003</v>
          </cell>
        </row>
        <row r="11">
          <cell r="D11">
            <v>273522</v>
          </cell>
        </row>
        <row r="21">
          <cell r="D21">
            <v>2968</v>
          </cell>
        </row>
        <row r="23">
          <cell r="D23">
            <v>2914755</v>
          </cell>
        </row>
      </sheetData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2252.5899999999997</v>
          </cell>
        </row>
        <row r="11">
          <cell r="D11">
            <v>816633</v>
          </cell>
        </row>
        <row r="21">
          <cell r="D21">
            <v>6020</v>
          </cell>
        </row>
        <row r="23">
          <cell r="D23">
            <v>9962215</v>
          </cell>
        </row>
      </sheetData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枚目"/>
      <sheetName val="2枚目"/>
      <sheetName val="3枚目"/>
      <sheetName val="4枚目"/>
      <sheetName val="5枚目"/>
    </sheetNames>
    <sheetDataSet>
      <sheetData sheetId="0">
        <row r="20">
          <cell r="T20">
            <v>2961</v>
          </cell>
          <cell r="U20">
            <v>4281.3900000000003</v>
          </cell>
        </row>
      </sheetData>
      <sheetData sheetId="1"/>
      <sheetData sheetId="2"/>
      <sheetData sheetId="3"/>
      <sheetData sheetId="4">
        <row r="20">
          <cell r="T20">
            <v>3286</v>
          </cell>
          <cell r="U20">
            <v>4772.0100000000011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枚目"/>
      <sheetName val="2枚目"/>
      <sheetName val="3枚目"/>
      <sheetName val="4枚目"/>
      <sheetName val="5枚目"/>
    </sheetNames>
    <sheetDataSet>
      <sheetData sheetId="0">
        <row r="20">
          <cell r="T20">
            <v>1919</v>
          </cell>
          <cell r="U20">
            <v>4568.7699999999995</v>
          </cell>
        </row>
      </sheetData>
      <sheetData sheetId="1"/>
      <sheetData sheetId="2"/>
      <sheetData sheetId="3"/>
      <sheetData sheetId="4">
        <row r="20">
          <cell r="T20">
            <v>2350</v>
          </cell>
          <cell r="U20">
            <v>6854.0999999999995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枚目"/>
      <sheetName val="2枚目"/>
      <sheetName val="3枚目"/>
      <sheetName val="4枚目"/>
      <sheetName val="5枚目"/>
    </sheetNames>
    <sheetDataSet>
      <sheetData sheetId="0">
        <row r="20">
          <cell r="T20">
            <v>803</v>
          </cell>
          <cell r="U20">
            <v>581.58000000000015</v>
          </cell>
        </row>
      </sheetData>
      <sheetData sheetId="1"/>
      <sheetData sheetId="2"/>
      <sheetData sheetId="3"/>
      <sheetData sheetId="4">
        <row r="20">
          <cell r="T20">
            <v>878</v>
          </cell>
          <cell r="U20">
            <v>643.0200000000001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枚目"/>
      <sheetName val="2枚目"/>
      <sheetName val="3枚目"/>
      <sheetName val="4枚目"/>
      <sheetName val="5枚目"/>
    </sheetNames>
    <sheetDataSet>
      <sheetData sheetId="0">
        <row r="20">
          <cell r="T20">
            <v>1155</v>
          </cell>
          <cell r="U20">
            <v>2821.61</v>
          </cell>
        </row>
      </sheetData>
      <sheetData sheetId="1"/>
      <sheetData sheetId="2"/>
      <sheetData sheetId="3"/>
      <sheetData sheetId="4">
        <row r="20">
          <cell r="T20">
            <v>1675</v>
          </cell>
          <cell r="U20">
            <v>4433.4799999999996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枚目"/>
      <sheetName val="2枚目"/>
      <sheetName val="3枚目"/>
      <sheetName val="4枚目"/>
      <sheetName val="5枚目"/>
    </sheetNames>
    <sheetDataSet>
      <sheetData sheetId="0">
        <row r="20">
          <cell r="T20">
            <v>1261</v>
          </cell>
          <cell r="U20">
            <v>5316.7999999999984</v>
          </cell>
        </row>
      </sheetData>
      <sheetData sheetId="1"/>
      <sheetData sheetId="2"/>
      <sheetData sheetId="3"/>
      <sheetData sheetId="4">
        <row r="20">
          <cell r="T20">
            <v>2054</v>
          </cell>
          <cell r="U20">
            <v>9174.27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枚目"/>
      <sheetName val="2枚目"/>
      <sheetName val="3枚目"/>
      <sheetName val="4枚目"/>
      <sheetName val="5枚目"/>
    </sheetNames>
    <sheetDataSet>
      <sheetData sheetId="0">
        <row r="20">
          <cell r="T20">
            <v>912</v>
          </cell>
          <cell r="U20">
            <v>2429.8199999999997</v>
          </cell>
        </row>
      </sheetData>
      <sheetData sheetId="1"/>
      <sheetData sheetId="2"/>
      <sheetData sheetId="3"/>
      <sheetData sheetId="4">
        <row r="20">
          <cell r="T20">
            <v>1042</v>
          </cell>
          <cell r="U20">
            <v>2766.31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枚目"/>
      <sheetName val="2枚目"/>
      <sheetName val="3枚目"/>
      <sheetName val="4枚目"/>
      <sheetName val="5枚目"/>
    </sheetNames>
    <sheetDataSet>
      <sheetData sheetId="0">
        <row r="20">
          <cell r="T20">
            <v>408</v>
          </cell>
          <cell r="U20">
            <v>254.07000000000002</v>
          </cell>
        </row>
      </sheetData>
      <sheetData sheetId="1"/>
      <sheetData sheetId="2"/>
      <sheetData sheetId="3"/>
      <sheetData sheetId="4">
        <row r="20">
          <cell r="T20">
            <v>468</v>
          </cell>
          <cell r="U20">
            <v>279.69999999999993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枚目"/>
      <sheetName val="2枚目"/>
      <sheetName val="3枚目"/>
      <sheetName val="4枚目"/>
      <sheetName val="5枚目"/>
    </sheetNames>
    <sheetDataSet>
      <sheetData sheetId="0">
        <row r="20">
          <cell r="T20">
            <v>3598</v>
          </cell>
          <cell r="U20">
            <v>9837.630000000001</v>
          </cell>
        </row>
      </sheetData>
      <sheetData sheetId="1"/>
      <sheetData sheetId="2"/>
      <sheetData sheetId="3"/>
      <sheetData sheetId="4">
        <row r="20">
          <cell r="T20">
            <v>5063</v>
          </cell>
          <cell r="U20">
            <v>13792.53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枚目"/>
      <sheetName val="2枚目"/>
      <sheetName val="3枚目"/>
      <sheetName val="4枚目"/>
      <sheetName val="5枚目"/>
    </sheetNames>
    <sheetDataSet>
      <sheetData sheetId="0">
        <row r="20">
          <cell r="T20">
            <v>0</v>
          </cell>
          <cell r="U20">
            <v>0</v>
          </cell>
        </row>
      </sheetData>
      <sheetData sheetId="1"/>
      <sheetData sheetId="2"/>
      <sheetData sheetId="3"/>
      <sheetData sheetId="4">
        <row r="20">
          <cell r="T20">
            <v>1</v>
          </cell>
          <cell r="U20">
            <v>1.28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枚目"/>
      <sheetName val="2枚目"/>
      <sheetName val="3枚目"/>
      <sheetName val="4枚目"/>
      <sheetName val="5枚目"/>
    </sheetNames>
    <sheetDataSet>
      <sheetData sheetId="0">
        <row r="20">
          <cell r="T20">
            <v>535</v>
          </cell>
          <cell r="U20">
            <v>1186.4399999999998</v>
          </cell>
        </row>
      </sheetData>
      <sheetData sheetId="1"/>
      <sheetData sheetId="2"/>
      <sheetData sheetId="3"/>
      <sheetData sheetId="4">
        <row r="20">
          <cell r="T20">
            <v>591</v>
          </cell>
          <cell r="U20">
            <v>1405.04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枚目"/>
      <sheetName val="2枚目"/>
      <sheetName val="3枚目"/>
      <sheetName val="4枚目"/>
      <sheetName val="5枚目"/>
    </sheetNames>
    <sheetDataSet>
      <sheetData sheetId="0">
        <row r="20">
          <cell r="T20">
            <v>224</v>
          </cell>
          <cell r="U20">
            <v>900.93000000000006</v>
          </cell>
        </row>
      </sheetData>
      <sheetData sheetId="1"/>
      <sheetData sheetId="2"/>
      <sheetData sheetId="3"/>
      <sheetData sheetId="4">
        <row r="20">
          <cell r="T20">
            <v>259</v>
          </cell>
          <cell r="U20">
            <v>1007.6399999999999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枚目"/>
      <sheetName val="2枚目"/>
      <sheetName val="3枚目"/>
      <sheetName val="4枚目"/>
      <sheetName val="5枚目"/>
    </sheetNames>
    <sheetDataSet>
      <sheetData sheetId="0">
        <row r="20">
          <cell r="T20">
            <v>2466</v>
          </cell>
          <cell r="U20">
            <v>5579.34</v>
          </cell>
        </row>
      </sheetData>
      <sheetData sheetId="1"/>
      <sheetData sheetId="2"/>
      <sheetData sheetId="3"/>
      <sheetData sheetId="4">
        <row r="20">
          <cell r="T20">
            <v>2870</v>
          </cell>
          <cell r="U20">
            <v>8827.2500000000018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枚目"/>
      <sheetName val="2枚目"/>
      <sheetName val="3枚目"/>
      <sheetName val="4枚目"/>
      <sheetName val="5枚目"/>
    </sheetNames>
    <sheetDataSet>
      <sheetData sheetId="0">
        <row r="20">
          <cell r="T20">
            <v>3884</v>
          </cell>
          <cell r="U20">
            <v>6250.56</v>
          </cell>
        </row>
      </sheetData>
      <sheetData sheetId="1"/>
      <sheetData sheetId="2"/>
      <sheetData sheetId="3"/>
      <sheetData sheetId="4">
        <row r="20">
          <cell r="T20">
            <v>4850</v>
          </cell>
          <cell r="U20">
            <v>7675.09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枚目"/>
      <sheetName val="2枚目"/>
      <sheetName val="3枚目"/>
      <sheetName val="4枚目"/>
      <sheetName val="5枚目"/>
    </sheetNames>
    <sheetDataSet>
      <sheetData sheetId="0">
        <row r="20">
          <cell r="T20">
            <v>7948</v>
          </cell>
          <cell r="U20">
            <v>17273.040000000005</v>
          </cell>
        </row>
      </sheetData>
      <sheetData sheetId="1"/>
      <sheetData sheetId="2"/>
      <sheetData sheetId="3"/>
      <sheetData sheetId="4">
        <row r="20">
          <cell r="T20">
            <v>9935</v>
          </cell>
          <cell r="U20">
            <v>27279.82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枚目"/>
      <sheetName val="2枚目"/>
      <sheetName val="3枚目"/>
      <sheetName val="4枚目"/>
      <sheetName val="5枚目"/>
    </sheetNames>
    <sheetDataSet>
      <sheetData sheetId="0">
        <row r="20">
          <cell r="T20">
            <v>4970</v>
          </cell>
          <cell r="U20">
            <v>10515.88</v>
          </cell>
        </row>
      </sheetData>
      <sheetData sheetId="1"/>
      <sheetData sheetId="2"/>
      <sheetData sheetId="3"/>
      <sheetData sheetId="4">
        <row r="20">
          <cell r="T20">
            <v>6619</v>
          </cell>
          <cell r="U20">
            <v>14471.839999999998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枚目"/>
      <sheetName val="2枚目"/>
      <sheetName val="3枚目"/>
      <sheetName val="4枚目"/>
      <sheetName val="5枚目"/>
    </sheetNames>
    <sheetDataSet>
      <sheetData sheetId="0">
        <row r="20">
          <cell r="T20">
            <v>11615</v>
          </cell>
          <cell r="U20">
            <v>31222.599999999995</v>
          </cell>
        </row>
      </sheetData>
      <sheetData sheetId="1"/>
      <sheetData sheetId="2"/>
      <sheetData sheetId="3"/>
      <sheetData sheetId="4">
        <row r="20">
          <cell r="T20">
            <v>15895</v>
          </cell>
          <cell r="U20">
            <v>50503.790000000015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枚目"/>
      <sheetName val="2枚目"/>
      <sheetName val="3枚目"/>
      <sheetName val="4枚目"/>
      <sheetName val="5枚目"/>
    </sheetNames>
    <sheetDataSet>
      <sheetData sheetId="0">
        <row r="20">
          <cell r="T20">
            <v>3422</v>
          </cell>
          <cell r="U20">
            <v>6384.8600000000015</v>
          </cell>
        </row>
      </sheetData>
      <sheetData sheetId="1"/>
      <sheetData sheetId="2"/>
      <sheetData sheetId="3"/>
      <sheetData sheetId="4">
        <row r="20">
          <cell r="T20">
            <v>4795</v>
          </cell>
          <cell r="U20">
            <v>9381.81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枚目"/>
      <sheetName val="2枚目"/>
      <sheetName val="3枚目"/>
      <sheetName val="4枚目"/>
      <sheetName val="5枚目"/>
    </sheetNames>
    <sheetDataSet>
      <sheetData sheetId="0">
        <row r="20">
          <cell r="T20">
            <v>5394</v>
          </cell>
          <cell r="U20">
            <v>25122.250000000004</v>
          </cell>
        </row>
      </sheetData>
      <sheetData sheetId="1"/>
      <sheetData sheetId="2"/>
      <sheetData sheetId="3"/>
      <sheetData sheetId="4">
        <row r="20">
          <cell r="T20">
            <v>7972</v>
          </cell>
          <cell r="U20">
            <v>58764.1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枚目"/>
      <sheetName val="2枚目"/>
      <sheetName val="3枚目"/>
      <sheetName val="4枚目"/>
      <sheetName val="5枚目"/>
    </sheetNames>
    <sheetDataSet>
      <sheetData sheetId="0">
        <row r="20">
          <cell r="T20">
            <v>5486</v>
          </cell>
          <cell r="U20">
            <v>12035.670000000004</v>
          </cell>
        </row>
      </sheetData>
      <sheetData sheetId="1"/>
      <sheetData sheetId="2"/>
      <sheetData sheetId="3"/>
      <sheetData sheetId="4">
        <row r="20">
          <cell r="T20">
            <v>6142</v>
          </cell>
          <cell r="U20">
            <v>14644.35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枚目"/>
      <sheetName val="2枚目"/>
      <sheetName val="3枚目"/>
      <sheetName val="4枚目"/>
      <sheetName val="5枚目"/>
    </sheetNames>
    <sheetDataSet>
      <sheetData sheetId="0">
        <row r="20">
          <cell r="T20">
            <v>570</v>
          </cell>
          <cell r="U20">
            <v>2663.19</v>
          </cell>
        </row>
      </sheetData>
      <sheetData sheetId="1"/>
      <sheetData sheetId="2"/>
      <sheetData sheetId="3"/>
      <sheetData sheetId="4">
        <row r="20">
          <cell r="T20">
            <v>756</v>
          </cell>
          <cell r="U20">
            <v>4614.7300000000005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枚目"/>
      <sheetName val="2枚目"/>
      <sheetName val="3枚目"/>
      <sheetName val="4枚目"/>
      <sheetName val="5枚目"/>
    </sheetNames>
    <sheetDataSet>
      <sheetData sheetId="0">
        <row r="20">
          <cell r="T20">
            <v>1287</v>
          </cell>
          <cell r="U20">
            <v>7234.5000000000018</v>
          </cell>
        </row>
      </sheetData>
      <sheetData sheetId="1"/>
      <sheetData sheetId="2"/>
      <sheetData sheetId="3"/>
      <sheetData sheetId="4">
        <row r="20">
          <cell r="T20">
            <v>1590</v>
          </cell>
          <cell r="U20">
            <v>11051.58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枚目"/>
      <sheetName val="2枚目"/>
      <sheetName val="3枚目"/>
      <sheetName val="4枚目"/>
      <sheetName val="5枚目"/>
    </sheetNames>
    <sheetDataSet>
      <sheetData sheetId="0">
        <row r="20">
          <cell r="T20">
            <v>2832</v>
          </cell>
          <cell r="U20">
            <v>12165.329999999998</v>
          </cell>
        </row>
      </sheetData>
      <sheetData sheetId="1"/>
      <sheetData sheetId="2"/>
      <sheetData sheetId="3"/>
      <sheetData sheetId="4">
        <row r="20">
          <cell r="T20">
            <v>3831</v>
          </cell>
          <cell r="U20">
            <v>26532.89000000001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workbookViewId="0"/>
  </sheetViews>
  <sheetFormatPr defaultRowHeight="13.5"/>
  <cols>
    <col min="1" max="16384" width="9" style="398"/>
  </cols>
  <sheetData>
    <row r="3" spans="1:9" ht="87.75" customHeight="1"/>
    <row r="4" spans="1:9" ht="24">
      <c r="A4" s="1096" t="s">
        <v>421</v>
      </c>
      <c r="B4" s="1096"/>
      <c r="C4" s="1096"/>
      <c r="D4" s="1096"/>
      <c r="E4" s="1096"/>
      <c r="F4" s="1096"/>
      <c r="G4" s="1096"/>
      <c r="H4" s="1096"/>
      <c r="I4" s="1096"/>
    </row>
    <row r="6" spans="1:9" ht="75" customHeight="1"/>
    <row r="7" spans="1:9" ht="42">
      <c r="A7" s="1097" t="s">
        <v>348</v>
      </c>
      <c r="B7" s="1098"/>
      <c r="C7" s="1098"/>
      <c r="D7" s="1098"/>
      <c r="E7" s="1098"/>
      <c r="F7" s="1098"/>
      <c r="G7" s="1098"/>
      <c r="H7" s="1098"/>
      <c r="I7" s="1098"/>
    </row>
    <row r="8" spans="1:9" ht="69" customHeight="1"/>
    <row r="9" spans="1:9" ht="135" customHeight="1"/>
    <row r="10" spans="1:9" ht="231" customHeight="1"/>
    <row r="11" spans="1:9" ht="24">
      <c r="A11" s="1096" t="s">
        <v>349</v>
      </c>
      <c r="B11" s="1096"/>
      <c r="C11" s="1096"/>
      <c r="D11" s="1096"/>
      <c r="E11" s="1096"/>
      <c r="F11" s="1096"/>
      <c r="G11" s="1096"/>
      <c r="H11" s="1096"/>
      <c r="I11" s="1096"/>
    </row>
  </sheetData>
  <mergeCells count="3">
    <mergeCell ref="A4:I4"/>
    <mergeCell ref="A7:I7"/>
    <mergeCell ref="A11:I11"/>
  </mergeCells>
  <phoneticPr fontId="5"/>
  <pageMargins left="0.9055118110236221" right="0.905511811023622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>
      <selection activeCell="R3" sqref="R3"/>
    </sheetView>
  </sheetViews>
  <sheetFormatPr defaultRowHeight="13.5"/>
  <cols>
    <col min="1" max="1" width="1.875" customWidth="1"/>
    <col min="2" max="4" width="3.125" customWidth="1"/>
    <col min="5" max="5" width="1.875" customWidth="1"/>
  </cols>
  <sheetData>
    <row r="1" spans="1:9" ht="24">
      <c r="A1" s="1096" t="s">
        <v>469</v>
      </c>
      <c r="B1" s="1096"/>
      <c r="C1" s="1096"/>
      <c r="D1" s="1096"/>
      <c r="E1" s="1096"/>
      <c r="F1" s="1096"/>
      <c r="G1" s="1096"/>
      <c r="H1" s="1096"/>
      <c r="I1" s="1096"/>
    </row>
    <row r="3" spans="1:9">
      <c r="B3" t="s">
        <v>470</v>
      </c>
      <c r="D3">
        <v>1</v>
      </c>
      <c r="F3" s="1248" t="s">
        <v>471</v>
      </c>
    </row>
    <row r="4" spans="1:9">
      <c r="B4" t="s">
        <v>470</v>
      </c>
      <c r="D4">
        <v>2</v>
      </c>
      <c r="F4" s="1248" t="s">
        <v>471</v>
      </c>
    </row>
    <row r="6" spans="1:9">
      <c r="B6" t="s">
        <v>472</v>
      </c>
      <c r="C6">
        <v>1</v>
      </c>
      <c r="D6" t="s">
        <v>473</v>
      </c>
      <c r="F6" s="1248" t="s">
        <v>474</v>
      </c>
    </row>
    <row r="7" spans="1:9">
      <c r="B7" t="s">
        <v>472</v>
      </c>
      <c r="C7">
        <v>2</v>
      </c>
      <c r="D7" t="s">
        <v>473</v>
      </c>
      <c r="F7" s="1248" t="s">
        <v>475</v>
      </c>
    </row>
    <row r="8" spans="1:9">
      <c r="B8" t="s">
        <v>472</v>
      </c>
      <c r="C8">
        <v>3</v>
      </c>
      <c r="D8" t="s">
        <v>473</v>
      </c>
      <c r="F8" s="1248" t="s">
        <v>476</v>
      </c>
    </row>
    <row r="9" spans="1:9">
      <c r="B9" t="s">
        <v>472</v>
      </c>
      <c r="C9">
        <v>4</v>
      </c>
      <c r="D9" t="s">
        <v>473</v>
      </c>
      <c r="F9" s="1248" t="s">
        <v>477</v>
      </c>
    </row>
    <row r="10" spans="1:9">
      <c r="B10" t="s">
        <v>472</v>
      </c>
      <c r="C10">
        <v>5</v>
      </c>
      <c r="D10" t="s">
        <v>473</v>
      </c>
      <c r="F10" s="1248" t="s">
        <v>478</v>
      </c>
    </row>
    <row r="11" spans="1:9">
      <c r="B11" t="s">
        <v>472</v>
      </c>
      <c r="C11">
        <v>6</v>
      </c>
      <c r="D11" t="s">
        <v>473</v>
      </c>
      <c r="F11" s="1248" t="s">
        <v>479</v>
      </c>
    </row>
    <row r="12" spans="1:9">
      <c r="B12" t="s">
        <v>472</v>
      </c>
      <c r="C12">
        <v>7</v>
      </c>
      <c r="D12" t="s">
        <v>473</v>
      </c>
      <c r="F12" s="1248" t="s">
        <v>480</v>
      </c>
    </row>
    <row r="13" spans="1:9">
      <c r="B13" t="s">
        <v>472</v>
      </c>
      <c r="C13">
        <v>8</v>
      </c>
      <c r="D13" t="s">
        <v>473</v>
      </c>
      <c r="F13" s="1248" t="s">
        <v>481</v>
      </c>
    </row>
    <row r="14" spans="1:9">
      <c r="B14" t="s">
        <v>472</v>
      </c>
      <c r="C14">
        <v>9</v>
      </c>
      <c r="D14" t="s">
        <v>473</v>
      </c>
      <c r="F14" s="1248" t="s">
        <v>482</v>
      </c>
    </row>
    <row r="15" spans="1:9">
      <c r="B15" t="s">
        <v>472</v>
      </c>
      <c r="C15">
        <v>10</v>
      </c>
      <c r="D15" t="s">
        <v>473</v>
      </c>
      <c r="F15" s="1248" t="s">
        <v>483</v>
      </c>
    </row>
    <row r="16" spans="1:9">
      <c r="B16" t="s">
        <v>472</v>
      </c>
      <c r="C16">
        <v>11</v>
      </c>
      <c r="D16" t="s">
        <v>473</v>
      </c>
      <c r="F16" s="1248" t="s">
        <v>484</v>
      </c>
    </row>
    <row r="17" spans="2:6">
      <c r="B17" t="s">
        <v>472</v>
      </c>
      <c r="C17">
        <v>12</v>
      </c>
      <c r="D17" t="s">
        <v>473</v>
      </c>
      <c r="F17" s="1248" t="s">
        <v>485</v>
      </c>
    </row>
    <row r="18" spans="2:6">
      <c r="B18" t="s">
        <v>472</v>
      </c>
      <c r="C18">
        <v>13</v>
      </c>
      <c r="D18" t="s">
        <v>473</v>
      </c>
      <c r="F18" s="1248" t="s">
        <v>486</v>
      </c>
    </row>
    <row r="19" spans="2:6">
      <c r="B19" t="s">
        <v>472</v>
      </c>
      <c r="C19">
        <v>14</v>
      </c>
      <c r="D19" t="s">
        <v>473</v>
      </c>
      <c r="F19" s="1248" t="s">
        <v>487</v>
      </c>
    </row>
    <row r="20" spans="2:6">
      <c r="B20" t="s">
        <v>472</v>
      </c>
      <c r="C20">
        <v>15</v>
      </c>
      <c r="D20" t="s">
        <v>473</v>
      </c>
      <c r="F20" s="1248" t="s">
        <v>488</v>
      </c>
    </row>
    <row r="21" spans="2:6" ht="7.5" customHeight="1"/>
    <row r="22" spans="2:6">
      <c r="B22" t="s">
        <v>489</v>
      </c>
      <c r="C22" t="s">
        <v>490</v>
      </c>
    </row>
    <row r="23" spans="2:6">
      <c r="C23" t="s">
        <v>491</v>
      </c>
    </row>
    <row r="24" spans="2:6" ht="7.5" customHeight="1"/>
    <row r="25" spans="2:6">
      <c r="F25" s="1248" t="s">
        <v>492</v>
      </c>
    </row>
    <row r="26" spans="2:6" ht="7.5" customHeight="1"/>
    <row r="27" spans="2:6">
      <c r="F27" s="1248" t="s">
        <v>493</v>
      </c>
    </row>
    <row r="28" spans="2:6">
      <c r="F28" s="1248" t="s">
        <v>494</v>
      </c>
    </row>
    <row r="29" spans="2:6" ht="7.5" customHeight="1"/>
    <row r="30" spans="2:6">
      <c r="F30" s="1248" t="s">
        <v>495</v>
      </c>
    </row>
    <row r="31" spans="2:6">
      <c r="F31" s="1248" t="s">
        <v>496</v>
      </c>
    </row>
    <row r="32" spans="2:6">
      <c r="F32" s="1248" t="s">
        <v>497</v>
      </c>
    </row>
    <row r="33" spans="6:6">
      <c r="F33" s="1248" t="s">
        <v>498</v>
      </c>
    </row>
    <row r="34" spans="6:6">
      <c r="F34" s="1248" t="s">
        <v>499</v>
      </c>
    </row>
    <row r="35" spans="6:6" ht="7.5" customHeight="1"/>
    <row r="36" spans="6:6">
      <c r="F36" s="1248" t="s">
        <v>77</v>
      </c>
    </row>
    <row r="37" spans="6:6">
      <c r="F37" s="1248" t="s">
        <v>78</v>
      </c>
    </row>
    <row r="38" spans="6:6">
      <c r="F38" s="1248" t="s">
        <v>79</v>
      </c>
    </row>
    <row r="39" spans="6:6">
      <c r="F39" s="1248" t="s">
        <v>80</v>
      </c>
    </row>
    <row r="40" spans="6:6">
      <c r="F40" s="1248" t="s">
        <v>81</v>
      </c>
    </row>
    <row r="41" spans="6:6">
      <c r="F41" s="1248" t="s">
        <v>82</v>
      </c>
    </row>
    <row r="42" spans="6:6" ht="7.5" customHeight="1"/>
    <row r="43" spans="6:6">
      <c r="F43" s="1248" t="s">
        <v>500</v>
      </c>
    </row>
    <row r="44" spans="6:6">
      <c r="F44" s="1248" t="s">
        <v>501</v>
      </c>
    </row>
    <row r="45" spans="6:6">
      <c r="F45" s="1248" t="s">
        <v>502</v>
      </c>
    </row>
    <row r="46" spans="6:6">
      <c r="F46" s="1248" t="s">
        <v>503</v>
      </c>
    </row>
    <row r="47" spans="6:6">
      <c r="F47" s="1248" t="s">
        <v>504</v>
      </c>
    </row>
    <row r="48" spans="6:6">
      <c r="F48" s="1248" t="s">
        <v>505</v>
      </c>
    </row>
    <row r="49" spans="6:6">
      <c r="F49" s="1248" t="s">
        <v>506</v>
      </c>
    </row>
    <row r="50" spans="6:6">
      <c r="F50" s="1248" t="s">
        <v>507</v>
      </c>
    </row>
    <row r="51" spans="6:6">
      <c r="F51" s="1248" t="s">
        <v>508</v>
      </c>
    </row>
    <row r="52" spans="6:6">
      <c r="F52" s="1248" t="s">
        <v>509</v>
      </c>
    </row>
    <row r="53" spans="6:6">
      <c r="F53" s="1248" t="s">
        <v>510</v>
      </c>
    </row>
    <row r="54" spans="6:6">
      <c r="F54" s="1248" t="s">
        <v>511</v>
      </c>
    </row>
    <row r="55" spans="6:6">
      <c r="F55" s="1248" t="s">
        <v>512</v>
      </c>
    </row>
    <row r="56" spans="6:6">
      <c r="F56" s="1248" t="s">
        <v>513</v>
      </c>
    </row>
    <row r="57" spans="6:6">
      <c r="F57" s="1248" t="s">
        <v>514</v>
      </c>
    </row>
    <row r="58" spans="6:6">
      <c r="F58" s="1248" t="s">
        <v>515</v>
      </c>
    </row>
    <row r="59" spans="6:6">
      <c r="F59" s="1248" t="s">
        <v>516</v>
      </c>
    </row>
    <row r="60" spans="6:6">
      <c r="F60" s="1248" t="s">
        <v>517</v>
      </c>
    </row>
    <row r="61" spans="6:6">
      <c r="F61" s="1248" t="s">
        <v>518</v>
      </c>
    </row>
    <row r="62" spans="6:6">
      <c r="F62" s="1248" t="s">
        <v>519</v>
      </c>
    </row>
    <row r="63" spans="6:6">
      <c r="F63" s="1248" t="s">
        <v>521</v>
      </c>
    </row>
    <row r="64" spans="6:6">
      <c r="F64" s="1248" t="s">
        <v>520</v>
      </c>
    </row>
  </sheetData>
  <mergeCells count="1">
    <mergeCell ref="A1:I1"/>
  </mergeCells>
  <phoneticPr fontId="5"/>
  <hyperlinks>
    <hyperlink ref="F3" location="グラフ１!A1" display="グラフで見る徳島県の森林資源"/>
    <hyperlink ref="F4" location="グラフ２!A1" display="グラフで見る徳島県の森林資源"/>
    <hyperlink ref="F6" location="第１表!A1" display="森林管理形態別面積表（国有林を含む）"/>
    <hyperlink ref="F7" location="第２表!A1" display="民有林管理形態別蓄積量"/>
    <hyperlink ref="F8" location="第３表!A1" display="林相別面積表"/>
    <hyperlink ref="F9" location="第４表!A1" display="人天別・針広別蓄積表"/>
    <hyperlink ref="F10" location="第５表!A1" display="針広別面積・蓄積・成長量表"/>
    <hyperlink ref="F11" location="第６表!A1" display="立木地針広別・人天別・樹種別面積表"/>
    <hyperlink ref="F12" location="第７表!A1" display="スギ・ヒノキ人工林成熟度比較表"/>
    <hyperlink ref="F13" location="第８表!A1" display="私有林所有規模別面積表"/>
    <hyperlink ref="F14" location="第９表!A1" display="私有林　在・不在村面積表"/>
    <hyperlink ref="F15" location="第１０表!A1" display="標高階別森林面積表"/>
    <hyperlink ref="F16" location="第１１表!A1" display="傾斜階別森林面積表"/>
    <hyperlink ref="F17" location="第１２表!A1" display="針葉樹齢級別面積表"/>
    <hyperlink ref="F18" location="第１３表!A1" display="スギ人工林齢級別面積表"/>
    <hyperlink ref="F19" location="第１４表!A1" display="ヒノキ人工林齢級別面積表"/>
    <hyperlink ref="F20" location="第１５表!A1" display="スギ・ヒノキ人工林齢級別面積表"/>
    <hyperlink ref="F25" location="県計!A1" display="県全体"/>
    <hyperlink ref="F27" location="吉野川地域森林計画区!A1" display="吉野川森林計画区"/>
    <hyperlink ref="F28" location="那賀・海部川地域森林計画区!A1" display="那賀海部川森林計画区"/>
    <hyperlink ref="F30" location="徳島調査区!A1" display="徳島調査区"/>
    <hyperlink ref="F31" location="美馬調査区!A1" display="美馬調査区"/>
    <hyperlink ref="F32" location="三好調査区!A1" display="三好調査区"/>
    <hyperlink ref="F33" location="那賀調査区!A1" display="那賀調査区"/>
    <hyperlink ref="F34" location="海部調査区!A1" display="海部調査区"/>
    <hyperlink ref="F36" location="東部徳島!A1" display="東部農林水産局（徳島）"/>
    <hyperlink ref="F37" location="東部吉野川!A1" display="東部農林水産局（吉野川）"/>
    <hyperlink ref="F38" location="南部美波!A1" display="南部総合県民局（美波）"/>
    <hyperlink ref="F39" location="南部那賀!A1" display="南部総合県民局（那賀）"/>
    <hyperlink ref="F40" location="西部美馬!A1" display="西部総合県民局（美馬）"/>
    <hyperlink ref="F41" location="西部三好!A1" display="西部総合県民局（三好）"/>
    <hyperlink ref="F43" location="徳島市!A1" display="徳島市"/>
    <hyperlink ref="F44" location="鳴門市!A1" display="鳴門市"/>
    <hyperlink ref="F45" location="小松島市!A1" display="小松島市"/>
    <hyperlink ref="F46" location="勝浦町!A1" display="勝浦町"/>
    <hyperlink ref="F47" location="上勝町!A1" display="上勝町"/>
    <hyperlink ref="F48" location="佐那河内村!A1" display="佐那河内村"/>
    <hyperlink ref="F49" location="石井町!A1" display="石井町"/>
    <hyperlink ref="F50" location="神山町!A1" display="神山町"/>
    <hyperlink ref="F51" location="松茂町!A1" display="松茂町"/>
    <hyperlink ref="F52" location="板野町!A1" display="板野町"/>
    <hyperlink ref="F53" location="上板町!A1" display="上板町"/>
    <hyperlink ref="F54" location="阿波市!A1" display="阿波市"/>
    <hyperlink ref="F55" location="吉野川市!A1" display="吉野川市"/>
    <hyperlink ref="F56" location="美馬市!A1" display="美馬市"/>
    <hyperlink ref="F57" location="つるぎ町!A1" display="つるぎ町"/>
    <hyperlink ref="F58" location="三好市!A1" display="三好市"/>
    <hyperlink ref="F59" location="東みよし町!A1" display="東みよし町"/>
    <hyperlink ref="F60" location="那賀町!A1" display="那賀町"/>
    <hyperlink ref="F61" location="阿南市!A1" display="阿南市"/>
    <hyperlink ref="F62" location="牟岐町!A1" display="牟岐町"/>
    <hyperlink ref="F63" location="美波町!A1" display="美波町"/>
    <hyperlink ref="F64" location="海陽町!A1" display="海陽町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workbookViewId="0"/>
  </sheetViews>
  <sheetFormatPr defaultRowHeight="13.5"/>
  <cols>
    <col min="1" max="1" width="0.75" style="887" customWidth="1"/>
    <col min="2" max="2" width="9.625" style="887" customWidth="1"/>
    <col min="3" max="3" width="11.25" style="887" bestFit="1" customWidth="1"/>
    <col min="4" max="4" width="9" style="887"/>
    <col min="5" max="5" width="10" style="887" customWidth="1"/>
    <col min="6" max="6" width="10.625" style="887" customWidth="1"/>
    <col min="7" max="7" width="12.375" style="887" customWidth="1"/>
    <col min="8" max="8" width="9.75" style="887" customWidth="1"/>
    <col min="9" max="16384" width="9" style="887"/>
  </cols>
  <sheetData>
    <row r="1" spans="2:33" ht="18" customHeight="1"/>
    <row r="2" spans="2:33" ht="18" customHeight="1">
      <c r="B2" s="888" t="s">
        <v>350</v>
      </c>
    </row>
    <row r="3" spans="2:33" ht="18" customHeight="1">
      <c r="B3" s="889"/>
      <c r="C3" s="889" t="s">
        <v>351</v>
      </c>
      <c r="D3" s="889" t="s">
        <v>352</v>
      </c>
      <c r="E3" s="890" t="s">
        <v>353</v>
      </c>
      <c r="F3" s="889" t="s">
        <v>354</v>
      </c>
    </row>
    <row r="4" spans="2:33" ht="18" customHeight="1">
      <c r="B4" s="890" t="s">
        <v>355</v>
      </c>
      <c r="C4" s="891">
        <v>18604</v>
      </c>
      <c r="D4" s="891">
        <v>40505</v>
      </c>
      <c r="E4" s="891">
        <v>254733</v>
      </c>
      <c r="F4" s="891">
        <v>313877</v>
      </c>
    </row>
    <row r="5" spans="2:33" ht="18" customHeight="1">
      <c r="C5" s="892"/>
    </row>
    <row r="6" spans="2:33" ht="18" customHeight="1">
      <c r="B6" s="887" t="s">
        <v>356</v>
      </c>
    </row>
    <row r="7" spans="2:33" ht="18" customHeight="1">
      <c r="B7" s="889"/>
      <c r="C7" s="889" t="s">
        <v>357</v>
      </c>
      <c r="D7" s="889" t="s">
        <v>358</v>
      </c>
      <c r="E7" s="889" t="s">
        <v>359</v>
      </c>
      <c r="F7" s="889" t="s">
        <v>360</v>
      </c>
      <c r="G7" s="889" t="s">
        <v>361</v>
      </c>
    </row>
    <row r="8" spans="2:33" ht="18" customHeight="1">
      <c r="B8" s="890" t="s">
        <v>355</v>
      </c>
      <c r="C8" s="891">
        <v>188487</v>
      </c>
      <c r="D8" s="891">
        <v>99739</v>
      </c>
      <c r="E8" s="891">
        <v>3160</v>
      </c>
      <c r="F8" s="891">
        <v>3850</v>
      </c>
      <c r="G8" s="974">
        <v>295238</v>
      </c>
    </row>
    <row r="9" spans="2:33" ht="18" customHeight="1"/>
    <row r="10" spans="2:33" ht="18" customHeight="1">
      <c r="B10" s="887" t="s">
        <v>362</v>
      </c>
    </row>
    <row r="11" spans="2:33" ht="18" customHeight="1">
      <c r="B11" s="889"/>
      <c r="C11" s="889" t="s">
        <v>363</v>
      </c>
      <c r="D11" s="889" t="s">
        <v>364</v>
      </c>
      <c r="E11" s="889" t="s">
        <v>359</v>
      </c>
      <c r="F11" s="889" t="s">
        <v>360</v>
      </c>
      <c r="G11" s="889" t="s">
        <v>361</v>
      </c>
    </row>
    <row r="12" spans="2:33" ht="18" customHeight="1">
      <c r="B12" s="889" t="s">
        <v>365</v>
      </c>
      <c r="C12" s="891">
        <v>182398</v>
      </c>
      <c r="D12" s="891">
        <v>105827</v>
      </c>
      <c r="E12" s="891">
        <v>3160</v>
      </c>
      <c r="F12" s="891">
        <v>3850</v>
      </c>
      <c r="G12" s="974">
        <v>295238</v>
      </c>
    </row>
    <row r="13" spans="2:33" ht="18" customHeight="1">
      <c r="G13" s="893"/>
    </row>
    <row r="14" spans="2:33" ht="18" customHeight="1">
      <c r="B14" s="887" t="s">
        <v>366</v>
      </c>
      <c r="C14" s="887" t="s">
        <v>367</v>
      </c>
    </row>
    <row r="15" spans="2:33" ht="18" customHeight="1">
      <c r="B15" s="889"/>
      <c r="C15" s="889" t="s">
        <v>51</v>
      </c>
      <c r="D15" s="889" t="s">
        <v>52</v>
      </c>
      <c r="E15" s="889" t="s">
        <v>368</v>
      </c>
      <c r="F15" s="889" t="s">
        <v>55</v>
      </c>
      <c r="G15" s="889" t="s">
        <v>369</v>
      </c>
      <c r="H15" s="889" t="s">
        <v>370</v>
      </c>
      <c r="V15" s="887" t="s">
        <v>371</v>
      </c>
      <c r="W15" s="894"/>
      <c r="X15" s="887" t="s">
        <v>372</v>
      </c>
      <c r="AD15" s="887" t="s">
        <v>373</v>
      </c>
      <c r="AF15" s="894">
        <v>293573</v>
      </c>
      <c r="AG15" s="887" t="s">
        <v>372</v>
      </c>
    </row>
    <row r="16" spans="2:33" ht="18" customHeight="1">
      <c r="B16" s="889" t="s">
        <v>374</v>
      </c>
      <c r="C16" s="891">
        <v>133673</v>
      </c>
      <c r="D16" s="891">
        <v>36154</v>
      </c>
      <c r="E16" s="891">
        <v>8366</v>
      </c>
      <c r="F16" s="891">
        <v>2526</v>
      </c>
      <c r="G16" s="891">
        <v>1680</v>
      </c>
      <c r="H16" s="891">
        <f>SUM(C16:G16)</f>
        <v>182399</v>
      </c>
    </row>
    <row r="17" spans="2:30">
      <c r="U17" s="894"/>
    </row>
    <row r="18" spans="2:30">
      <c r="B18" s="887" t="s">
        <v>375</v>
      </c>
    </row>
    <row r="19" spans="2:30">
      <c r="B19" s="889"/>
      <c r="C19" s="889">
        <v>1</v>
      </c>
      <c r="D19" s="889">
        <v>2</v>
      </c>
      <c r="E19" s="889">
        <v>3</v>
      </c>
      <c r="F19" s="889">
        <v>4</v>
      </c>
      <c r="G19" s="889">
        <v>5</v>
      </c>
      <c r="H19" s="889">
        <v>6</v>
      </c>
      <c r="I19" s="889">
        <v>7</v>
      </c>
      <c r="J19" s="889">
        <v>8</v>
      </c>
      <c r="K19" s="889">
        <v>9</v>
      </c>
      <c r="L19" s="889">
        <v>10</v>
      </c>
      <c r="M19" s="889">
        <v>11</v>
      </c>
      <c r="N19" s="889">
        <v>12</v>
      </c>
      <c r="O19" s="889">
        <v>13</v>
      </c>
      <c r="P19" s="889">
        <v>14</v>
      </c>
      <c r="Q19" s="889" t="s">
        <v>376</v>
      </c>
    </row>
    <row r="20" spans="2:30">
      <c r="B20" s="889" t="s">
        <v>51</v>
      </c>
      <c r="C20" s="891">
        <v>97</v>
      </c>
      <c r="D20" s="891">
        <v>391</v>
      </c>
      <c r="E20" s="891">
        <v>809</v>
      </c>
      <c r="F20" s="891">
        <v>956</v>
      </c>
      <c r="G20" s="891">
        <v>1427</v>
      </c>
      <c r="H20" s="891">
        <v>2597</v>
      </c>
      <c r="I20" s="891">
        <v>6880</v>
      </c>
      <c r="J20" s="891">
        <v>8420</v>
      </c>
      <c r="K20" s="891">
        <v>17997</v>
      </c>
      <c r="L20" s="891">
        <v>24093</v>
      </c>
      <c r="M20" s="891">
        <v>24962</v>
      </c>
      <c r="N20" s="891">
        <v>17082</v>
      </c>
      <c r="O20" s="891">
        <v>9438</v>
      </c>
      <c r="P20" s="891">
        <v>5359</v>
      </c>
      <c r="Q20" s="891">
        <v>13173</v>
      </c>
    </row>
    <row r="21" spans="2:30">
      <c r="B21" s="889" t="s">
        <v>52</v>
      </c>
      <c r="C21" s="891">
        <v>12</v>
      </c>
      <c r="D21" s="891">
        <v>281</v>
      </c>
      <c r="E21" s="891">
        <v>691</v>
      </c>
      <c r="F21" s="891">
        <v>1721</v>
      </c>
      <c r="G21" s="891">
        <v>2908</v>
      </c>
      <c r="H21" s="891">
        <v>3542</v>
      </c>
      <c r="I21" s="891">
        <v>5630</v>
      </c>
      <c r="J21" s="891">
        <v>4217</v>
      </c>
      <c r="K21" s="891">
        <v>4284</v>
      </c>
      <c r="L21" s="891">
        <v>3814</v>
      </c>
      <c r="M21" s="891">
        <v>3202</v>
      </c>
      <c r="N21" s="891">
        <v>2247</v>
      </c>
      <c r="O21" s="891">
        <v>1075</v>
      </c>
      <c r="P21" s="891">
        <v>563</v>
      </c>
      <c r="Q21" s="891">
        <v>1961</v>
      </c>
    </row>
    <row r="22" spans="2:30">
      <c r="B22" s="889" t="s">
        <v>377</v>
      </c>
      <c r="C22" s="891">
        <f t="shared" ref="C22:Q22" si="0">C20+C21</f>
        <v>109</v>
      </c>
      <c r="D22" s="891">
        <f t="shared" si="0"/>
        <v>672</v>
      </c>
      <c r="E22" s="891">
        <f t="shared" si="0"/>
        <v>1500</v>
      </c>
      <c r="F22" s="891">
        <f t="shared" si="0"/>
        <v>2677</v>
      </c>
      <c r="G22" s="891">
        <f t="shared" si="0"/>
        <v>4335</v>
      </c>
      <c r="H22" s="891">
        <f t="shared" si="0"/>
        <v>6139</v>
      </c>
      <c r="I22" s="891">
        <f t="shared" si="0"/>
        <v>12510</v>
      </c>
      <c r="J22" s="891">
        <f t="shared" si="0"/>
        <v>12637</v>
      </c>
      <c r="K22" s="891">
        <f t="shared" si="0"/>
        <v>22281</v>
      </c>
      <c r="L22" s="891">
        <f t="shared" si="0"/>
        <v>27907</v>
      </c>
      <c r="M22" s="891">
        <f t="shared" si="0"/>
        <v>28164</v>
      </c>
      <c r="N22" s="891">
        <f t="shared" si="0"/>
        <v>19329</v>
      </c>
      <c r="O22" s="891">
        <f t="shared" si="0"/>
        <v>10513</v>
      </c>
      <c r="P22" s="891">
        <f t="shared" si="0"/>
        <v>5922</v>
      </c>
      <c r="Q22" s="891">
        <f t="shared" si="0"/>
        <v>15134</v>
      </c>
    </row>
    <row r="24" spans="2:30">
      <c r="B24" s="895" t="s">
        <v>378</v>
      </c>
    </row>
    <row r="25" spans="2:30">
      <c r="B25" s="889"/>
      <c r="C25" s="889" t="s">
        <v>379</v>
      </c>
      <c r="D25" s="889" t="s">
        <v>380</v>
      </c>
      <c r="E25" s="889" t="s">
        <v>381</v>
      </c>
      <c r="F25" s="889" t="s">
        <v>382</v>
      </c>
      <c r="G25" s="889" t="s">
        <v>383</v>
      </c>
    </row>
    <row r="26" spans="2:30">
      <c r="B26" s="889" t="s">
        <v>51</v>
      </c>
      <c r="C26" s="891">
        <v>84</v>
      </c>
      <c r="D26" s="891">
        <v>81</v>
      </c>
      <c r="E26" s="891">
        <v>81</v>
      </c>
      <c r="F26" s="891">
        <v>90</v>
      </c>
      <c r="G26" s="891">
        <v>90</v>
      </c>
    </row>
    <row r="27" spans="2:30">
      <c r="B27" s="889" t="s">
        <v>52</v>
      </c>
      <c r="C27" s="891">
        <v>38</v>
      </c>
      <c r="D27" s="891">
        <v>33</v>
      </c>
      <c r="E27" s="891">
        <v>32</v>
      </c>
      <c r="F27" s="891">
        <v>37</v>
      </c>
      <c r="G27" s="891">
        <v>41</v>
      </c>
    </row>
    <row r="29" spans="2:30">
      <c r="B29" s="896"/>
      <c r="C29" s="896"/>
      <c r="D29" s="896"/>
      <c r="E29" s="896"/>
      <c r="F29" s="896"/>
      <c r="G29" s="896"/>
      <c r="K29" s="892"/>
    </row>
    <row r="30" spans="2:30">
      <c r="B30" s="897"/>
      <c r="C30" s="897"/>
      <c r="D30" s="897"/>
      <c r="E30" s="897"/>
      <c r="F30" s="897"/>
      <c r="G30" s="897"/>
      <c r="V30" s="887" t="s">
        <v>384</v>
      </c>
      <c r="X30" s="894">
        <v>293573</v>
      </c>
      <c r="Y30" s="887" t="s">
        <v>385</v>
      </c>
      <c r="AD30" s="887" t="s">
        <v>386</v>
      </c>
    </row>
    <row r="31" spans="2:30">
      <c r="B31" s="897"/>
      <c r="C31" s="897"/>
      <c r="D31" s="897"/>
      <c r="E31" s="897"/>
      <c r="F31" s="897"/>
      <c r="G31" s="897"/>
    </row>
    <row r="33" spans="1:10">
      <c r="B33" s="887" t="s">
        <v>387</v>
      </c>
    </row>
    <row r="34" spans="1:10">
      <c r="B34" s="889"/>
      <c r="C34" s="889" t="s">
        <v>388</v>
      </c>
      <c r="D34" s="889" t="s">
        <v>389</v>
      </c>
      <c r="E34" s="889" t="s">
        <v>390</v>
      </c>
      <c r="F34" s="889" t="s">
        <v>391</v>
      </c>
      <c r="G34" s="889" t="s">
        <v>392</v>
      </c>
      <c r="H34" s="889" t="s">
        <v>393</v>
      </c>
      <c r="I34" s="889" t="s">
        <v>394</v>
      </c>
      <c r="J34" s="889" t="s">
        <v>395</v>
      </c>
    </row>
    <row r="35" spans="1:10">
      <c r="B35" s="889" t="s">
        <v>396</v>
      </c>
      <c r="C35" s="898">
        <f>C36/$J36</f>
        <v>6.3843318297982593E-2</v>
      </c>
      <c r="D35" s="898">
        <f t="shared" ref="D35:I35" si="1">D36/$J36</f>
        <v>0.39017716589527074</v>
      </c>
      <c r="E35" s="898">
        <f t="shared" si="1"/>
        <v>0.21200629678918712</v>
      </c>
      <c r="F35" s="898">
        <f t="shared" si="1"/>
        <v>6.2920783722564405E-2</v>
      </c>
      <c r="G35" s="898">
        <f t="shared" si="1"/>
        <v>6.0278801725728505E-2</v>
      </c>
      <c r="H35" s="898">
        <f t="shared" si="1"/>
        <v>9.615165683284066E-2</v>
      </c>
      <c r="I35" s="898">
        <f t="shared" si="1"/>
        <v>0.11461805105738165</v>
      </c>
      <c r="J35" s="898">
        <f>SUM(C35:I35)</f>
        <v>0.99999607432095572</v>
      </c>
    </row>
    <row r="36" spans="1:10">
      <c r="C36" s="887">
        <v>16263</v>
      </c>
      <c r="D36" s="887">
        <v>99391</v>
      </c>
      <c r="E36" s="887">
        <v>54005</v>
      </c>
      <c r="F36" s="887">
        <v>16028</v>
      </c>
      <c r="G36" s="887">
        <v>15355</v>
      </c>
      <c r="H36" s="887">
        <v>24493</v>
      </c>
      <c r="I36" s="887">
        <v>29197</v>
      </c>
      <c r="J36" s="887">
        <v>254733</v>
      </c>
    </row>
    <row r="37" spans="1:10">
      <c r="B37" s="887" t="s">
        <v>397</v>
      </c>
    </row>
    <row r="38" spans="1:10">
      <c r="B38" s="889"/>
      <c r="C38" s="889" t="s">
        <v>398</v>
      </c>
      <c r="D38" s="889" t="s">
        <v>399</v>
      </c>
      <c r="E38" s="889" t="s">
        <v>395</v>
      </c>
    </row>
    <row r="39" spans="1:10">
      <c r="B39" s="889" t="s">
        <v>396</v>
      </c>
      <c r="C39" s="898">
        <v>0.60499999999999998</v>
      </c>
      <c r="D39" s="898">
        <v>0.39500000000000002</v>
      </c>
      <c r="E39" s="898">
        <f>SUM(C39:D39)</f>
        <v>1</v>
      </c>
    </row>
    <row r="40" spans="1:10">
      <c r="A40" s="895"/>
      <c r="B40" s="895"/>
    </row>
    <row r="41" spans="1:10">
      <c r="A41" s="895"/>
      <c r="B41" s="896"/>
      <c r="C41" s="896"/>
      <c r="D41" s="896"/>
      <c r="E41" s="896"/>
      <c r="F41" s="896"/>
    </row>
    <row r="42" spans="1:10">
      <c r="A42" s="895"/>
      <c r="B42" s="897"/>
      <c r="C42" s="897"/>
      <c r="D42" s="897"/>
      <c r="E42" s="897"/>
      <c r="F42" s="897"/>
    </row>
    <row r="43" spans="1:10">
      <c r="A43" s="895"/>
      <c r="B43" s="897"/>
      <c r="C43" s="897"/>
      <c r="D43" s="897"/>
      <c r="E43" s="897"/>
      <c r="F43" s="897"/>
    </row>
    <row r="44" spans="1:10">
      <c r="A44" s="895"/>
      <c r="B44" s="895"/>
    </row>
  </sheetData>
  <phoneticPr fontId="29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4"/>
  <sheetViews>
    <sheetView workbookViewId="0">
      <selection activeCell="M7" sqref="M7"/>
    </sheetView>
  </sheetViews>
  <sheetFormatPr defaultRowHeight="16.5" customHeight="1"/>
  <cols>
    <col min="1" max="1" width="4.75" style="887" customWidth="1"/>
    <col min="2" max="2" width="9" style="887" customWidth="1"/>
    <col min="3" max="11" width="9" style="887"/>
    <col min="12" max="12" width="7" style="887" customWidth="1"/>
    <col min="13" max="16384" width="9" style="887"/>
  </cols>
  <sheetData>
    <row r="1" spans="2:15" ht="13.5"/>
    <row r="2" spans="2:15" ht="24">
      <c r="B2" s="1099" t="s">
        <v>400</v>
      </c>
      <c r="C2" s="1100"/>
      <c r="D2" s="1100"/>
      <c r="E2" s="1100"/>
      <c r="F2" s="1100"/>
      <c r="G2" s="1100"/>
      <c r="H2" s="1100"/>
      <c r="I2" s="1100"/>
      <c r="J2" s="1100"/>
      <c r="K2" s="1100"/>
    </row>
    <row r="5" spans="2:15" ht="13.5"/>
    <row r="6" spans="2:15" ht="13.5">
      <c r="B6" s="1100" t="s">
        <v>401</v>
      </c>
      <c r="C6" s="1100"/>
      <c r="D6" s="1100"/>
      <c r="E6" s="1100"/>
      <c r="F6" s="1100"/>
      <c r="G6" s="1100" t="s">
        <v>402</v>
      </c>
      <c r="H6" s="1100"/>
      <c r="I6" s="1100"/>
      <c r="J6" s="1100"/>
      <c r="K6" s="1100"/>
    </row>
    <row r="16" spans="2:15" ht="13.5">
      <c r="D16" s="894"/>
      <c r="O16" s="894"/>
    </row>
    <row r="18" spans="2:11" ht="13.5">
      <c r="D18" s="894"/>
    </row>
    <row r="27" spans="2:11" ht="13.5">
      <c r="B27" s="1100" t="s">
        <v>403</v>
      </c>
      <c r="C27" s="1100"/>
      <c r="D27" s="1100"/>
      <c r="E27" s="1100"/>
      <c r="F27" s="1100"/>
      <c r="G27" s="1100" t="s">
        <v>404</v>
      </c>
      <c r="H27" s="1100"/>
      <c r="I27" s="1100"/>
      <c r="J27" s="1101"/>
      <c r="K27" s="1100"/>
    </row>
    <row r="31" spans="2:11" ht="13.5">
      <c r="G31" s="894"/>
    </row>
    <row r="44" ht="13.5"/>
  </sheetData>
  <mergeCells count="5">
    <mergeCell ref="B2:K2"/>
    <mergeCell ref="B6:F6"/>
    <mergeCell ref="G6:K6"/>
    <mergeCell ref="B27:F27"/>
    <mergeCell ref="G27:K27"/>
  </mergeCells>
  <phoneticPr fontId="5"/>
  <pageMargins left="0.39370078740157483" right="0.27559055118110237" top="0.98425196850393704" bottom="0.9842519685039370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7:J59"/>
  <sheetViews>
    <sheetView workbookViewId="0">
      <selection activeCell="K7" sqref="K7"/>
    </sheetView>
  </sheetViews>
  <sheetFormatPr defaultRowHeight="13.5"/>
  <cols>
    <col min="1" max="9" width="9" style="887"/>
    <col min="10" max="10" width="3.625" style="887" customWidth="1"/>
    <col min="11" max="16384" width="9" style="887"/>
  </cols>
  <sheetData>
    <row r="37" spans="2:2">
      <c r="B37" s="887" t="s">
        <v>405</v>
      </c>
    </row>
    <row r="59" spans="1:10">
      <c r="A59" s="1102"/>
      <c r="B59" s="1100"/>
      <c r="C59" s="1100"/>
      <c r="D59" s="1100"/>
      <c r="E59" s="1100"/>
      <c r="F59" s="1100"/>
      <c r="G59" s="1100"/>
      <c r="H59" s="1100"/>
      <c r="I59" s="1100"/>
      <c r="J59" s="1100"/>
    </row>
  </sheetData>
  <mergeCells count="1">
    <mergeCell ref="A59:J59"/>
  </mergeCells>
  <phoneticPr fontId="29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6"/>
  <sheetViews>
    <sheetView workbookViewId="0">
      <pane xSplit="5" ySplit="7" topLeftCell="F44" activePane="bottomRight" state="frozen"/>
      <selection pane="topRight"/>
      <selection pane="bottomLeft"/>
      <selection pane="bottomRight"/>
    </sheetView>
  </sheetViews>
  <sheetFormatPr defaultColWidth="13.25" defaultRowHeight="12" customHeight="1"/>
  <cols>
    <col min="1" max="1" width="0.875" style="1091" customWidth="1"/>
    <col min="2" max="4" width="6.375" style="1091" customWidth="1"/>
    <col min="5" max="5" width="9" style="1091" bestFit="1" customWidth="1"/>
    <col min="6" max="6" width="8.375" style="1091" customWidth="1"/>
    <col min="7" max="7" width="7.125" style="1091" customWidth="1"/>
    <col min="8" max="8" width="5.5" style="1091" bestFit="1" customWidth="1"/>
    <col min="9" max="9" width="6" style="1091" bestFit="1" customWidth="1"/>
    <col min="10" max="10" width="6.25" style="1091" bestFit="1" customWidth="1"/>
    <col min="11" max="12" width="6.375" style="1091" customWidth="1"/>
    <col min="13" max="13" width="7.375" style="1091" customWidth="1"/>
    <col min="14" max="17" width="6.375" style="1091" customWidth="1"/>
    <col min="18" max="18" width="7" style="1091" bestFit="1" customWidth="1"/>
    <col min="19" max="19" width="7.5" style="1094" bestFit="1" customWidth="1"/>
    <col min="20" max="20" width="5.5" style="1091" bestFit="1" customWidth="1"/>
    <col min="21" max="21" width="7" style="1091" bestFit="1" customWidth="1"/>
    <col min="22" max="22" width="4.5" style="1091" bestFit="1" customWidth="1"/>
    <col min="23" max="24" width="2.125" style="1091" customWidth="1"/>
    <col min="25" max="26" width="2.125" style="1091" hidden="1" customWidth="1"/>
    <col min="27" max="28" width="14.875" style="1091" hidden="1" customWidth="1"/>
    <col min="29" max="30" width="15.625" style="1091" hidden="1" customWidth="1"/>
    <col min="31" max="31" width="9.5" style="1091" hidden="1" customWidth="1"/>
    <col min="32" max="35" width="13.25" style="1091" hidden="1" customWidth="1"/>
    <col min="36" max="36" width="0" style="1091" hidden="1" customWidth="1"/>
    <col min="37" max="39" width="13.25" style="1091" hidden="1" customWidth="1"/>
    <col min="40" max="44" width="0" style="1091" hidden="1" customWidth="1"/>
    <col min="45" max="16384" width="13.25" style="1091"/>
  </cols>
  <sheetData>
    <row r="1" spans="2:39" s="983" customFormat="1" ht="7.5" customHeight="1">
      <c r="S1" s="984"/>
    </row>
    <row r="2" spans="2:39" s="983" customFormat="1" ht="15" customHeight="1">
      <c r="B2" s="985" t="s">
        <v>325</v>
      </c>
      <c r="S2" s="984"/>
    </row>
    <row r="3" spans="2:39" s="983" customFormat="1" ht="12" customHeight="1" thickBot="1">
      <c r="B3" s="986"/>
      <c r="C3" s="986"/>
      <c r="D3" s="986"/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1128" t="s">
        <v>317</v>
      </c>
      <c r="T3" s="1128"/>
      <c r="U3" s="1128"/>
      <c r="V3" s="1128"/>
    </row>
    <row r="4" spans="2:39" s="983" customFormat="1" ht="11.25">
      <c r="B4" s="987"/>
      <c r="C4" s="988"/>
      <c r="D4" s="988"/>
      <c r="E4" s="988"/>
      <c r="F4" s="988"/>
      <c r="G4" s="989" t="s">
        <v>318</v>
      </c>
      <c r="H4" s="990"/>
      <c r="I4" s="990"/>
      <c r="J4" s="991"/>
      <c r="K4" s="992" t="s">
        <v>319</v>
      </c>
      <c r="L4" s="993"/>
      <c r="M4" s="993"/>
      <c r="N4" s="993"/>
      <c r="O4" s="993"/>
      <c r="P4" s="993"/>
      <c r="Q4" s="993"/>
      <c r="R4" s="993"/>
      <c r="S4" s="994"/>
      <c r="T4" s="995"/>
      <c r="U4" s="1129" t="s">
        <v>326</v>
      </c>
      <c r="V4" s="1132" t="s">
        <v>327</v>
      </c>
    </row>
    <row r="5" spans="2:39" s="983" customFormat="1" ht="13.5">
      <c r="B5" s="1135" t="s">
        <v>328</v>
      </c>
      <c r="C5" s="1137" t="s">
        <v>329</v>
      </c>
      <c r="D5" s="996" t="s">
        <v>90</v>
      </c>
      <c r="E5" s="1138" t="s">
        <v>320</v>
      </c>
      <c r="F5" s="1138" t="s">
        <v>321</v>
      </c>
      <c r="G5" s="997"/>
      <c r="H5" s="1139" t="s">
        <v>330</v>
      </c>
      <c r="I5" s="997"/>
      <c r="J5" s="998"/>
      <c r="K5" s="1142" t="s">
        <v>331</v>
      </c>
      <c r="L5" s="1142"/>
      <c r="M5" s="1142"/>
      <c r="N5" s="1142"/>
      <c r="O5" s="1143"/>
      <c r="P5" s="1143"/>
      <c r="Q5" s="1143"/>
      <c r="R5" s="1103" t="s">
        <v>332</v>
      </c>
      <c r="S5" s="1114" t="s">
        <v>333</v>
      </c>
      <c r="T5" s="1117" t="s">
        <v>334</v>
      </c>
      <c r="U5" s="1130"/>
      <c r="V5" s="1133"/>
      <c r="AC5" s="999"/>
      <c r="AD5" s="999"/>
      <c r="AK5" s="1103" t="s">
        <v>409</v>
      </c>
      <c r="AL5" s="1103" t="s">
        <v>410</v>
      </c>
      <c r="AM5" s="1106" t="s">
        <v>411</v>
      </c>
    </row>
    <row r="6" spans="2:39" s="983" customFormat="1" ht="11.25">
      <c r="B6" s="1136"/>
      <c r="C6" s="1138"/>
      <c r="D6" s="1000" t="s">
        <v>95</v>
      </c>
      <c r="E6" s="1138"/>
      <c r="F6" s="1138"/>
      <c r="G6" s="1001" t="s">
        <v>322</v>
      </c>
      <c r="H6" s="1140"/>
      <c r="I6" s="1002" t="s">
        <v>323</v>
      </c>
      <c r="J6" s="1001" t="s">
        <v>96</v>
      </c>
      <c r="K6" s="1120" t="s">
        <v>324</v>
      </c>
      <c r="L6" s="1122" t="s">
        <v>335</v>
      </c>
      <c r="M6" s="1122" t="s">
        <v>336</v>
      </c>
      <c r="N6" s="1122" t="s">
        <v>337</v>
      </c>
      <c r="O6" s="1122" t="s">
        <v>338</v>
      </c>
      <c r="P6" s="1124" t="s">
        <v>339</v>
      </c>
      <c r="Q6" s="1126" t="s">
        <v>340</v>
      </c>
      <c r="R6" s="1104"/>
      <c r="S6" s="1115"/>
      <c r="T6" s="1118"/>
      <c r="U6" s="1130"/>
      <c r="V6" s="1133"/>
      <c r="AC6" s="999"/>
      <c r="AD6" s="999"/>
      <c r="AK6" s="1104"/>
      <c r="AL6" s="1104"/>
      <c r="AM6" s="1107"/>
    </row>
    <row r="7" spans="2:39" s="983" customFormat="1" thickBot="1">
      <c r="B7" s="1003"/>
      <c r="C7" s="1004"/>
      <c r="D7" s="1004"/>
      <c r="E7" s="1004"/>
      <c r="F7" s="1004"/>
      <c r="G7" s="1005"/>
      <c r="H7" s="1141"/>
      <c r="I7" s="1005"/>
      <c r="J7" s="1005"/>
      <c r="K7" s="1121"/>
      <c r="L7" s="1123"/>
      <c r="M7" s="1123"/>
      <c r="N7" s="1123"/>
      <c r="O7" s="1123"/>
      <c r="P7" s="1125"/>
      <c r="Q7" s="1127"/>
      <c r="R7" s="1105"/>
      <c r="S7" s="1116"/>
      <c r="T7" s="1119"/>
      <c r="U7" s="1131"/>
      <c r="V7" s="1134"/>
      <c r="AC7" s="999"/>
      <c r="AD7" s="999"/>
      <c r="AK7" s="1105"/>
      <c r="AL7" s="1105"/>
      <c r="AM7" s="1108" t="s">
        <v>408</v>
      </c>
    </row>
    <row r="8" spans="2:39" s="983" customFormat="1" ht="12.75" customHeight="1">
      <c r="B8" s="1006"/>
      <c r="C8" s="1001"/>
      <c r="D8" s="1001"/>
      <c r="E8" s="1007" t="s">
        <v>98</v>
      </c>
      <c r="F8" s="1008">
        <v>19125</v>
      </c>
      <c r="G8" s="1009">
        <v>0</v>
      </c>
      <c r="H8" s="1009">
        <v>21.13</v>
      </c>
      <c r="I8" s="1009">
        <v>2.0299999999999998</v>
      </c>
      <c r="J8" s="1009">
        <f>G8+H8+I8</f>
        <v>23.16</v>
      </c>
      <c r="K8" s="1009">
        <v>3.05</v>
      </c>
      <c r="L8" s="1009">
        <v>0</v>
      </c>
      <c r="M8" s="1010">
        <v>128.41999999999999</v>
      </c>
      <c r="N8" s="1009">
        <v>114.65</v>
      </c>
      <c r="O8" s="1009">
        <v>0</v>
      </c>
      <c r="P8" s="1009">
        <v>11.41</v>
      </c>
      <c r="Q8" s="1009">
        <f t="shared" ref="Q8:Q15" si="0">SUM(K8:P8)</f>
        <v>257.53000000000003</v>
      </c>
      <c r="R8" s="1009">
        <f>S8-Q8</f>
        <v>4763.670000000001</v>
      </c>
      <c r="S8" s="1011">
        <v>5021.2000000000007</v>
      </c>
      <c r="T8" s="1009">
        <v>3</v>
      </c>
      <c r="U8" s="1009">
        <f>J8+S8+T8</f>
        <v>5047.3600000000006</v>
      </c>
      <c r="V8" s="1012">
        <f>U8/F8*100</f>
        <v>26.391424836601313</v>
      </c>
      <c r="AC8" s="1013">
        <f>'[1]１枚目'!$D$16+'[1]１枚目'!$D$18</f>
        <v>128.41999999999999</v>
      </c>
      <c r="AD8" s="1013">
        <f>AC8-M8</f>
        <v>0</v>
      </c>
      <c r="AE8" s="983">
        <f>AF8-AG8</f>
        <v>272.3700000000008</v>
      </c>
      <c r="AF8" s="983">
        <v>5021.2000000000007</v>
      </c>
      <c r="AG8" s="983">
        <v>4748.83</v>
      </c>
      <c r="AH8" s="983">
        <f>AG8-R8</f>
        <v>-14.840000000001055</v>
      </c>
      <c r="AK8" s="1014">
        <v>4772.0100000000011</v>
      </c>
      <c r="AL8" s="1009">
        <v>4763.670000000001</v>
      </c>
      <c r="AM8" s="1015">
        <f>AK8/AL8</f>
        <v>1.0017507509966055</v>
      </c>
    </row>
    <row r="9" spans="2:39" s="983" customFormat="1" ht="12.75" customHeight="1">
      <c r="B9" s="1006"/>
      <c r="C9" s="1001"/>
      <c r="D9" s="1001"/>
      <c r="E9" s="1016" t="s">
        <v>99</v>
      </c>
      <c r="F9" s="1017">
        <v>13566</v>
      </c>
      <c r="G9" s="1018">
        <v>0</v>
      </c>
      <c r="H9" s="1018">
        <v>0</v>
      </c>
      <c r="I9" s="1018">
        <v>4.95</v>
      </c>
      <c r="J9" s="1018">
        <f t="shared" ref="J9:J44" si="1">G9+H9+I9</f>
        <v>4.95</v>
      </c>
      <c r="K9" s="1018">
        <v>0</v>
      </c>
      <c r="L9" s="1018">
        <v>32.65</v>
      </c>
      <c r="M9" s="1018">
        <v>101.38</v>
      </c>
      <c r="N9" s="1009">
        <v>29.56</v>
      </c>
      <c r="O9" s="1018">
        <v>0</v>
      </c>
      <c r="P9" s="1018">
        <v>0</v>
      </c>
      <c r="Q9" s="1018">
        <f t="shared" si="0"/>
        <v>163.59</v>
      </c>
      <c r="R9" s="1018">
        <f t="shared" ref="R9:R20" si="2">S9-Q9</f>
        <v>6897.41</v>
      </c>
      <c r="S9" s="1019">
        <v>7061</v>
      </c>
      <c r="T9" s="1018">
        <v>3</v>
      </c>
      <c r="U9" s="1009">
        <f t="shared" ref="U9:U40" si="3">J9+S9+T9</f>
        <v>7068.95</v>
      </c>
      <c r="V9" s="1014">
        <f t="shared" ref="V9:V44" si="4">U9/F9*100</f>
        <v>52.107843137254903</v>
      </c>
      <c r="AC9" s="1013">
        <f>'[2]１枚目'!$D$16+'[2]１枚目'!$D$18</f>
        <v>101.38</v>
      </c>
      <c r="AD9" s="1013">
        <f t="shared" ref="AD9:AD44" si="5">AC9-M9</f>
        <v>0</v>
      </c>
      <c r="AE9" s="983">
        <f>AF9-AG9</f>
        <v>245.49999999999909</v>
      </c>
      <c r="AF9" s="983">
        <v>7071.88</v>
      </c>
      <c r="AG9" s="983">
        <v>6826.380000000001</v>
      </c>
      <c r="AH9" s="983">
        <f t="shared" ref="AH9:AH44" si="6">AG9-R9</f>
        <v>-71.029999999998836</v>
      </c>
      <c r="AK9" s="1014">
        <v>6854.0999999999995</v>
      </c>
      <c r="AL9" s="1018">
        <v>6897.41</v>
      </c>
      <c r="AM9" s="1020">
        <f t="shared" ref="AM9:AM44" si="7">AK9/AL9</f>
        <v>0.99372083144252688</v>
      </c>
    </row>
    <row r="10" spans="2:39" s="983" customFormat="1" ht="12.75" customHeight="1">
      <c r="B10" s="1006"/>
      <c r="C10" s="1001"/>
      <c r="D10" s="1001"/>
      <c r="E10" s="1021" t="s">
        <v>57</v>
      </c>
      <c r="F10" s="1017">
        <v>4537</v>
      </c>
      <c r="G10" s="1018">
        <v>0</v>
      </c>
      <c r="H10" s="1018">
        <v>0</v>
      </c>
      <c r="I10" s="1018">
        <v>3.19</v>
      </c>
      <c r="J10" s="1018">
        <f t="shared" si="1"/>
        <v>3.19</v>
      </c>
      <c r="K10" s="1018">
        <v>0</v>
      </c>
      <c r="L10" s="1018">
        <v>0</v>
      </c>
      <c r="M10" s="1018">
        <v>3.46</v>
      </c>
      <c r="N10" s="1009">
        <v>6.98</v>
      </c>
      <c r="O10" s="1018">
        <v>0</v>
      </c>
      <c r="P10" s="1018">
        <v>0</v>
      </c>
      <c r="Q10" s="1018">
        <f t="shared" si="0"/>
        <v>10.440000000000001</v>
      </c>
      <c r="R10" s="1018">
        <f t="shared" si="2"/>
        <v>643.02</v>
      </c>
      <c r="S10" s="1019">
        <v>653.46</v>
      </c>
      <c r="T10" s="1018">
        <v>1</v>
      </c>
      <c r="U10" s="1009">
        <f t="shared" si="3"/>
        <v>657.65000000000009</v>
      </c>
      <c r="V10" s="1014">
        <f t="shared" si="4"/>
        <v>14.4952611858056</v>
      </c>
      <c r="AC10" s="1013">
        <f>'[3]１枚目'!$D$16+'[3]１枚目'!$D$18</f>
        <v>3.46</v>
      </c>
      <c r="AD10" s="1013">
        <f t="shared" si="5"/>
        <v>0</v>
      </c>
      <c r="AE10" s="983">
        <f t="shared" ref="AE10:AE44" si="8">AF10-AG10</f>
        <v>10.439999999999941</v>
      </c>
      <c r="AF10" s="983">
        <v>653.46</v>
      </c>
      <c r="AG10" s="983">
        <v>643.0200000000001</v>
      </c>
      <c r="AH10" s="983">
        <f t="shared" si="6"/>
        <v>0</v>
      </c>
      <c r="AK10" s="1014">
        <v>643.0200000000001</v>
      </c>
      <c r="AL10" s="1018">
        <v>643.02</v>
      </c>
      <c r="AM10" s="1020">
        <f t="shared" si="7"/>
        <v>1.0000000000000002</v>
      </c>
    </row>
    <row r="11" spans="2:39" s="983" customFormat="1" ht="12.75" customHeight="1">
      <c r="B11" s="1006"/>
      <c r="C11" s="1001"/>
      <c r="D11" s="1001"/>
      <c r="E11" s="1016" t="s">
        <v>100</v>
      </c>
      <c r="F11" s="1017">
        <v>6983</v>
      </c>
      <c r="G11" s="1018">
        <v>0</v>
      </c>
      <c r="H11" s="1018"/>
      <c r="I11" s="1018"/>
      <c r="J11" s="1018">
        <f t="shared" si="1"/>
        <v>0</v>
      </c>
      <c r="K11" s="1018">
        <v>89.88</v>
      </c>
      <c r="L11" s="1018">
        <v>59.53</v>
      </c>
      <c r="M11" s="1018">
        <v>134.26</v>
      </c>
      <c r="N11" s="1009">
        <v>2.72</v>
      </c>
      <c r="O11" s="1018">
        <v>0</v>
      </c>
      <c r="P11" s="1018">
        <v>203.45</v>
      </c>
      <c r="Q11" s="1018">
        <f t="shared" si="0"/>
        <v>489.84</v>
      </c>
      <c r="R11" s="1018">
        <f t="shared" si="2"/>
        <v>4234.16</v>
      </c>
      <c r="S11" s="1019">
        <v>4724</v>
      </c>
      <c r="T11" s="1018">
        <v>0</v>
      </c>
      <c r="U11" s="1009">
        <f t="shared" si="3"/>
        <v>4724</v>
      </c>
      <c r="V11" s="1014">
        <f t="shared" si="4"/>
        <v>67.650007160246318</v>
      </c>
      <c r="AC11" s="1013" t="e">
        <f>#REF!+#REF!</f>
        <v>#REF!</v>
      </c>
      <c r="AD11" s="1013" t="e">
        <f t="shared" si="5"/>
        <v>#REF!</v>
      </c>
      <c r="AE11" s="983">
        <f t="shared" si="8"/>
        <v>494.77999999999975</v>
      </c>
      <c r="AF11" s="983">
        <v>4724</v>
      </c>
      <c r="AG11" s="983">
        <v>4229.22</v>
      </c>
      <c r="AH11" s="983">
        <f t="shared" si="6"/>
        <v>-4.9399999999995998</v>
      </c>
      <c r="AK11" s="1014">
        <v>4433.4799999999996</v>
      </c>
      <c r="AL11" s="1018">
        <v>4234.16</v>
      </c>
      <c r="AM11" s="1020">
        <f t="shared" si="7"/>
        <v>1.047074272110643</v>
      </c>
    </row>
    <row r="12" spans="2:39" s="983" customFormat="1" ht="12.75" customHeight="1">
      <c r="B12" s="1006"/>
      <c r="C12" s="1001"/>
      <c r="D12" s="1001"/>
      <c r="E12" s="1016" t="s">
        <v>101</v>
      </c>
      <c r="F12" s="1017">
        <v>10963</v>
      </c>
      <c r="G12" s="1018">
        <v>0</v>
      </c>
      <c r="H12" s="1018">
        <v>0</v>
      </c>
      <c r="I12" s="1018">
        <v>1.67</v>
      </c>
      <c r="J12" s="1018">
        <f t="shared" si="1"/>
        <v>1.67</v>
      </c>
      <c r="K12" s="1018">
        <v>149.27000000000001</v>
      </c>
      <c r="L12" s="1018">
        <v>122.44</v>
      </c>
      <c r="M12" s="1018">
        <v>165.95</v>
      </c>
      <c r="N12" s="1009">
        <v>80.19</v>
      </c>
      <c r="O12" s="1018">
        <v>42</v>
      </c>
      <c r="P12" s="1018">
        <v>315.87</v>
      </c>
      <c r="Q12" s="1018">
        <f t="shared" si="0"/>
        <v>875.72</v>
      </c>
      <c r="R12" s="1018">
        <f t="shared" si="2"/>
        <v>8813.5499999999993</v>
      </c>
      <c r="S12" s="1019">
        <v>9689.2699999999986</v>
      </c>
      <c r="T12" s="1018">
        <v>0</v>
      </c>
      <c r="U12" s="1009">
        <f t="shared" si="3"/>
        <v>9690.9399999999987</v>
      </c>
      <c r="V12" s="1014">
        <f t="shared" si="4"/>
        <v>88.39678920003648</v>
      </c>
      <c r="AC12" s="1013">
        <f>'[4]１枚目'!$D$16+'[4]１枚目'!$D$18</f>
        <v>165.95</v>
      </c>
      <c r="AD12" s="1013">
        <f t="shared" si="5"/>
        <v>0</v>
      </c>
      <c r="AE12" s="983">
        <f t="shared" si="8"/>
        <v>874.56999999999971</v>
      </c>
      <c r="AF12" s="983">
        <v>9689.2699999999986</v>
      </c>
      <c r="AG12" s="983">
        <v>8814.6999999999989</v>
      </c>
      <c r="AH12" s="983">
        <f t="shared" si="6"/>
        <v>1.1499999999996362</v>
      </c>
      <c r="AK12" s="1014">
        <v>9174.27</v>
      </c>
      <c r="AL12" s="1018">
        <v>8813.5499999999993</v>
      </c>
      <c r="AM12" s="1020">
        <f t="shared" si="7"/>
        <v>1.0409278894429601</v>
      </c>
    </row>
    <row r="13" spans="2:39" s="983" customFormat="1" ht="12.75" customHeight="1">
      <c r="B13" s="1006"/>
      <c r="C13" s="1001"/>
      <c r="D13" s="1001"/>
      <c r="E13" s="1021" t="s">
        <v>65</v>
      </c>
      <c r="F13" s="1017">
        <v>4228</v>
      </c>
      <c r="G13" s="1022"/>
      <c r="H13" s="1018">
        <v>7.3</v>
      </c>
      <c r="I13" s="1018">
        <v>0.24</v>
      </c>
      <c r="J13" s="1018">
        <f>G13+H13+I13</f>
        <v>7.54</v>
      </c>
      <c r="K13" s="1018">
        <v>0</v>
      </c>
      <c r="L13" s="1018">
        <v>29.75</v>
      </c>
      <c r="M13" s="1018">
        <v>70.09</v>
      </c>
      <c r="N13" s="1009">
        <v>34</v>
      </c>
      <c r="O13" s="1018">
        <v>0</v>
      </c>
      <c r="P13" s="1018"/>
      <c r="Q13" s="1018">
        <f t="shared" si="0"/>
        <v>133.84</v>
      </c>
      <c r="R13" s="1018">
        <f t="shared" si="2"/>
        <v>2757.16</v>
      </c>
      <c r="S13" s="1019">
        <v>2891</v>
      </c>
      <c r="T13" s="1018">
        <v>0</v>
      </c>
      <c r="U13" s="1009">
        <f t="shared" si="3"/>
        <v>2898.54</v>
      </c>
      <c r="V13" s="1014">
        <f t="shared" si="4"/>
        <v>68.555818353831597</v>
      </c>
      <c r="AC13" s="1013">
        <f>'[5]１枚目'!$D$16+'[5]１枚目'!$D$18</f>
        <v>70.09</v>
      </c>
      <c r="AD13" s="1013">
        <f t="shared" si="5"/>
        <v>0</v>
      </c>
      <c r="AE13" s="983">
        <f t="shared" si="8"/>
        <v>165.03999999999951</v>
      </c>
      <c r="AF13" s="983">
        <v>2891.3999999999996</v>
      </c>
      <c r="AG13" s="983">
        <v>2726.36</v>
      </c>
      <c r="AH13" s="983">
        <f t="shared" si="6"/>
        <v>-30.799999999999727</v>
      </c>
      <c r="AK13" s="1014">
        <v>2766.31</v>
      </c>
      <c r="AL13" s="1018">
        <v>2757.16</v>
      </c>
      <c r="AM13" s="1020">
        <f t="shared" si="7"/>
        <v>1.0033186322157583</v>
      </c>
    </row>
    <row r="14" spans="2:39" s="983" customFormat="1" ht="12.75" customHeight="1">
      <c r="B14" s="1006"/>
      <c r="C14" s="1001"/>
      <c r="D14" s="1001"/>
      <c r="E14" s="1016" t="s">
        <v>102</v>
      </c>
      <c r="F14" s="1017">
        <v>2885</v>
      </c>
      <c r="G14" s="1018">
        <v>0</v>
      </c>
      <c r="H14" s="1018">
        <v>0</v>
      </c>
      <c r="I14" s="1018">
        <v>3.02</v>
      </c>
      <c r="J14" s="1018">
        <f t="shared" si="1"/>
        <v>3.02</v>
      </c>
      <c r="K14" s="1018">
        <v>20.5</v>
      </c>
      <c r="L14" s="1018">
        <v>0</v>
      </c>
      <c r="M14" s="1018">
        <v>9.57</v>
      </c>
      <c r="N14" s="1009">
        <v>0.44</v>
      </c>
      <c r="O14" s="1018">
        <v>0</v>
      </c>
      <c r="P14" s="1018">
        <v>0</v>
      </c>
      <c r="Q14" s="1018">
        <f t="shared" si="0"/>
        <v>30.51</v>
      </c>
      <c r="R14" s="1018">
        <f t="shared" si="2"/>
        <v>280.49</v>
      </c>
      <c r="S14" s="1019">
        <v>311</v>
      </c>
      <c r="T14" s="1018">
        <v>0</v>
      </c>
      <c r="U14" s="1009">
        <f t="shared" si="3"/>
        <v>314.02</v>
      </c>
      <c r="V14" s="1014">
        <f t="shared" si="4"/>
        <v>10.884575389948006</v>
      </c>
      <c r="AC14" s="1013">
        <f>'[6]１枚目'!$D$16+'[6]１枚目'!$D$18</f>
        <v>9.57</v>
      </c>
      <c r="AD14" s="1013">
        <f t="shared" si="5"/>
        <v>0</v>
      </c>
      <c r="AE14" s="983">
        <f t="shared" si="8"/>
        <v>30.699999999999932</v>
      </c>
      <c r="AF14" s="983">
        <v>310.39999999999998</v>
      </c>
      <c r="AG14" s="983">
        <v>279.70000000000005</v>
      </c>
      <c r="AH14" s="983">
        <f t="shared" si="6"/>
        <v>-0.78999999999996362</v>
      </c>
      <c r="AK14" s="1014">
        <v>279.69999999999993</v>
      </c>
      <c r="AL14" s="1018">
        <v>280.49</v>
      </c>
      <c r="AM14" s="1020">
        <f t="shared" si="7"/>
        <v>0.99718350030304082</v>
      </c>
    </row>
    <row r="15" spans="2:39" s="983" customFormat="1" ht="12.75" customHeight="1">
      <c r="B15" s="1006"/>
      <c r="C15" s="1001" t="s">
        <v>103</v>
      </c>
      <c r="D15" s="1023" t="s">
        <v>104</v>
      </c>
      <c r="E15" s="1016" t="s">
        <v>105</v>
      </c>
      <c r="F15" s="1017">
        <v>17330</v>
      </c>
      <c r="G15" s="1018">
        <v>426.93</v>
      </c>
      <c r="H15" s="1018">
        <v>0</v>
      </c>
      <c r="I15" s="1018">
        <v>1.07</v>
      </c>
      <c r="J15" s="1018">
        <f t="shared" si="1"/>
        <v>428</v>
      </c>
      <c r="K15" s="1018">
        <v>232.15</v>
      </c>
      <c r="L15" s="1018">
        <v>32.590000000000003</v>
      </c>
      <c r="M15" s="1018">
        <v>172.21</v>
      </c>
      <c r="N15" s="1009">
        <v>235.3</v>
      </c>
      <c r="O15" s="1018">
        <v>22</v>
      </c>
      <c r="P15" s="1018">
        <v>258.17</v>
      </c>
      <c r="Q15" s="1018">
        <f t="shared" si="0"/>
        <v>952.42000000000007</v>
      </c>
      <c r="R15" s="1018">
        <f t="shared" si="2"/>
        <v>13516.58</v>
      </c>
      <c r="S15" s="1019">
        <v>14469</v>
      </c>
      <c r="T15" s="1018">
        <v>0</v>
      </c>
      <c r="U15" s="1009">
        <f t="shared" si="3"/>
        <v>14897</v>
      </c>
      <c r="V15" s="1014">
        <f t="shared" si="4"/>
        <v>85.960761684939413</v>
      </c>
      <c r="AC15" s="1013">
        <f>'[7]１枚目'!$D$16+'[7]１枚目'!$D$18</f>
        <v>172.21</v>
      </c>
      <c r="AD15" s="1013">
        <f t="shared" si="5"/>
        <v>0</v>
      </c>
      <c r="AE15" s="983">
        <f t="shared" si="8"/>
        <v>918.47999999999774</v>
      </c>
      <c r="AF15" s="983">
        <v>14468.209999999997</v>
      </c>
      <c r="AG15" s="983">
        <v>13549.73</v>
      </c>
      <c r="AH15" s="983">
        <f t="shared" si="6"/>
        <v>33.149999999999636</v>
      </c>
      <c r="AK15" s="1014">
        <v>13792.53</v>
      </c>
      <c r="AL15" s="1018">
        <v>13516.58</v>
      </c>
      <c r="AM15" s="1020">
        <f t="shared" si="7"/>
        <v>1.0204156672767817</v>
      </c>
    </row>
    <row r="16" spans="2:39" s="983" customFormat="1" ht="12.75" customHeight="1">
      <c r="B16" s="1006"/>
      <c r="C16" s="1001" t="s">
        <v>106</v>
      </c>
      <c r="D16" s="1001" t="s">
        <v>107</v>
      </c>
      <c r="E16" s="1016" t="s">
        <v>108</v>
      </c>
      <c r="F16" s="1017">
        <v>1424</v>
      </c>
      <c r="G16" s="1018">
        <v>0</v>
      </c>
      <c r="H16" s="1018">
        <v>0</v>
      </c>
      <c r="I16" s="1018">
        <v>0</v>
      </c>
      <c r="J16" s="1018">
        <f t="shared" si="1"/>
        <v>0</v>
      </c>
      <c r="K16" s="1018">
        <v>0</v>
      </c>
      <c r="L16" s="1018">
        <v>0</v>
      </c>
      <c r="M16" s="1018">
        <v>0.32</v>
      </c>
      <c r="N16" s="1009">
        <v>1.6</v>
      </c>
      <c r="O16" s="1018">
        <v>0</v>
      </c>
      <c r="P16" s="1018">
        <v>0</v>
      </c>
      <c r="Q16" s="1018">
        <f t="shared" ref="Q16:Q18" si="9">SUM(K16:P16)</f>
        <v>1.9200000000000002</v>
      </c>
      <c r="R16" s="1018">
        <f t="shared" si="2"/>
        <v>1.28</v>
      </c>
      <c r="S16" s="1019">
        <v>3.2</v>
      </c>
      <c r="T16" s="1018">
        <v>1</v>
      </c>
      <c r="U16" s="1009">
        <f t="shared" si="3"/>
        <v>4.2</v>
      </c>
      <c r="V16" s="1014">
        <f t="shared" si="4"/>
        <v>0.2949438202247191</v>
      </c>
      <c r="AC16" s="1013">
        <f>'[8]１枚目'!$D$16+'[8]１枚目'!$D$18</f>
        <v>0.32</v>
      </c>
      <c r="AD16" s="1013">
        <f t="shared" si="5"/>
        <v>0</v>
      </c>
      <c r="AE16" s="983">
        <f t="shared" si="8"/>
        <v>1.9200000000000002</v>
      </c>
      <c r="AF16" s="983">
        <v>3.2</v>
      </c>
      <c r="AG16" s="983">
        <v>1.28</v>
      </c>
      <c r="AH16" s="983">
        <f t="shared" si="6"/>
        <v>0</v>
      </c>
      <c r="AK16" s="1014">
        <v>1.28</v>
      </c>
      <c r="AL16" s="1018">
        <v>1.28</v>
      </c>
      <c r="AM16" s="1020">
        <f t="shared" si="7"/>
        <v>1</v>
      </c>
    </row>
    <row r="17" spans="2:39" s="983" customFormat="1" ht="12.75" customHeight="1">
      <c r="B17" s="1006"/>
      <c r="C17" s="1002" t="s">
        <v>406</v>
      </c>
      <c r="D17" s="1001"/>
      <c r="E17" s="1016" t="s">
        <v>110</v>
      </c>
      <c r="F17" s="1017">
        <v>874</v>
      </c>
      <c r="G17" s="1018">
        <v>0</v>
      </c>
      <c r="H17" s="1018">
        <v>0</v>
      </c>
      <c r="I17" s="1018">
        <v>0</v>
      </c>
      <c r="J17" s="1018">
        <f t="shared" si="1"/>
        <v>0</v>
      </c>
      <c r="K17" s="1018">
        <v>0</v>
      </c>
      <c r="L17" s="1018">
        <v>0</v>
      </c>
      <c r="M17" s="1018"/>
      <c r="N17" s="1018"/>
      <c r="O17" s="1018">
        <v>0</v>
      </c>
      <c r="P17" s="1018">
        <v>0</v>
      </c>
      <c r="Q17" s="1018">
        <f t="shared" si="9"/>
        <v>0</v>
      </c>
      <c r="R17" s="1018">
        <f t="shared" si="2"/>
        <v>0</v>
      </c>
      <c r="S17" s="1019">
        <v>0</v>
      </c>
      <c r="T17" s="1018">
        <v>0</v>
      </c>
      <c r="U17" s="1009">
        <f t="shared" si="3"/>
        <v>0</v>
      </c>
      <c r="V17" s="1014">
        <f t="shared" si="4"/>
        <v>0</v>
      </c>
      <c r="AC17" s="1013"/>
      <c r="AD17" s="1013">
        <f t="shared" si="5"/>
        <v>0</v>
      </c>
      <c r="AE17" s="983">
        <f t="shared" si="8"/>
        <v>0</v>
      </c>
      <c r="AF17" s="983">
        <v>0</v>
      </c>
      <c r="AG17" s="983">
        <v>0</v>
      </c>
      <c r="AH17" s="983">
        <f t="shared" si="6"/>
        <v>0</v>
      </c>
      <c r="AK17" s="1014"/>
      <c r="AL17" s="1018">
        <v>0</v>
      </c>
      <c r="AM17" s="1020"/>
    </row>
    <row r="18" spans="2:39" s="983" customFormat="1" ht="12.75" customHeight="1">
      <c r="B18" s="1006" t="s">
        <v>109</v>
      </c>
      <c r="C18" s="1001"/>
      <c r="D18" s="1001"/>
      <c r="E18" s="1016" t="s">
        <v>111</v>
      </c>
      <c r="F18" s="1017">
        <v>1627</v>
      </c>
      <c r="G18" s="1018">
        <v>0</v>
      </c>
      <c r="H18" s="1018">
        <v>0</v>
      </c>
      <c r="I18" s="1018">
        <v>0</v>
      </c>
      <c r="J18" s="1018">
        <f t="shared" si="1"/>
        <v>0</v>
      </c>
      <c r="K18" s="1018">
        <v>0</v>
      </c>
      <c r="L18" s="1018">
        <v>0</v>
      </c>
      <c r="M18" s="1018"/>
      <c r="N18" s="1018"/>
      <c r="O18" s="1018">
        <v>0</v>
      </c>
      <c r="P18" s="1018">
        <v>0</v>
      </c>
      <c r="Q18" s="1018">
        <f t="shared" si="9"/>
        <v>0</v>
      </c>
      <c r="R18" s="1018">
        <f t="shared" si="2"/>
        <v>0</v>
      </c>
      <c r="S18" s="1019">
        <v>0</v>
      </c>
      <c r="T18" s="1018">
        <v>0</v>
      </c>
      <c r="U18" s="1009">
        <f t="shared" si="3"/>
        <v>0</v>
      </c>
      <c r="V18" s="1014">
        <f t="shared" si="4"/>
        <v>0</v>
      </c>
      <c r="AC18" s="1013"/>
      <c r="AD18" s="1013">
        <f t="shared" si="5"/>
        <v>0</v>
      </c>
      <c r="AE18" s="983">
        <f t="shared" si="8"/>
        <v>0</v>
      </c>
      <c r="AF18" s="983">
        <v>0</v>
      </c>
      <c r="AG18" s="983">
        <v>0</v>
      </c>
      <c r="AH18" s="983">
        <f t="shared" si="6"/>
        <v>0</v>
      </c>
      <c r="AK18" s="1014"/>
      <c r="AL18" s="1018">
        <v>0</v>
      </c>
      <c r="AM18" s="1020"/>
    </row>
    <row r="19" spans="2:39" s="983" customFormat="1" ht="12.75" customHeight="1">
      <c r="B19" s="1006"/>
      <c r="C19" s="1001"/>
      <c r="D19" s="1001"/>
      <c r="E19" s="1016" t="s">
        <v>112</v>
      </c>
      <c r="F19" s="1017">
        <v>3622</v>
      </c>
      <c r="G19" s="1018">
        <v>0</v>
      </c>
      <c r="H19" s="1018">
        <v>0</v>
      </c>
      <c r="I19" s="1018"/>
      <c r="J19" s="1018">
        <f t="shared" si="1"/>
        <v>0</v>
      </c>
      <c r="K19" s="1018">
        <v>0</v>
      </c>
      <c r="L19" s="1018">
        <v>0</v>
      </c>
      <c r="M19" s="1018">
        <v>251.8</v>
      </c>
      <c r="N19" s="1009">
        <v>2.16</v>
      </c>
      <c r="O19" s="1018">
        <v>14</v>
      </c>
      <c r="P19" s="1018">
        <v>0</v>
      </c>
      <c r="Q19" s="1018">
        <f>SUM(K19:P19)</f>
        <v>267.96000000000004</v>
      </c>
      <c r="R19" s="1018">
        <f t="shared" si="2"/>
        <v>1391.04</v>
      </c>
      <c r="S19" s="1019">
        <v>1659</v>
      </c>
      <c r="T19" s="1018">
        <v>0</v>
      </c>
      <c r="U19" s="1009">
        <f t="shared" si="3"/>
        <v>1659</v>
      </c>
      <c r="V19" s="1014">
        <f t="shared" si="4"/>
        <v>45.803423522915516</v>
      </c>
      <c r="AC19" s="1013">
        <f>'[9]１枚目'!$D$16+'[9]１枚目'!$D$18</f>
        <v>251.8</v>
      </c>
      <c r="AD19" s="1013">
        <f t="shared" si="5"/>
        <v>0</v>
      </c>
      <c r="AE19" s="983">
        <f t="shared" si="8"/>
        <v>253.96000000000004</v>
      </c>
      <c r="AF19" s="983">
        <v>1659</v>
      </c>
      <c r="AG19" s="983">
        <v>1405.04</v>
      </c>
      <c r="AH19" s="983">
        <f t="shared" si="6"/>
        <v>14</v>
      </c>
      <c r="AI19" s="983" t="s">
        <v>112</v>
      </c>
      <c r="AK19" s="1014">
        <v>1405.04</v>
      </c>
      <c r="AL19" s="1018">
        <v>1391.04</v>
      </c>
      <c r="AM19" s="1020">
        <f t="shared" si="7"/>
        <v>1.0100644122383253</v>
      </c>
    </row>
    <row r="20" spans="2:39" s="983" customFormat="1" ht="12.75" customHeight="1">
      <c r="B20" s="1024" t="s">
        <v>341</v>
      </c>
      <c r="C20" s="1001"/>
      <c r="D20" s="1001"/>
      <c r="E20" s="1016" t="s">
        <v>113</v>
      </c>
      <c r="F20" s="1017">
        <v>3458</v>
      </c>
      <c r="G20" s="1018">
        <v>0</v>
      </c>
      <c r="H20" s="1018">
        <v>0</v>
      </c>
      <c r="I20" s="1018">
        <v>1.47</v>
      </c>
      <c r="J20" s="1018">
        <f t="shared" si="1"/>
        <v>1.47</v>
      </c>
      <c r="K20" s="1018">
        <v>0</v>
      </c>
      <c r="L20" s="1018">
        <v>0</v>
      </c>
      <c r="M20" s="1018">
        <v>203.42000000000002</v>
      </c>
      <c r="N20" s="1009">
        <v>0.33</v>
      </c>
      <c r="O20" s="1018">
        <v>102</v>
      </c>
      <c r="P20" s="1018">
        <v>0</v>
      </c>
      <c r="Q20" s="1018">
        <f>SUM(K20:P20)</f>
        <v>305.75</v>
      </c>
      <c r="R20" s="1018">
        <f t="shared" si="2"/>
        <v>905.6400000000001</v>
      </c>
      <c r="S20" s="1019">
        <v>1211.3900000000001</v>
      </c>
      <c r="T20" s="1018">
        <v>2</v>
      </c>
      <c r="U20" s="1009">
        <f t="shared" si="3"/>
        <v>1214.8600000000001</v>
      </c>
      <c r="V20" s="1014">
        <f t="shared" si="4"/>
        <v>35.131868131868139</v>
      </c>
      <c r="AC20" s="1013">
        <f>'[10]１枚目'!$D$16+'[10]１枚目'!$D$18</f>
        <v>203.42000000000002</v>
      </c>
      <c r="AD20" s="1013">
        <f t="shared" si="5"/>
        <v>0</v>
      </c>
      <c r="AE20" s="983">
        <f t="shared" si="8"/>
        <v>245.6600000000002</v>
      </c>
      <c r="AF20" s="983">
        <v>1211.3900000000001</v>
      </c>
      <c r="AG20" s="983">
        <v>965.7299999999999</v>
      </c>
      <c r="AH20" s="983">
        <f t="shared" si="6"/>
        <v>60.089999999999804</v>
      </c>
      <c r="AI20" s="983" t="s">
        <v>113</v>
      </c>
      <c r="AK20" s="1014">
        <v>1007.6399999999999</v>
      </c>
      <c r="AL20" s="1018">
        <v>905.6400000000001</v>
      </c>
      <c r="AM20" s="1020">
        <f t="shared" si="7"/>
        <v>1.1126275341195175</v>
      </c>
    </row>
    <row r="21" spans="2:39" s="983" customFormat="1" ht="12.75" customHeight="1">
      <c r="B21" s="1006"/>
      <c r="C21" s="1001"/>
      <c r="D21" s="1025"/>
      <c r="E21" s="1026" t="s">
        <v>114</v>
      </c>
      <c r="F21" s="1017">
        <f t="shared" ref="F21:M21" si="10">SUM(F8:F20)</f>
        <v>90622</v>
      </c>
      <c r="G21" s="1018">
        <f t="shared" si="10"/>
        <v>426.93</v>
      </c>
      <c r="H21" s="1018">
        <f t="shared" si="10"/>
        <v>28.43</v>
      </c>
      <c r="I21" s="1018">
        <f t="shared" si="10"/>
        <v>17.639999999999997</v>
      </c>
      <c r="J21" s="1018">
        <f t="shared" si="1"/>
        <v>473</v>
      </c>
      <c r="K21" s="1018">
        <f>SUM(K8:K20)</f>
        <v>494.85</v>
      </c>
      <c r="L21" s="1018">
        <f t="shared" si="10"/>
        <v>276.96000000000004</v>
      </c>
      <c r="M21" s="1018">
        <f t="shared" si="10"/>
        <v>1240.8800000000003</v>
      </c>
      <c r="N21" s="1018">
        <v>507.93000000000006</v>
      </c>
      <c r="O21" s="1018">
        <f t="shared" ref="O21:T21" si="11">SUM(O8:O20)</f>
        <v>180</v>
      </c>
      <c r="P21" s="1018">
        <f t="shared" si="11"/>
        <v>788.90000000000009</v>
      </c>
      <c r="Q21" s="1018">
        <f>SUM(Q8:Q20)</f>
        <v>3489.52</v>
      </c>
      <c r="R21" s="1018">
        <f>SUM(R8:R20)</f>
        <v>44204</v>
      </c>
      <c r="S21" s="1018">
        <f>SUM(S8:S20)</f>
        <v>47693.52</v>
      </c>
      <c r="T21" s="1018">
        <f t="shared" si="11"/>
        <v>10</v>
      </c>
      <c r="U21" s="1018">
        <f>SUM(U8:U20)</f>
        <v>48176.52</v>
      </c>
      <c r="V21" s="1014">
        <f t="shared" si="4"/>
        <v>53.162057778464387</v>
      </c>
      <c r="AD21" s="1013">
        <f t="shared" si="5"/>
        <v>-1240.8800000000003</v>
      </c>
      <c r="AE21" s="983">
        <f t="shared" si="8"/>
        <v>3513.4200000000128</v>
      </c>
      <c r="AF21" s="983">
        <v>47703.41</v>
      </c>
      <c r="AG21" s="983">
        <v>44189.989999999991</v>
      </c>
      <c r="AK21" s="1014">
        <v>45129.380000000005</v>
      </c>
      <c r="AL21" s="1018">
        <v>44204</v>
      </c>
      <c r="AM21" s="1020">
        <f t="shared" si="7"/>
        <v>1.0209343045878203</v>
      </c>
    </row>
    <row r="22" spans="2:39" s="983" customFormat="1" ht="12.75" customHeight="1">
      <c r="B22" s="1006"/>
      <c r="C22" s="1001"/>
      <c r="D22" s="1023" t="s">
        <v>115</v>
      </c>
      <c r="E22" s="1027" t="s">
        <v>116</v>
      </c>
      <c r="F22" s="1017">
        <v>19111</v>
      </c>
      <c r="G22" s="1018">
        <v>0</v>
      </c>
      <c r="H22" s="1018">
        <v>126.96</v>
      </c>
      <c r="I22" s="1018">
        <v>2.86</v>
      </c>
      <c r="J22" s="1018">
        <f t="shared" si="1"/>
        <v>129.82</v>
      </c>
      <c r="K22" s="1018">
        <v>213.61</v>
      </c>
      <c r="L22" s="1018">
        <v>127.41</v>
      </c>
      <c r="M22" s="1018">
        <v>751.04</v>
      </c>
      <c r="N22" s="1009">
        <v>1.49</v>
      </c>
      <c r="O22" s="1018">
        <v>1037</v>
      </c>
      <c r="P22" s="1018">
        <v>121.67</v>
      </c>
      <c r="Q22" s="1018">
        <f>SUM(K22:P22)</f>
        <v>2252.2200000000003</v>
      </c>
      <c r="R22" s="1028">
        <f>S22-Q22</f>
        <v>7647.9600000000019</v>
      </c>
      <c r="S22" s="1019">
        <v>9900.1800000000021</v>
      </c>
      <c r="T22" s="1018">
        <v>13</v>
      </c>
      <c r="U22" s="1009">
        <f t="shared" si="3"/>
        <v>10043.000000000002</v>
      </c>
      <c r="V22" s="1014">
        <f t="shared" si="4"/>
        <v>52.550886923761198</v>
      </c>
      <c r="AC22" s="1013" t="e">
        <f>#REF!+#REF!</f>
        <v>#REF!</v>
      </c>
      <c r="AD22" s="1013" t="e">
        <f t="shared" si="5"/>
        <v>#REF!</v>
      </c>
      <c r="AE22" s="983">
        <f t="shared" si="8"/>
        <v>1404.4400000000023</v>
      </c>
      <c r="AF22" s="983">
        <v>9900.1800000000021</v>
      </c>
      <c r="AG22" s="983">
        <v>8495.74</v>
      </c>
      <c r="AH22" s="983">
        <f t="shared" si="6"/>
        <v>847.77999999999793</v>
      </c>
      <c r="AI22" s="983" t="s">
        <v>116</v>
      </c>
      <c r="AK22" s="1014">
        <v>8827.2500000000018</v>
      </c>
      <c r="AL22" s="1028">
        <v>7647.9600000000019</v>
      </c>
      <c r="AM22" s="1029">
        <f t="shared" si="7"/>
        <v>1.1541966746688006</v>
      </c>
    </row>
    <row r="23" spans="2:39" s="983" customFormat="1" ht="12.75" customHeight="1" thickBot="1">
      <c r="B23" s="1006"/>
      <c r="C23" s="1030"/>
      <c r="D23" s="1109" t="s">
        <v>117</v>
      </c>
      <c r="E23" s="1110"/>
      <c r="F23" s="1031">
        <f>F21+F22</f>
        <v>109733</v>
      </c>
      <c r="G23" s="1032">
        <f>G21+G22</f>
        <v>426.93</v>
      </c>
      <c r="H23" s="1032">
        <f t="shared" ref="H23:U23" si="12">H21+H22</f>
        <v>155.38999999999999</v>
      </c>
      <c r="I23" s="1032">
        <f t="shared" si="12"/>
        <v>20.499999999999996</v>
      </c>
      <c r="J23" s="1032">
        <f t="shared" si="1"/>
        <v>602.81999999999994</v>
      </c>
      <c r="K23" s="1032">
        <f t="shared" si="12"/>
        <v>708.46</v>
      </c>
      <c r="L23" s="1032">
        <f t="shared" si="12"/>
        <v>404.37</v>
      </c>
      <c r="M23" s="1032">
        <f t="shared" si="12"/>
        <v>1991.9200000000003</v>
      </c>
      <c r="N23" s="1032">
        <v>509.42000000000007</v>
      </c>
      <c r="O23" s="1032">
        <f t="shared" si="12"/>
        <v>1217</v>
      </c>
      <c r="P23" s="1032">
        <f t="shared" si="12"/>
        <v>910.57</v>
      </c>
      <c r="Q23" s="1032">
        <f>Q21+Q22</f>
        <v>5741.74</v>
      </c>
      <c r="R23" s="1032">
        <f>R21+R22</f>
        <v>51851.96</v>
      </c>
      <c r="S23" s="1032">
        <f t="shared" si="12"/>
        <v>57593.7</v>
      </c>
      <c r="T23" s="1032">
        <f t="shared" si="12"/>
        <v>23</v>
      </c>
      <c r="U23" s="1032">
        <f t="shared" si="12"/>
        <v>58219.519999999997</v>
      </c>
      <c r="V23" s="1033">
        <f t="shared" si="4"/>
        <v>53.055616815360921</v>
      </c>
      <c r="AC23" s="1013"/>
      <c r="AD23" s="1013">
        <f t="shared" si="5"/>
        <v>-1991.9200000000003</v>
      </c>
      <c r="AE23" s="983">
        <f t="shared" si="8"/>
        <v>4917.7599999999074</v>
      </c>
      <c r="AF23" s="983">
        <v>57603.489999999903</v>
      </c>
      <c r="AG23" s="983">
        <v>52685.729999999996</v>
      </c>
      <c r="AK23" s="1034">
        <v>53956.630000000005</v>
      </c>
      <c r="AL23" s="1032">
        <v>51851.96</v>
      </c>
      <c r="AM23" s="1035">
        <f t="shared" si="7"/>
        <v>1.040589979626614</v>
      </c>
    </row>
    <row r="24" spans="2:39" s="983" customFormat="1" ht="12.75" customHeight="1">
      <c r="B24" s="1006"/>
      <c r="C24" s="1025"/>
      <c r="D24" s="1036"/>
      <c r="E24" s="1037" t="s">
        <v>342</v>
      </c>
      <c r="F24" s="1038">
        <v>14414</v>
      </c>
      <c r="G24" s="1039">
        <v>0</v>
      </c>
      <c r="H24" s="1039">
        <v>103.86</v>
      </c>
      <c r="I24" s="1039">
        <v>0.91</v>
      </c>
      <c r="J24" s="1039">
        <f t="shared" si="1"/>
        <v>104.77</v>
      </c>
      <c r="K24" s="1039">
        <v>217.05</v>
      </c>
      <c r="L24" s="1039">
        <v>12.79</v>
      </c>
      <c r="M24" s="1039">
        <v>222.28</v>
      </c>
      <c r="N24" s="1039">
        <v>5.85</v>
      </c>
      <c r="O24" s="1040">
        <v>10</v>
      </c>
      <c r="P24" s="1040">
        <v>0</v>
      </c>
      <c r="Q24" s="1040">
        <f>SUM(K24:P24)</f>
        <v>467.97</v>
      </c>
      <c r="R24" s="1040">
        <f>S24-Q24</f>
        <v>7671.03</v>
      </c>
      <c r="S24" s="1040">
        <v>8139</v>
      </c>
      <c r="T24" s="1039">
        <v>0</v>
      </c>
      <c r="U24" s="1039">
        <f t="shared" si="3"/>
        <v>8243.77</v>
      </c>
      <c r="V24" s="1041">
        <f t="shared" si="4"/>
        <v>57.192798667961711</v>
      </c>
      <c r="AC24" s="1013">
        <f>'[11]１枚目'!$D$16+'[11]１枚目'!$D$18</f>
        <v>222.28</v>
      </c>
      <c r="AD24" s="1013">
        <f t="shared" si="5"/>
        <v>0</v>
      </c>
      <c r="AE24" s="983">
        <f t="shared" si="8"/>
        <v>466.97000000000025</v>
      </c>
      <c r="AF24" s="983">
        <v>8140.5499999999993</v>
      </c>
      <c r="AG24" s="983">
        <v>7673.579999999999</v>
      </c>
      <c r="AH24" s="983">
        <f t="shared" si="6"/>
        <v>2.5499999999992724</v>
      </c>
      <c r="AK24" s="1014">
        <v>7675.09</v>
      </c>
      <c r="AL24" s="1040">
        <v>7671.03</v>
      </c>
      <c r="AM24" s="1042">
        <f t="shared" si="7"/>
        <v>1.0005292639971426</v>
      </c>
    </row>
    <row r="25" spans="2:39" s="983" customFormat="1" ht="12.75" customHeight="1">
      <c r="B25" s="1024"/>
      <c r="C25" s="1001"/>
      <c r="D25" s="1025"/>
      <c r="E25" s="1043" t="s">
        <v>114</v>
      </c>
      <c r="F25" s="1017">
        <f>F22+F24</f>
        <v>33525</v>
      </c>
      <c r="G25" s="1018">
        <f t="shared" ref="G25:U25" si="13">G22+G24</f>
        <v>0</v>
      </c>
      <c r="H25" s="1018">
        <f>H22+H24</f>
        <v>230.82</v>
      </c>
      <c r="I25" s="1018">
        <f t="shared" si="13"/>
        <v>3.77</v>
      </c>
      <c r="J25" s="1018">
        <f t="shared" si="1"/>
        <v>234.59</v>
      </c>
      <c r="K25" s="1018">
        <f t="shared" si="13"/>
        <v>430.66</v>
      </c>
      <c r="L25" s="1018">
        <f t="shared" si="13"/>
        <v>140.19999999999999</v>
      </c>
      <c r="M25" s="1018">
        <f t="shared" si="13"/>
        <v>973.31999999999994</v>
      </c>
      <c r="N25" s="1018">
        <v>7.34</v>
      </c>
      <c r="O25" s="1018">
        <f>O22+O24</f>
        <v>1047</v>
      </c>
      <c r="P25" s="1018">
        <f t="shared" si="13"/>
        <v>121.67</v>
      </c>
      <c r="Q25" s="1018">
        <f>Q22+Q24</f>
        <v>2720.1900000000005</v>
      </c>
      <c r="R25" s="1018">
        <f>R22+R24</f>
        <v>15318.990000000002</v>
      </c>
      <c r="S25" s="1018">
        <f t="shared" si="13"/>
        <v>18039.18</v>
      </c>
      <c r="T25" s="1018">
        <f t="shared" si="13"/>
        <v>13</v>
      </c>
      <c r="U25" s="1018">
        <f t="shared" si="13"/>
        <v>18286.770000000004</v>
      </c>
      <c r="V25" s="1014">
        <f t="shared" si="4"/>
        <v>54.546666666666674</v>
      </c>
      <c r="AC25" s="1013"/>
      <c r="AD25" s="1013">
        <f t="shared" si="5"/>
        <v>-973.31999999999994</v>
      </c>
      <c r="AE25" s="983">
        <f t="shared" si="8"/>
        <v>1871.4100000000017</v>
      </c>
      <c r="AF25" s="983">
        <v>18040.730000000003</v>
      </c>
      <c r="AG25" s="983">
        <v>16169.320000000002</v>
      </c>
      <c r="AK25" s="1014">
        <v>16502.340000000004</v>
      </c>
      <c r="AL25" s="1018">
        <v>15318.990000000002</v>
      </c>
      <c r="AM25" s="1020">
        <f t="shared" si="7"/>
        <v>1.0772472597736535</v>
      </c>
    </row>
    <row r="26" spans="2:39" s="983" customFormat="1" ht="12.75" customHeight="1">
      <c r="B26" s="1006"/>
      <c r="C26" s="1001" t="s">
        <v>119</v>
      </c>
      <c r="D26" s="1001"/>
      <c r="E26" s="1044" t="s">
        <v>120</v>
      </c>
      <c r="F26" s="1017">
        <v>36714</v>
      </c>
      <c r="G26" s="1018">
        <v>631.75</v>
      </c>
      <c r="H26" s="1018">
        <v>73.5</v>
      </c>
      <c r="I26" s="1018">
        <v>17.54</v>
      </c>
      <c r="J26" s="1018">
        <f t="shared" si="1"/>
        <v>722.79</v>
      </c>
      <c r="K26" s="1018">
        <v>183.48</v>
      </c>
      <c r="L26" s="1018">
        <v>129.94999999999999</v>
      </c>
      <c r="M26" s="1018">
        <v>681.31999999999994</v>
      </c>
      <c r="N26" s="1009">
        <v>25.6</v>
      </c>
      <c r="O26" s="1019">
        <v>940</v>
      </c>
      <c r="P26" s="1019">
        <v>1218.32</v>
      </c>
      <c r="Q26" s="1019">
        <f>SUM(K26:P26)</f>
        <v>3178.67</v>
      </c>
      <c r="R26" s="1019">
        <f t="shared" ref="R26:R27" si="14">S26-Q26</f>
        <v>25113.33</v>
      </c>
      <c r="S26" s="1019">
        <v>28292</v>
      </c>
      <c r="T26" s="1018">
        <v>1</v>
      </c>
      <c r="U26" s="1018">
        <f t="shared" si="3"/>
        <v>29015.79</v>
      </c>
      <c r="V26" s="1014">
        <f t="shared" si="4"/>
        <v>79.031949664977944</v>
      </c>
      <c r="AC26" s="1013" t="e">
        <f>#REF!+#REF!</f>
        <v>#REF!</v>
      </c>
      <c r="AD26" s="1013" t="e">
        <f t="shared" si="5"/>
        <v>#REF!</v>
      </c>
      <c r="AE26" s="983">
        <f t="shared" si="8"/>
        <v>3173.489999999998</v>
      </c>
      <c r="AF26" s="983">
        <v>28350.729999999996</v>
      </c>
      <c r="AG26" s="983">
        <v>25177.239999999998</v>
      </c>
      <c r="AH26" s="983">
        <f t="shared" si="6"/>
        <v>63.909999999996217</v>
      </c>
      <c r="AK26" s="1014">
        <v>27279.82</v>
      </c>
      <c r="AL26" s="1019">
        <v>25113.33</v>
      </c>
      <c r="AM26" s="1045">
        <f t="shared" si="7"/>
        <v>1.0862685275110866</v>
      </c>
    </row>
    <row r="27" spans="2:39" s="983" customFormat="1" ht="12.75" customHeight="1">
      <c r="B27" s="1006"/>
      <c r="C27" s="1001" t="s">
        <v>420</v>
      </c>
      <c r="D27" s="1023" t="s">
        <v>121</v>
      </c>
      <c r="E27" s="1046" t="s">
        <v>122</v>
      </c>
      <c r="F27" s="1017">
        <v>19484</v>
      </c>
      <c r="G27" s="1018">
        <v>1751.7</v>
      </c>
      <c r="H27" s="1018">
        <v>0</v>
      </c>
      <c r="I27" s="1018">
        <v>6.21</v>
      </c>
      <c r="J27" s="1018">
        <f t="shared" si="1"/>
        <v>1757.91</v>
      </c>
      <c r="K27" s="1018">
        <v>57.41</v>
      </c>
      <c r="L27" s="1018">
        <v>176.44</v>
      </c>
      <c r="M27" s="1018">
        <v>212.92</v>
      </c>
      <c r="N27" s="1009">
        <v>17.64</v>
      </c>
      <c r="O27" s="1019">
        <v>30</v>
      </c>
      <c r="P27" s="1019">
        <v>326.33</v>
      </c>
      <c r="Q27" s="1019">
        <f>SUM(K27:P27)</f>
        <v>820.74</v>
      </c>
      <c r="R27" s="1019">
        <f t="shared" si="14"/>
        <v>14148.06</v>
      </c>
      <c r="S27" s="1019">
        <v>14968.8</v>
      </c>
      <c r="T27" s="1018">
        <v>1</v>
      </c>
      <c r="U27" s="1018">
        <f t="shared" si="3"/>
        <v>16727.71</v>
      </c>
      <c r="V27" s="1014">
        <f t="shared" si="4"/>
        <v>85.853572161773755</v>
      </c>
      <c r="AC27" s="1013">
        <f>'[12]１枚目'!$D$16+'[12]１枚目'!$D$18</f>
        <v>212.92</v>
      </c>
      <c r="AD27" s="1013">
        <f t="shared" si="5"/>
        <v>0</v>
      </c>
      <c r="AE27" s="983">
        <f t="shared" si="8"/>
        <v>840.15999999999985</v>
      </c>
      <c r="AF27" s="983">
        <v>14968.8</v>
      </c>
      <c r="AG27" s="983">
        <v>14128.64</v>
      </c>
      <c r="AH27" s="983">
        <f t="shared" si="6"/>
        <v>-19.420000000000073</v>
      </c>
      <c r="AK27" s="1014">
        <v>14471.839999999998</v>
      </c>
      <c r="AL27" s="1019">
        <v>14148.06</v>
      </c>
      <c r="AM27" s="1045">
        <f t="shared" si="7"/>
        <v>1.022885116404652</v>
      </c>
    </row>
    <row r="28" spans="2:39" s="983" customFormat="1" ht="12.75" customHeight="1">
      <c r="B28" s="1006"/>
      <c r="C28" s="1001"/>
      <c r="D28" s="1001"/>
      <c r="E28" s="1043" t="s">
        <v>114</v>
      </c>
      <c r="F28" s="1017">
        <f>F26+F27</f>
        <v>56198</v>
      </c>
      <c r="G28" s="1018">
        <f>G26+G27</f>
        <v>2383.4499999999998</v>
      </c>
      <c r="H28" s="1018">
        <f t="shared" ref="H28:U28" si="15">H26+H27</f>
        <v>73.5</v>
      </c>
      <c r="I28" s="1018">
        <f t="shared" si="15"/>
        <v>23.75</v>
      </c>
      <c r="J28" s="1018">
        <f t="shared" si="1"/>
        <v>2480.6999999999998</v>
      </c>
      <c r="K28" s="1018">
        <f t="shared" si="15"/>
        <v>240.89</v>
      </c>
      <c r="L28" s="1018">
        <f t="shared" si="15"/>
        <v>306.39</v>
      </c>
      <c r="M28" s="1018">
        <f t="shared" si="15"/>
        <v>894.2399999999999</v>
      </c>
      <c r="N28" s="1018">
        <v>43.24</v>
      </c>
      <c r="O28" s="1018">
        <f t="shared" si="15"/>
        <v>970</v>
      </c>
      <c r="P28" s="1018">
        <f t="shared" si="15"/>
        <v>1544.6499999999999</v>
      </c>
      <c r="Q28" s="1018">
        <f>Q26+Q27</f>
        <v>3999.41</v>
      </c>
      <c r="R28" s="1018">
        <f>R26+R27</f>
        <v>39261.39</v>
      </c>
      <c r="S28" s="1018">
        <f t="shared" si="15"/>
        <v>43260.800000000003</v>
      </c>
      <c r="T28" s="1018">
        <f t="shared" si="15"/>
        <v>2</v>
      </c>
      <c r="U28" s="1018">
        <f t="shared" si="15"/>
        <v>45743.5</v>
      </c>
      <c r="V28" s="1014">
        <f t="shared" si="4"/>
        <v>81.397024805153208</v>
      </c>
      <c r="AC28" s="1013"/>
      <c r="AD28" s="1013">
        <f t="shared" si="5"/>
        <v>-894.2399999999999</v>
      </c>
      <c r="AE28" s="983">
        <f t="shared" si="8"/>
        <v>4013.6499999999942</v>
      </c>
      <c r="AF28" s="983">
        <v>43319.53</v>
      </c>
      <c r="AG28" s="983">
        <v>39305.880000000005</v>
      </c>
      <c r="AH28" s="983">
        <f t="shared" si="6"/>
        <v>44.490000000005239</v>
      </c>
      <c r="AK28" s="1014">
        <v>41751.659999999996</v>
      </c>
      <c r="AL28" s="1018">
        <v>39261.39</v>
      </c>
      <c r="AM28" s="1020">
        <f t="shared" si="7"/>
        <v>1.0634279631974313</v>
      </c>
    </row>
    <row r="29" spans="2:39" s="983" customFormat="1" ht="12.75" customHeight="1" thickBot="1">
      <c r="B29" s="1006"/>
      <c r="C29" s="997"/>
      <c r="D29" s="1047" t="s">
        <v>117</v>
      </c>
      <c r="E29" s="1048"/>
      <c r="F29" s="1031">
        <f>F28+F24</f>
        <v>70612</v>
      </c>
      <c r="G29" s="1032">
        <f>G28+G24</f>
        <v>2383.4499999999998</v>
      </c>
      <c r="H29" s="1032">
        <f t="shared" ref="H29:U29" si="16">H28+H24</f>
        <v>177.36</v>
      </c>
      <c r="I29" s="1032">
        <f t="shared" si="16"/>
        <v>24.66</v>
      </c>
      <c r="J29" s="1032">
        <f t="shared" si="1"/>
        <v>2585.4699999999998</v>
      </c>
      <c r="K29" s="1032">
        <f t="shared" si="16"/>
        <v>457.94</v>
      </c>
      <c r="L29" s="1032">
        <f t="shared" si="16"/>
        <v>319.18</v>
      </c>
      <c r="M29" s="1032">
        <f t="shared" ref="M29" si="17">M24+M28</f>
        <v>1116.52</v>
      </c>
      <c r="N29" s="1049">
        <v>49.09</v>
      </c>
      <c r="O29" s="1032">
        <f t="shared" si="16"/>
        <v>980</v>
      </c>
      <c r="P29" s="1032">
        <f t="shared" si="16"/>
        <v>1544.6499999999999</v>
      </c>
      <c r="Q29" s="1032">
        <f>Q28+Q24</f>
        <v>4467.38</v>
      </c>
      <c r="R29" s="1032">
        <f>R28+R24</f>
        <v>46932.42</v>
      </c>
      <c r="S29" s="1032">
        <f t="shared" si="16"/>
        <v>51399.8</v>
      </c>
      <c r="T29" s="1032">
        <f t="shared" si="16"/>
        <v>2</v>
      </c>
      <c r="U29" s="1032">
        <f t="shared" si="16"/>
        <v>53987.270000000004</v>
      </c>
      <c r="V29" s="1033">
        <f t="shared" si="4"/>
        <v>76.456225570724527</v>
      </c>
      <c r="AC29" s="1013"/>
      <c r="AD29" s="1013">
        <f t="shared" si="5"/>
        <v>-1116.52</v>
      </c>
      <c r="AE29" s="983">
        <f t="shared" si="8"/>
        <v>4480.6200000000026</v>
      </c>
      <c r="AF29" s="983">
        <v>51460.08</v>
      </c>
      <c r="AG29" s="983">
        <v>46979.46</v>
      </c>
      <c r="AH29" s="983">
        <f t="shared" si="6"/>
        <v>47.040000000000873</v>
      </c>
      <c r="AK29" s="1050">
        <v>49426.75</v>
      </c>
      <c r="AL29" s="1032">
        <v>46932.42</v>
      </c>
      <c r="AM29" s="1035">
        <f t="shared" si="7"/>
        <v>1.0531472700534088</v>
      </c>
    </row>
    <row r="30" spans="2:39" s="983" customFormat="1" ht="12.75" customHeight="1">
      <c r="B30" s="1006"/>
      <c r="C30" s="1051" t="s">
        <v>343</v>
      </c>
      <c r="D30" s="1052" t="s">
        <v>124</v>
      </c>
      <c r="E30" s="1037" t="s">
        <v>125</v>
      </c>
      <c r="F30" s="1053">
        <v>72142</v>
      </c>
      <c r="G30" s="1039">
        <v>9019.33</v>
      </c>
      <c r="H30" s="1039">
        <v>416.27</v>
      </c>
      <c r="I30" s="1039">
        <v>92.63</v>
      </c>
      <c r="J30" s="1040">
        <f t="shared" si="1"/>
        <v>9528.23</v>
      </c>
      <c r="K30" s="1039">
        <v>1407.36</v>
      </c>
      <c r="L30" s="1039">
        <v>395</v>
      </c>
      <c r="M30" s="1039">
        <v>1802.47</v>
      </c>
      <c r="N30" s="1009">
        <v>38.94</v>
      </c>
      <c r="O30" s="1039">
        <v>2746</v>
      </c>
      <c r="P30" s="1039">
        <v>1609.42</v>
      </c>
      <c r="Q30" s="1039">
        <f>SUM(K30:P30)</f>
        <v>7999.1900000000005</v>
      </c>
      <c r="R30" s="1039">
        <f t="shared" ref="R30:R31" si="18">S30-Q30</f>
        <v>46218.790000000008</v>
      </c>
      <c r="S30" s="1040">
        <v>54217.98000000001</v>
      </c>
      <c r="T30" s="1039">
        <v>3</v>
      </c>
      <c r="U30" s="1039">
        <f t="shared" si="3"/>
        <v>63749.210000000006</v>
      </c>
      <c r="V30" s="1041">
        <f t="shared" si="4"/>
        <v>88.366291480690876</v>
      </c>
      <c r="AC30" s="1013" t="e">
        <f>#REF!+#REF!</f>
        <v>#REF!</v>
      </c>
      <c r="AD30" s="1013" t="e">
        <f t="shared" si="5"/>
        <v>#REF!</v>
      </c>
      <c r="AE30" s="983">
        <f t="shared" si="8"/>
        <v>7828.2600000000093</v>
      </c>
      <c r="AF30" s="983">
        <v>54217.98000000001</v>
      </c>
      <c r="AG30" s="983">
        <v>46389.72</v>
      </c>
      <c r="AH30" s="983">
        <f>AG30-R30</f>
        <v>170.92999999999302</v>
      </c>
      <c r="AI30" s="983" t="s">
        <v>125</v>
      </c>
      <c r="AK30" s="1014">
        <v>50503.790000000015</v>
      </c>
      <c r="AL30" s="1039">
        <v>46218.790000000008</v>
      </c>
      <c r="AM30" s="1054">
        <f t="shared" si="7"/>
        <v>1.0927112111762338</v>
      </c>
    </row>
    <row r="31" spans="2:39" s="983" customFormat="1" ht="12.75" customHeight="1">
      <c r="B31" s="1006"/>
      <c r="C31" s="1001" t="s">
        <v>341</v>
      </c>
      <c r="D31" s="1001"/>
      <c r="E31" s="1046" t="s">
        <v>127</v>
      </c>
      <c r="F31" s="1017">
        <v>12248</v>
      </c>
      <c r="G31" s="1018">
        <v>0</v>
      </c>
      <c r="H31" s="1018">
        <v>114.42</v>
      </c>
      <c r="I31" s="1018">
        <v>14.01</v>
      </c>
      <c r="J31" s="1028">
        <f t="shared" si="1"/>
        <v>128.43</v>
      </c>
      <c r="K31" s="1018">
        <v>0</v>
      </c>
      <c r="L31" s="1018">
        <v>53</v>
      </c>
      <c r="M31" s="1018">
        <v>41.25</v>
      </c>
      <c r="N31" s="1009">
        <v>13.26</v>
      </c>
      <c r="O31" s="1018">
        <v>438</v>
      </c>
      <c r="P31" s="1018">
        <v>81.66</v>
      </c>
      <c r="Q31" s="1018">
        <f>SUM(K31:P31)</f>
        <v>627.16999999999996</v>
      </c>
      <c r="R31" s="1018">
        <f t="shared" si="18"/>
        <v>8879.65</v>
      </c>
      <c r="S31" s="1019">
        <v>9506.82</v>
      </c>
      <c r="T31" s="1018">
        <v>2</v>
      </c>
      <c r="U31" s="1018">
        <f t="shared" si="3"/>
        <v>9637.25</v>
      </c>
      <c r="V31" s="1014">
        <f t="shared" si="4"/>
        <v>78.684274983670804</v>
      </c>
      <c r="AC31" s="1013">
        <f>'[13]１枚目'!$D$16+'[13]１枚目'!$D$18</f>
        <v>41.25</v>
      </c>
      <c r="AD31" s="1013">
        <f t="shared" si="5"/>
        <v>0</v>
      </c>
      <c r="AE31" s="983">
        <f t="shared" si="8"/>
        <v>637.45000000000073</v>
      </c>
      <c r="AF31" s="983">
        <v>9506.82</v>
      </c>
      <c r="AG31" s="983">
        <v>8869.369999999999</v>
      </c>
      <c r="AH31" s="983">
        <f t="shared" si="6"/>
        <v>-10.280000000000655</v>
      </c>
      <c r="AK31" s="1014">
        <v>9381.81</v>
      </c>
      <c r="AL31" s="1018">
        <v>8879.65</v>
      </c>
      <c r="AM31" s="1020">
        <f t="shared" si="7"/>
        <v>1.0565517785047833</v>
      </c>
    </row>
    <row r="32" spans="2:39" s="983" customFormat="1" ht="12.75" customHeight="1" thickBot="1">
      <c r="B32" s="1006"/>
      <c r="C32" s="1030"/>
      <c r="D32" s="1055" t="s">
        <v>117</v>
      </c>
      <c r="E32" s="1056"/>
      <c r="F32" s="1057">
        <f>F30+F31</f>
        <v>84390</v>
      </c>
      <c r="G32" s="1049">
        <f t="shared" ref="G32:U32" si="19">G30+G31</f>
        <v>9019.33</v>
      </c>
      <c r="H32" s="1049">
        <f t="shared" si="19"/>
        <v>530.68999999999994</v>
      </c>
      <c r="I32" s="1049">
        <f t="shared" si="19"/>
        <v>106.64</v>
      </c>
      <c r="J32" s="1049">
        <f t="shared" si="1"/>
        <v>9656.66</v>
      </c>
      <c r="K32" s="1049">
        <f t="shared" si="19"/>
        <v>1407.36</v>
      </c>
      <c r="L32" s="1049">
        <f t="shared" si="19"/>
        <v>448</v>
      </c>
      <c r="M32" s="1049">
        <f t="shared" si="19"/>
        <v>1843.72</v>
      </c>
      <c r="N32" s="1049">
        <v>52.199999999999996</v>
      </c>
      <c r="O32" s="1049">
        <f t="shared" si="19"/>
        <v>3184</v>
      </c>
      <c r="P32" s="1049">
        <f t="shared" si="19"/>
        <v>1691.0800000000002</v>
      </c>
      <c r="Q32" s="1049">
        <f>Q30+Q31</f>
        <v>8626.36</v>
      </c>
      <c r="R32" s="1049">
        <f>R30+R31</f>
        <v>55098.44000000001</v>
      </c>
      <c r="S32" s="1049">
        <f t="shared" si="19"/>
        <v>63724.80000000001</v>
      </c>
      <c r="T32" s="1049">
        <f t="shared" si="19"/>
        <v>5</v>
      </c>
      <c r="U32" s="1049">
        <f t="shared" si="19"/>
        <v>73386.460000000006</v>
      </c>
      <c r="V32" s="1058">
        <f t="shared" si="4"/>
        <v>86.961085436663126</v>
      </c>
      <c r="AC32" s="1013"/>
      <c r="AD32" s="1013">
        <f t="shared" si="5"/>
        <v>-1843.72</v>
      </c>
      <c r="AE32" s="983">
        <f t="shared" si="8"/>
        <v>8465.710000000021</v>
      </c>
      <c r="AF32" s="983">
        <v>63724.80000000001</v>
      </c>
      <c r="AG32" s="983">
        <v>55259.089999999989</v>
      </c>
      <c r="AK32" s="1058">
        <v>59885.600000000013</v>
      </c>
      <c r="AL32" s="1049">
        <v>55098.44000000001</v>
      </c>
      <c r="AM32" s="1059">
        <f t="shared" si="7"/>
        <v>1.0868837665821391</v>
      </c>
    </row>
    <row r="33" spans="2:47" s="983" customFormat="1" ht="12.75" customHeight="1" thickBot="1">
      <c r="B33" s="1006"/>
      <c r="C33" s="1060" t="s">
        <v>128</v>
      </c>
      <c r="D33" s="1061"/>
      <c r="E33" s="1062"/>
      <c r="F33" s="1063">
        <f>F32+F29+F23</f>
        <v>264735</v>
      </c>
      <c r="G33" s="1064">
        <f t="shared" ref="G33:T33" si="20">G32+G29+G23</f>
        <v>11829.71</v>
      </c>
      <c r="H33" s="1064">
        <f t="shared" si="20"/>
        <v>863.43999999999994</v>
      </c>
      <c r="I33" s="1064">
        <f t="shared" si="20"/>
        <v>151.80000000000001</v>
      </c>
      <c r="J33" s="1064">
        <f t="shared" si="1"/>
        <v>12844.949999999999</v>
      </c>
      <c r="K33" s="1064">
        <f t="shared" si="20"/>
        <v>2573.7600000000002</v>
      </c>
      <c r="L33" s="1064">
        <f t="shared" si="20"/>
        <v>1171.5500000000002</v>
      </c>
      <c r="M33" s="1064">
        <f t="shared" ref="M33" si="21">M23+M29+M32</f>
        <v>4952.1600000000008</v>
      </c>
      <c r="N33" s="1065">
        <v>610.71</v>
      </c>
      <c r="O33" s="1064">
        <f>O32+O29+O23</f>
        <v>5381</v>
      </c>
      <c r="P33" s="1064">
        <f t="shared" si="20"/>
        <v>4146.3</v>
      </c>
      <c r="Q33" s="1064">
        <f>Q32+Q29+Q23</f>
        <v>18835.480000000003</v>
      </c>
      <c r="R33" s="1064">
        <f>R32+R29+R23</f>
        <v>153882.82</v>
      </c>
      <c r="S33" s="1064">
        <v>172719</v>
      </c>
      <c r="T33" s="1064">
        <f t="shared" si="20"/>
        <v>30</v>
      </c>
      <c r="U33" s="1064">
        <f>U32+U29+U23</f>
        <v>185593.25</v>
      </c>
      <c r="V33" s="1066">
        <f t="shared" si="4"/>
        <v>70.105293973218494</v>
      </c>
      <c r="AC33" s="1013"/>
      <c r="AD33" s="1013">
        <f t="shared" si="5"/>
        <v>-4952.1600000000008</v>
      </c>
      <c r="AE33" s="983">
        <f t="shared" si="8"/>
        <v>17864.090000000026</v>
      </c>
      <c r="AF33" s="983">
        <v>172788.37</v>
      </c>
      <c r="AG33" s="983">
        <v>154924.27999999997</v>
      </c>
      <c r="AK33" s="1067">
        <v>163268.98000000001</v>
      </c>
      <c r="AL33" s="1064">
        <v>153882.82</v>
      </c>
      <c r="AM33" s="1068">
        <f t="shared" si="7"/>
        <v>1.0609955029417839</v>
      </c>
    </row>
    <row r="34" spans="2:47" s="983" customFormat="1" ht="12.75" customHeight="1">
      <c r="B34" s="1069"/>
      <c r="C34" s="1070" t="s">
        <v>129</v>
      </c>
      <c r="D34" s="1001"/>
      <c r="E34" s="1044" t="s">
        <v>130</v>
      </c>
      <c r="F34" s="1071">
        <v>69498</v>
      </c>
      <c r="G34" s="1072">
        <v>3886.56</v>
      </c>
      <c r="H34" s="1072">
        <v>506.79</v>
      </c>
      <c r="I34" s="1072">
        <v>19.3</v>
      </c>
      <c r="J34" s="1039">
        <f t="shared" si="1"/>
        <v>4412.6500000000005</v>
      </c>
      <c r="K34" s="1072">
        <f>241.68+135.61</f>
        <v>377.29</v>
      </c>
      <c r="L34" s="1072">
        <v>329.64</v>
      </c>
      <c r="M34" s="1072">
        <v>1820.8999999999999</v>
      </c>
      <c r="N34" s="1009">
        <v>338.27</v>
      </c>
      <c r="O34" s="1072">
        <v>5594</v>
      </c>
      <c r="P34" s="1072">
        <v>2145.1999999999998</v>
      </c>
      <c r="Q34" s="1072">
        <f>SUM(K34:P34)</f>
        <v>10605.3</v>
      </c>
      <c r="R34" s="1039">
        <f>S34-Q34</f>
        <v>50939.75</v>
      </c>
      <c r="S34" s="1040">
        <v>61545.05</v>
      </c>
      <c r="T34" s="1072">
        <v>0</v>
      </c>
      <c r="U34" s="1039">
        <f t="shared" si="3"/>
        <v>65957.7</v>
      </c>
      <c r="V34" s="1041">
        <f t="shared" si="4"/>
        <v>94.905896572563236</v>
      </c>
      <c r="AC34" s="1013" t="e">
        <f>#REF!+#REF!</f>
        <v>#REF!</v>
      </c>
      <c r="AD34" s="1013" t="e">
        <f t="shared" si="5"/>
        <v>#REF!</v>
      </c>
      <c r="AE34" s="983">
        <f t="shared" si="8"/>
        <v>10270.830000000009</v>
      </c>
      <c r="AF34" s="983">
        <v>61545.05</v>
      </c>
      <c r="AG34" s="983">
        <v>51274.219999999994</v>
      </c>
      <c r="AH34" s="983">
        <f t="shared" si="6"/>
        <v>334.46999999999389</v>
      </c>
      <c r="AK34" s="1014">
        <v>58764.1</v>
      </c>
      <c r="AL34" s="1039">
        <v>50939.75</v>
      </c>
      <c r="AM34" s="1054">
        <f t="shared" si="7"/>
        <v>1.1536000863765528</v>
      </c>
    </row>
    <row r="35" spans="2:47" s="983" customFormat="1" ht="12.75" customHeight="1" thickBot="1">
      <c r="B35" s="1006"/>
      <c r="C35" s="1030" t="s">
        <v>344</v>
      </c>
      <c r="D35" s="1073" t="s">
        <v>117</v>
      </c>
      <c r="E35" s="1056"/>
      <c r="F35" s="1057">
        <f>F34</f>
        <v>69498</v>
      </c>
      <c r="G35" s="1049">
        <f t="shared" ref="G35:U35" si="22">G34</f>
        <v>3886.56</v>
      </c>
      <c r="H35" s="1049">
        <f t="shared" si="22"/>
        <v>506.79</v>
      </c>
      <c r="I35" s="1049">
        <f t="shared" si="22"/>
        <v>19.3</v>
      </c>
      <c r="J35" s="1049">
        <f t="shared" si="1"/>
        <v>4412.6500000000005</v>
      </c>
      <c r="K35" s="1049">
        <f t="shared" si="22"/>
        <v>377.29</v>
      </c>
      <c r="L35" s="1049">
        <f t="shared" si="22"/>
        <v>329.64</v>
      </c>
      <c r="M35" s="1049">
        <f t="shared" si="22"/>
        <v>1820.8999999999999</v>
      </c>
      <c r="N35" s="1049">
        <v>338.27</v>
      </c>
      <c r="O35" s="1049">
        <f t="shared" si="22"/>
        <v>5594</v>
      </c>
      <c r="P35" s="1049">
        <f t="shared" si="22"/>
        <v>2145.1999999999998</v>
      </c>
      <c r="Q35" s="1049">
        <f>Q34</f>
        <v>10605.3</v>
      </c>
      <c r="R35" s="1049">
        <f>R34</f>
        <v>50939.75</v>
      </c>
      <c r="S35" s="1049">
        <f t="shared" si="22"/>
        <v>61545.05</v>
      </c>
      <c r="T35" s="1049">
        <f t="shared" si="22"/>
        <v>0</v>
      </c>
      <c r="U35" s="1049">
        <f t="shared" si="22"/>
        <v>65957.7</v>
      </c>
      <c r="V35" s="1058">
        <f t="shared" si="4"/>
        <v>94.905896572563236</v>
      </c>
      <c r="AC35" s="1013"/>
      <c r="AD35" s="1013">
        <f t="shared" si="5"/>
        <v>-1820.8999999999999</v>
      </c>
      <c r="AE35" s="983">
        <f t="shared" si="8"/>
        <v>10270.830000000009</v>
      </c>
      <c r="AF35" s="983">
        <v>61545.05</v>
      </c>
      <c r="AG35" s="983">
        <v>51274.219999999994</v>
      </c>
      <c r="AH35" s="983">
        <f t="shared" si="6"/>
        <v>334.46999999999389</v>
      </c>
      <c r="AK35" s="1058">
        <v>58764.1</v>
      </c>
      <c r="AL35" s="1049">
        <v>50939.75</v>
      </c>
      <c r="AM35" s="1059">
        <f t="shared" si="7"/>
        <v>1.1536000863765528</v>
      </c>
    </row>
    <row r="36" spans="2:47" s="983" customFormat="1" ht="12.75" customHeight="1">
      <c r="B36" s="1006" t="s">
        <v>132</v>
      </c>
      <c r="C36" s="1001"/>
      <c r="D36" s="1074" t="s">
        <v>133</v>
      </c>
      <c r="E36" s="1007" t="s">
        <v>134</v>
      </c>
      <c r="F36" s="1075">
        <v>27925</v>
      </c>
      <c r="G36" s="1009">
        <v>0</v>
      </c>
      <c r="H36" s="1009">
        <v>0</v>
      </c>
      <c r="I36" s="1009">
        <v>5.65</v>
      </c>
      <c r="J36" s="1009">
        <f t="shared" si="1"/>
        <v>5.65</v>
      </c>
      <c r="K36" s="1009">
        <v>0</v>
      </c>
      <c r="L36" s="1009">
        <v>74.61</v>
      </c>
      <c r="M36" s="1009">
        <v>161.54</v>
      </c>
      <c r="N36" s="1009">
        <v>69.569999999999993</v>
      </c>
      <c r="O36" s="1009">
        <v>32</v>
      </c>
      <c r="P36" s="1009">
        <v>485.71</v>
      </c>
      <c r="Q36" s="1009">
        <f>SUM(K36:P36)</f>
        <v>823.43</v>
      </c>
      <c r="R36" s="1009">
        <f>S36-Q36</f>
        <v>14124.12</v>
      </c>
      <c r="S36" s="1011">
        <v>14947.550000000001</v>
      </c>
      <c r="T36" s="1009">
        <v>2</v>
      </c>
      <c r="U36" s="1009">
        <f t="shared" si="3"/>
        <v>14955.2</v>
      </c>
      <c r="V36" s="1012">
        <f t="shared" si="4"/>
        <v>53.554879140555059</v>
      </c>
      <c r="AC36" s="1013">
        <f>'[14]１枚目'!$D$16+'[14]１枚目'!$D$18</f>
        <v>161.54</v>
      </c>
      <c r="AD36" s="1013">
        <f t="shared" si="5"/>
        <v>0</v>
      </c>
      <c r="AE36" s="983">
        <f t="shared" si="8"/>
        <v>838.47000000000116</v>
      </c>
      <c r="AF36" s="983">
        <v>14947.550000000001</v>
      </c>
      <c r="AG36" s="983">
        <v>14109.08</v>
      </c>
      <c r="AH36" s="983">
        <f t="shared" si="6"/>
        <v>-15.040000000000873</v>
      </c>
      <c r="AK36" s="1014">
        <v>14644.35</v>
      </c>
      <c r="AL36" s="1009">
        <v>14124.12</v>
      </c>
      <c r="AM36" s="1015">
        <f t="shared" si="7"/>
        <v>1.0368327371899984</v>
      </c>
    </row>
    <row r="37" spans="2:47" s="983" customFormat="1" ht="12.75" customHeight="1">
      <c r="B37" s="1006" t="s">
        <v>135</v>
      </c>
      <c r="C37" s="1001"/>
      <c r="D37" s="1025"/>
      <c r="E37" s="1043" t="s">
        <v>114</v>
      </c>
      <c r="F37" s="1017">
        <f>F34+F36</f>
        <v>97423</v>
      </c>
      <c r="G37" s="1018">
        <f t="shared" ref="G37:U37" si="23">G34+G36</f>
        <v>3886.56</v>
      </c>
      <c r="H37" s="1018">
        <f t="shared" si="23"/>
        <v>506.79</v>
      </c>
      <c r="I37" s="1018">
        <f t="shared" si="23"/>
        <v>24.950000000000003</v>
      </c>
      <c r="J37" s="1018">
        <f t="shared" si="1"/>
        <v>4418.3</v>
      </c>
      <c r="K37" s="1018">
        <f t="shared" si="23"/>
        <v>377.29</v>
      </c>
      <c r="L37" s="1018">
        <f t="shared" si="23"/>
        <v>404.25</v>
      </c>
      <c r="M37" s="1018">
        <f t="shared" si="23"/>
        <v>1982.4399999999998</v>
      </c>
      <c r="N37" s="1018">
        <v>407.84</v>
      </c>
      <c r="O37" s="1018">
        <f t="shared" si="23"/>
        <v>5626</v>
      </c>
      <c r="P37" s="1018">
        <f t="shared" si="23"/>
        <v>2630.91</v>
      </c>
      <c r="Q37" s="1018">
        <f>Q34+Q36</f>
        <v>11428.73</v>
      </c>
      <c r="R37" s="1018">
        <f>R34+R36</f>
        <v>65063.87</v>
      </c>
      <c r="S37" s="1018">
        <f t="shared" si="23"/>
        <v>76492.600000000006</v>
      </c>
      <c r="T37" s="1018">
        <f t="shared" si="23"/>
        <v>2</v>
      </c>
      <c r="U37" s="1018">
        <f t="shared" si="23"/>
        <v>80912.899999999994</v>
      </c>
      <c r="V37" s="1014">
        <f t="shared" si="4"/>
        <v>83.053180460466209</v>
      </c>
      <c r="AC37" s="1013"/>
      <c r="AD37" s="1013">
        <f t="shared" si="5"/>
        <v>-1982.4399999999998</v>
      </c>
      <c r="AE37" s="983">
        <f t="shared" si="8"/>
        <v>11109.30000000001</v>
      </c>
      <c r="AF37" s="983">
        <v>76492.600000000006</v>
      </c>
      <c r="AG37" s="983">
        <v>65383.299999999996</v>
      </c>
      <c r="AH37" s="983">
        <f t="shared" si="6"/>
        <v>319.42999999999302</v>
      </c>
      <c r="AK37" s="1014">
        <v>73408.45</v>
      </c>
      <c r="AL37" s="1018">
        <v>65063.87</v>
      </c>
      <c r="AM37" s="1020">
        <f t="shared" si="7"/>
        <v>1.1282521313288003</v>
      </c>
    </row>
    <row r="38" spans="2:47" s="983" customFormat="1" ht="12.75" customHeight="1">
      <c r="B38" s="1006"/>
      <c r="C38" s="1001" t="s">
        <v>136</v>
      </c>
      <c r="D38" s="997"/>
      <c r="E38" s="1046" t="s">
        <v>164</v>
      </c>
      <c r="F38" s="1017">
        <v>5662</v>
      </c>
      <c r="G38" s="1018">
        <v>0</v>
      </c>
      <c r="H38" s="1018">
        <v>0</v>
      </c>
      <c r="I38" s="1018">
        <v>1.18</v>
      </c>
      <c r="J38" s="1018">
        <f t="shared" si="1"/>
        <v>1.18</v>
      </c>
      <c r="K38" s="1018">
        <v>48.9</v>
      </c>
      <c r="L38" s="1018">
        <v>0</v>
      </c>
      <c r="M38" s="1018">
        <v>224.01999999999998</v>
      </c>
      <c r="N38" s="1009">
        <v>7.97</v>
      </c>
      <c r="O38" s="1018">
        <v>639</v>
      </c>
      <c r="P38" s="1018">
        <v>315.76</v>
      </c>
      <c r="Q38" s="1018">
        <f>SUM(K38:P38)</f>
        <v>1235.6500000000001</v>
      </c>
      <c r="R38" s="1018">
        <f>S38-Q38</f>
        <v>3663.35</v>
      </c>
      <c r="S38" s="1019">
        <v>4899</v>
      </c>
      <c r="T38" s="1018">
        <v>0</v>
      </c>
      <c r="U38" s="1018">
        <f t="shared" si="3"/>
        <v>4900.18</v>
      </c>
      <c r="V38" s="1014">
        <f t="shared" si="4"/>
        <v>86.54503708936771</v>
      </c>
      <c r="AC38" s="1013">
        <f>'[15]１枚目'!$D$16+'[15]１枚目'!$D$18</f>
        <v>224.01999999999998</v>
      </c>
      <c r="AD38" s="1013">
        <f t="shared" si="5"/>
        <v>0</v>
      </c>
      <c r="AE38" s="983">
        <f t="shared" si="8"/>
        <v>1273.58</v>
      </c>
      <c r="AF38" s="983">
        <v>4905.68</v>
      </c>
      <c r="AG38" s="983">
        <v>3632.1000000000004</v>
      </c>
      <c r="AH38" s="983">
        <f t="shared" si="6"/>
        <v>-31.249999999999545</v>
      </c>
      <c r="AK38" s="1014">
        <v>4614.7300000000005</v>
      </c>
      <c r="AL38" s="1018">
        <v>3663.35</v>
      </c>
      <c r="AM38" s="1020">
        <f t="shared" si="7"/>
        <v>1.2597021851583934</v>
      </c>
    </row>
    <row r="39" spans="2:47" s="983" customFormat="1" ht="12.75" customHeight="1">
      <c r="B39" s="1006" t="s">
        <v>345</v>
      </c>
      <c r="C39" s="1001" t="s">
        <v>345</v>
      </c>
      <c r="D39" s="1023" t="s">
        <v>138</v>
      </c>
      <c r="E39" s="1046" t="s">
        <v>139</v>
      </c>
      <c r="F39" s="1017">
        <v>14080</v>
      </c>
      <c r="G39" s="1018">
        <v>0</v>
      </c>
      <c r="H39" s="1018">
        <v>112.33</v>
      </c>
      <c r="I39" s="1018">
        <v>9.56</v>
      </c>
      <c r="J39" s="1018">
        <f t="shared" si="1"/>
        <v>121.89</v>
      </c>
      <c r="K39" s="1018">
        <v>41.06</v>
      </c>
      <c r="L39" s="1018">
        <v>136.49</v>
      </c>
      <c r="M39" s="1018">
        <v>1111.9000000000001</v>
      </c>
      <c r="N39" s="1009">
        <v>19.13</v>
      </c>
      <c r="O39" s="1018">
        <v>395</v>
      </c>
      <c r="P39" s="1018">
        <v>938.39</v>
      </c>
      <c r="Q39" s="1018">
        <f>SUM(K39:P39)</f>
        <v>2641.9700000000003</v>
      </c>
      <c r="R39" s="1018">
        <f>S39-Q39</f>
        <v>9722.0299999999988</v>
      </c>
      <c r="S39" s="1019">
        <v>12364</v>
      </c>
      <c r="T39" s="1018">
        <v>0</v>
      </c>
      <c r="U39" s="1018">
        <f t="shared" si="3"/>
        <v>12485.89</v>
      </c>
      <c r="V39" s="1014">
        <f t="shared" si="4"/>
        <v>88.678196022727278</v>
      </c>
      <c r="AC39" s="1013">
        <f>'[16]１枚目'!$D$16+'[16]１枚目'!$D$18</f>
        <v>1111.9000000000001</v>
      </c>
      <c r="AD39" s="1013">
        <f t="shared" si="5"/>
        <v>0</v>
      </c>
      <c r="AE39" s="983">
        <f t="shared" si="8"/>
        <v>2711.3199999999979</v>
      </c>
      <c r="AF39" s="983">
        <v>12357.539999999997</v>
      </c>
      <c r="AG39" s="983">
        <v>9646.2199999999993</v>
      </c>
      <c r="AH39" s="983">
        <f t="shared" si="6"/>
        <v>-75.809999999999491</v>
      </c>
      <c r="AK39" s="1014">
        <v>11051.58</v>
      </c>
      <c r="AL39" s="1018">
        <v>9722.0299999999988</v>
      </c>
      <c r="AM39" s="1020">
        <f t="shared" si="7"/>
        <v>1.1367564181554677</v>
      </c>
    </row>
    <row r="40" spans="2:47" s="983" customFormat="1" ht="12.75" customHeight="1">
      <c r="B40" s="1006"/>
      <c r="C40" s="1001"/>
      <c r="D40" s="1001"/>
      <c r="E40" s="1046" t="s">
        <v>346</v>
      </c>
      <c r="F40" s="1017">
        <v>32765</v>
      </c>
      <c r="G40" s="1018">
        <v>570.47</v>
      </c>
      <c r="H40" s="1018">
        <v>624.65</v>
      </c>
      <c r="I40" s="1018">
        <v>22.87</v>
      </c>
      <c r="J40" s="1018">
        <f t="shared" si="1"/>
        <v>1217.9899999999998</v>
      </c>
      <c r="K40" s="1018">
        <v>637.07000000000005</v>
      </c>
      <c r="L40" s="1018">
        <v>395.14</v>
      </c>
      <c r="M40" s="1018">
        <v>1169.1600000000001</v>
      </c>
      <c r="N40" s="1009">
        <v>20.6</v>
      </c>
      <c r="O40" s="1018">
        <v>2689</v>
      </c>
      <c r="P40" s="1018">
        <v>1452.38</v>
      </c>
      <c r="Q40" s="1018">
        <f>SUM(K40:P40)</f>
        <v>6363.3499999999995</v>
      </c>
      <c r="R40" s="1018">
        <f>S40-Q40</f>
        <v>22400.65</v>
      </c>
      <c r="S40" s="1019">
        <v>28764</v>
      </c>
      <c r="T40" s="1018">
        <v>3</v>
      </c>
      <c r="U40" s="1018">
        <f t="shared" si="3"/>
        <v>29984.989999999998</v>
      </c>
      <c r="V40" s="1014">
        <f t="shared" si="4"/>
        <v>91.515305966732782</v>
      </c>
      <c r="AC40" s="1013" t="e">
        <f>#REF!+#REF!</f>
        <v>#REF!</v>
      </c>
      <c r="AD40" s="1013" t="e">
        <f t="shared" si="5"/>
        <v>#REF!</v>
      </c>
      <c r="AE40" s="983">
        <f t="shared" si="8"/>
        <v>6345.2700000000077</v>
      </c>
      <c r="AF40" s="983">
        <v>28770.720000000005</v>
      </c>
      <c r="AG40" s="983">
        <v>22425.449999999997</v>
      </c>
      <c r="AH40" s="983">
        <f t="shared" si="6"/>
        <v>24.799999999995634</v>
      </c>
      <c r="AK40" s="1014">
        <v>26532.89000000001</v>
      </c>
      <c r="AL40" s="1018">
        <v>22400.65</v>
      </c>
      <c r="AM40" s="1020">
        <f t="shared" si="7"/>
        <v>1.184469647086134</v>
      </c>
    </row>
    <row r="41" spans="2:47" s="983" customFormat="1" ht="12.75" customHeight="1">
      <c r="B41" s="1006"/>
      <c r="C41" s="1001"/>
      <c r="D41" s="1025"/>
      <c r="E41" s="1043" t="s">
        <v>114</v>
      </c>
      <c r="F41" s="1017">
        <f>F38+F39+F40</f>
        <v>52507</v>
      </c>
      <c r="G41" s="1018">
        <f t="shared" ref="G41:U41" si="24">G38+G39+G40</f>
        <v>570.47</v>
      </c>
      <c r="H41" s="1018">
        <f t="shared" si="24"/>
        <v>736.98</v>
      </c>
      <c r="I41" s="1018">
        <f t="shared" si="24"/>
        <v>33.61</v>
      </c>
      <c r="J41" s="1018">
        <f t="shared" si="1"/>
        <v>1341.06</v>
      </c>
      <c r="K41" s="1018">
        <f t="shared" si="24"/>
        <v>727.03000000000009</v>
      </c>
      <c r="L41" s="1018">
        <f t="shared" si="24"/>
        <v>531.63</v>
      </c>
      <c r="M41" s="1018">
        <f t="shared" si="24"/>
        <v>2505.08</v>
      </c>
      <c r="N41" s="1018">
        <v>47.7</v>
      </c>
      <c r="O41" s="1018">
        <f t="shared" si="24"/>
        <v>3723</v>
      </c>
      <c r="P41" s="1018">
        <f t="shared" si="24"/>
        <v>2706.53</v>
      </c>
      <c r="Q41" s="1018">
        <f>Q38+Q39+Q40</f>
        <v>10240.969999999999</v>
      </c>
      <c r="R41" s="1018">
        <f>R38+R39+R40</f>
        <v>35786.03</v>
      </c>
      <c r="S41" s="1018">
        <f t="shared" si="24"/>
        <v>46027</v>
      </c>
      <c r="T41" s="1018">
        <f t="shared" si="24"/>
        <v>3</v>
      </c>
      <c r="U41" s="1018">
        <f t="shared" si="24"/>
        <v>47371.06</v>
      </c>
      <c r="V41" s="1014">
        <f t="shared" si="4"/>
        <v>90.21856133467918</v>
      </c>
      <c r="AC41" s="1013"/>
      <c r="AD41" s="1013">
        <f t="shared" si="5"/>
        <v>-2505.08</v>
      </c>
      <c r="AE41" s="983">
        <f t="shared" si="8"/>
        <v>10330.170000000006</v>
      </c>
      <c r="AF41" s="983">
        <v>46033.94</v>
      </c>
      <c r="AG41" s="983">
        <v>35703.769999999997</v>
      </c>
      <c r="AH41" s="983">
        <f t="shared" si="6"/>
        <v>-82.260000000002037</v>
      </c>
      <c r="AK41" s="1014">
        <v>42199.200000000012</v>
      </c>
      <c r="AL41" s="1018">
        <v>35786.03</v>
      </c>
      <c r="AM41" s="1020">
        <f t="shared" si="7"/>
        <v>1.1792087582780211</v>
      </c>
    </row>
    <row r="42" spans="2:47" s="983" customFormat="1" ht="12.75" customHeight="1" thickBot="1">
      <c r="B42" s="1006"/>
      <c r="C42" s="1076"/>
      <c r="D42" s="1047" t="s">
        <v>117</v>
      </c>
      <c r="E42" s="1048"/>
      <c r="F42" s="1031">
        <f>F36+F41</f>
        <v>80432</v>
      </c>
      <c r="G42" s="1032">
        <f t="shared" ref="G42:U42" si="25">G36+G41</f>
        <v>570.47</v>
      </c>
      <c r="H42" s="1032">
        <f t="shared" si="25"/>
        <v>736.98</v>
      </c>
      <c r="I42" s="1032">
        <f t="shared" si="25"/>
        <v>39.26</v>
      </c>
      <c r="J42" s="1032">
        <f t="shared" si="1"/>
        <v>1346.71</v>
      </c>
      <c r="K42" s="1032">
        <f t="shared" si="25"/>
        <v>727.03000000000009</v>
      </c>
      <c r="L42" s="1032">
        <f t="shared" si="25"/>
        <v>606.24</v>
      </c>
      <c r="M42" s="1032">
        <f t="shared" si="25"/>
        <v>2666.62</v>
      </c>
      <c r="N42" s="1032">
        <v>117.27</v>
      </c>
      <c r="O42" s="1032">
        <f t="shared" si="25"/>
        <v>3755</v>
      </c>
      <c r="P42" s="1032">
        <f t="shared" si="25"/>
        <v>3192.2400000000002</v>
      </c>
      <c r="Q42" s="1032">
        <f>Q36+Q41</f>
        <v>11064.4</v>
      </c>
      <c r="R42" s="1032">
        <f>R36+R41</f>
        <v>49910.15</v>
      </c>
      <c r="S42" s="1032">
        <f t="shared" si="25"/>
        <v>60974.55</v>
      </c>
      <c r="T42" s="1032">
        <f t="shared" si="25"/>
        <v>5</v>
      </c>
      <c r="U42" s="1032">
        <f t="shared" si="25"/>
        <v>62326.259999999995</v>
      </c>
      <c r="V42" s="1033">
        <f t="shared" si="4"/>
        <v>77.489382335388896</v>
      </c>
      <c r="AC42" s="1013"/>
      <c r="AD42" s="1013">
        <f t="shared" si="5"/>
        <v>-2666.62</v>
      </c>
      <c r="AE42" s="983">
        <f t="shared" si="8"/>
        <v>11168.640000000007</v>
      </c>
      <c r="AF42" s="983">
        <v>60981.490000000005</v>
      </c>
      <c r="AG42" s="983">
        <v>49812.85</v>
      </c>
      <c r="AH42" s="983">
        <f t="shared" si="6"/>
        <v>-97.30000000000291</v>
      </c>
      <c r="AK42" s="1058">
        <v>56843.55000000001</v>
      </c>
      <c r="AL42" s="1032">
        <v>49910.15</v>
      </c>
      <c r="AM42" s="1035">
        <f>AK42/AL42</f>
        <v>1.1389176349900774</v>
      </c>
    </row>
    <row r="43" spans="2:47" s="983" customFormat="1" ht="12.75" customHeight="1" thickBot="1">
      <c r="B43" s="1003"/>
      <c r="C43" s="1060" t="s">
        <v>128</v>
      </c>
      <c r="D43" s="1061"/>
      <c r="E43" s="1062"/>
      <c r="F43" s="1077">
        <f>F42+F35</f>
        <v>149930</v>
      </c>
      <c r="G43" s="1065">
        <f t="shared" ref="G43:U43" si="26">G42+G35</f>
        <v>4457.03</v>
      </c>
      <c r="H43" s="1065">
        <f t="shared" si="26"/>
        <v>1243.77</v>
      </c>
      <c r="I43" s="1065">
        <f t="shared" si="26"/>
        <v>58.56</v>
      </c>
      <c r="J43" s="1065">
        <f t="shared" si="1"/>
        <v>5759.36</v>
      </c>
      <c r="K43" s="1065">
        <f t="shared" si="26"/>
        <v>1104.3200000000002</v>
      </c>
      <c r="L43" s="1065">
        <f t="shared" si="26"/>
        <v>935.88</v>
      </c>
      <c r="M43" s="1065">
        <f t="shared" ref="M43" si="27">M35+M42</f>
        <v>4487.5199999999995</v>
      </c>
      <c r="N43" s="1065">
        <v>455.53999999999996</v>
      </c>
      <c r="O43" s="1065">
        <f t="shared" si="26"/>
        <v>9349</v>
      </c>
      <c r="P43" s="1065">
        <f t="shared" si="26"/>
        <v>5337.4400000000005</v>
      </c>
      <c r="Q43" s="1065">
        <f>Q42+Q35</f>
        <v>21669.699999999997</v>
      </c>
      <c r="R43" s="1065">
        <f>R42+R35</f>
        <v>100849.9</v>
      </c>
      <c r="S43" s="1065">
        <f t="shared" si="26"/>
        <v>122519.6</v>
      </c>
      <c r="T43" s="1065">
        <f t="shared" si="26"/>
        <v>5</v>
      </c>
      <c r="U43" s="1065">
        <f t="shared" si="26"/>
        <v>128283.95999999999</v>
      </c>
      <c r="V43" s="1078">
        <f t="shared" si="4"/>
        <v>85.562569198959508</v>
      </c>
      <c r="W43" s="986"/>
      <c r="X43" s="986"/>
      <c r="Y43" s="986"/>
      <c r="Z43" s="986"/>
      <c r="AA43" s="986"/>
      <c r="AC43" s="1079"/>
      <c r="AD43" s="1013">
        <f t="shared" si="5"/>
        <v>-4487.5199999999995</v>
      </c>
      <c r="AE43" s="983">
        <f t="shared" si="8"/>
        <v>21439.47</v>
      </c>
      <c r="AF43" s="986">
        <v>122526.54000000001</v>
      </c>
      <c r="AG43" s="986">
        <v>101087.07</v>
      </c>
      <c r="AH43" s="983">
        <f t="shared" si="6"/>
        <v>237.17000000001281</v>
      </c>
      <c r="AI43" s="986"/>
      <c r="AJ43" s="986"/>
      <c r="AK43" s="1080">
        <v>115607.65000000001</v>
      </c>
      <c r="AL43" s="1065">
        <v>100849.9</v>
      </c>
      <c r="AM43" s="1081">
        <f t="shared" si="7"/>
        <v>1.1463338089576689</v>
      </c>
      <c r="AN43" s="986"/>
      <c r="AO43" s="986"/>
      <c r="AP43" s="986"/>
      <c r="AQ43" s="986"/>
      <c r="AR43" s="986"/>
      <c r="AS43" s="986"/>
      <c r="AT43" s="986"/>
      <c r="AU43" s="986"/>
    </row>
    <row r="44" spans="2:47" s="983" customFormat="1" ht="12.75" customHeight="1" thickBot="1">
      <c r="B44" s="1111" t="s">
        <v>141</v>
      </c>
      <c r="C44" s="1112"/>
      <c r="D44" s="1112"/>
      <c r="E44" s="1113"/>
      <c r="F44" s="1082">
        <f>F43+F33</f>
        <v>414665</v>
      </c>
      <c r="G44" s="1083">
        <f t="shared" ref="G44:T44" si="28">G43+G33</f>
        <v>16286.739999999998</v>
      </c>
      <c r="H44" s="1083">
        <f t="shared" si="28"/>
        <v>2107.21</v>
      </c>
      <c r="I44" s="1083">
        <f t="shared" si="28"/>
        <v>210.36</v>
      </c>
      <c r="J44" s="1083">
        <f t="shared" si="1"/>
        <v>18604.309999999998</v>
      </c>
      <c r="K44" s="1083">
        <f t="shared" si="28"/>
        <v>3678.0800000000004</v>
      </c>
      <c r="L44" s="1083">
        <f t="shared" si="28"/>
        <v>2107.4300000000003</v>
      </c>
      <c r="M44" s="1083">
        <f t="shared" si="28"/>
        <v>9439.68</v>
      </c>
      <c r="N44" s="1083">
        <v>1066.25</v>
      </c>
      <c r="O44" s="1083">
        <f t="shared" si="28"/>
        <v>14730</v>
      </c>
      <c r="P44" s="1083">
        <f t="shared" si="28"/>
        <v>9483.7400000000016</v>
      </c>
      <c r="Q44" s="1083">
        <f>Q43+Q33</f>
        <v>40505.18</v>
      </c>
      <c r="R44" s="1083">
        <f>R43+R33</f>
        <v>254732.72</v>
      </c>
      <c r="S44" s="1083">
        <v>295238</v>
      </c>
      <c r="T44" s="1083">
        <f t="shared" si="28"/>
        <v>35</v>
      </c>
      <c r="U44" s="1083">
        <f>U43+U33</f>
        <v>313877.20999999996</v>
      </c>
      <c r="V44" s="1084">
        <f t="shared" si="4"/>
        <v>75.694165169474147</v>
      </c>
      <c r="W44" s="986"/>
      <c r="X44" s="986"/>
      <c r="Y44" s="986"/>
      <c r="Z44" s="986"/>
      <c r="AA44" s="986"/>
      <c r="AC44" s="1085"/>
      <c r="AD44" s="1013">
        <f t="shared" si="5"/>
        <v>-9439.68</v>
      </c>
      <c r="AE44" s="983">
        <f t="shared" si="8"/>
        <v>39304.060000000027</v>
      </c>
      <c r="AF44" s="986">
        <v>295315.41000000003</v>
      </c>
      <c r="AG44" s="986">
        <v>256011.35</v>
      </c>
      <c r="AH44" s="983">
        <f t="shared" si="6"/>
        <v>1278.6300000000047</v>
      </c>
      <c r="AI44" s="986"/>
      <c r="AJ44" s="986"/>
      <c r="AK44" s="1080">
        <v>278876.63</v>
      </c>
      <c r="AL44" s="1083">
        <v>254732.72</v>
      </c>
      <c r="AM44" s="1086">
        <f t="shared" si="7"/>
        <v>1.0947813457179745</v>
      </c>
      <c r="AN44" s="986"/>
      <c r="AO44" s="986"/>
      <c r="AP44" s="986"/>
      <c r="AQ44" s="986"/>
      <c r="AR44" s="986"/>
      <c r="AS44" s="986"/>
      <c r="AT44" s="986"/>
      <c r="AU44" s="986"/>
    </row>
    <row r="45" spans="2:47" ht="13.5" customHeight="1">
      <c r="B45" s="1087"/>
      <c r="C45" s="1088" t="s">
        <v>106</v>
      </c>
      <c r="D45" s="1087"/>
      <c r="E45" s="1087"/>
      <c r="F45" s="1089"/>
      <c r="G45" s="1089"/>
      <c r="H45" s="1089"/>
      <c r="I45" s="1089"/>
      <c r="J45" s="1089"/>
      <c r="K45" s="1089"/>
      <c r="L45" s="1089"/>
      <c r="M45" s="1089"/>
      <c r="N45" s="1089"/>
      <c r="O45" s="1089"/>
      <c r="P45" s="1089"/>
      <c r="Q45" s="1089"/>
      <c r="R45" s="1089"/>
      <c r="S45" s="1090"/>
      <c r="T45" s="1089"/>
      <c r="U45" s="1089"/>
      <c r="V45" s="1089"/>
      <c r="W45" s="1087"/>
      <c r="X45" s="1087"/>
      <c r="Y45" s="1087"/>
      <c r="Z45" s="1087"/>
      <c r="AA45" s="1087"/>
      <c r="AB45" s="1087"/>
      <c r="AC45" s="1087"/>
      <c r="AD45" s="1087"/>
      <c r="AE45" s="1087"/>
      <c r="AF45" s="1087"/>
      <c r="AG45" s="1087"/>
      <c r="AH45" s="1087"/>
      <c r="AI45" s="1087"/>
      <c r="AJ45" s="1087"/>
      <c r="AK45" s="1087"/>
      <c r="AL45" s="1087"/>
      <c r="AM45" s="1087"/>
      <c r="AN45" s="1087"/>
      <c r="AO45" s="1087"/>
      <c r="AP45" s="1087"/>
      <c r="AQ45" s="1087"/>
      <c r="AR45" s="1087"/>
      <c r="AS45" s="1087"/>
      <c r="AT45" s="1087"/>
      <c r="AU45" s="1087"/>
    </row>
    <row r="46" spans="2:47" ht="12" customHeight="1">
      <c r="B46" s="1092"/>
      <c r="C46" s="1092"/>
      <c r="F46" s="1087"/>
      <c r="G46" s="1087"/>
      <c r="H46" s="1087"/>
      <c r="I46" s="1087"/>
      <c r="J46" s="1087"/>
      <c r="K46" s="1087"/>
      <c r="L46" s="1087"/>
      <c r="M46" s="1087"/>
      <c r="N46" s="1087"/>
      <c r="O46" s="1087"/>
      <c r="P46" s="1087"/>
      <c r="Q46" s="1087"/>
      <c r="R46" s="1087"/>
      <c r="S46" s="1093"/>
      <c r="T46" s="1087"/>
      <c r="U46" s="1087"/>
      <c r="V46" s="1087"/>
    </row>
  </sheetData>
  <mergeCells count="24">
    <mergeCell ref="S3:V3"/>
    <mergeCell ref="U4:U7"/>
    <mergeCell ref="V4:V7"/>
    <mergeCell ref="B5:B6"/>
    <mergeCell ref="C5:C6"/>
    <mergeCell ref="E5:E6"/>
    <mergeCell ref="F5:F6"/>
    <mergeCell ref="H5:H7"/>
    <mergeCell ref="K5:Q5"/>
    <mergeCell ref="R5:R7"/>
    <mergeCell ref="AK5:AK7"/>
    <mergeCell ref="AL5:AL7"/>
    <mergeCell ref="AM5:AM7"/>
    <mergeCell ref="D23:E23"/>
    <mergeCell ref="B44:E44"/>
    <mergeCell ref="S5:S7"/>
    <mergeCell ref="T5:T7"/>
    <mergeCell ref="K6:K7"/>
    <mergeCell ref="L6:L7"/>
    <mergeCell ref="M6:M7"/>
    <mergeCell ref="N6:N7"/>
    <mergeCell ref="O6:O7"/>
    <mergeCell ref="P6:P7"/>
    <mergeCell ref="Q6:Q7"/>
  </mergeCells>
  <phoneticPr fontId="19"/>
  <pageMargins left="0.70866141732283472" right="0.39370078740157483" top="0.70866141732283472" bottom="0.70866141732283472" header="0.31496062992125984" footer="0.31496062992125984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4"/>
  <sheetViews>
    <sheetView topLeftCell="A28" workbookViewId="0"/>
  </sheetViews>
  <sheetFormatPr defaultColWidth="13.25" defaultRowHeight="12" customHeight="1"/>
  <cols>
    <col min="1" max="1" width="1" style="735" customWidth="1"/>
    <col min="2" max="4" width="6.625" style="735" customWidth="1"/>
    <col min="5" max="5" width="10" style="735" customWidth="1"/>
    <col min="6" max="11" width="16.625" style="735" customWidth="1"/>
    <col min="12" max="18" width="0" style="735" hidden="1" customWidth="1"/>
    <col min="19" max="30" width="13.25" style="735"/>
    <col min="31" max="33" width="0" style="735" hidden="1" customWidth="1"/>
    <col min="34" max="16384" width="13.25" style="735"/>
  </cols>
  <sheetData>
    <row r="1" spans="2:21" ht="12" customHeight="1">
      <c r="F1" s="736"/>
      <c r="G1" s="737"/>
      <c r="H1" s="736"/>
      <c r="I1" s="736"/>
      <c r="J1" s="736"/>
      <c r="K1" s="736"/>
    </row>
    <row r="2" spans="2:21" ht="15" customHeight="1">
      <c r="B2" s="738" t="s">
        <v>299</v>
      </c>
      <c r="F2" s="736"/>
      <c r="G2" s="736"/>
      <c r="H2" s="736"/>
      <c r="I2" s="736"/>
      <c r="J2" s="736"/>
      <c r="K2" s="736"/>
    </row>
    <row r="3" spans="2:21" ht="12" customHeight="1" thickBot="1">
      <c r="B3" s="739"/>
      <c r="C3" s="739"/>
      <c r="D3" s="739"/>
      <c r="E3" s="739"/>
      <c r="F3" s="477"/>
      <c r="G3" s="477" t="s">
        <v>300</v>
      </c>
      <c r="H3" s="477"/>
      <c r="I3" s="477"/>
      <c r="J3" s="477"/>
      <c r="K3" s="734" t="s">
        <v>301</v>
      </c>
    </row>
    <row r="4" spans="2:21" ht="14.25" customHeight="1">
      <c r="B4" s="1167" t="s">
        <v>146</v>
      </c>
      <c r="C4" s="1169" t="s">
        <v>147</v>
      </c>
      <c r="D4" s="740" t="s">
        <v>90</v>
      </c>
      <c r="E4" s="1171" t="s">
        <v>191</v>
      </c>
      <c r="F4" s="1157" t="s">
        <v>302</v>
      </c>
      <c r="G4" s="1157" t="s">
        <v>303</v>
      </c>
      <c r="H4" s="1157" t="s">
        <v>304</v>
      </c>
      <c r="I4" s="1157" t="s">
        <v>305</v>
      </c>
      <c r="J4" s="1159" t="s">
        <v>306</v>
      </c>
      <c r="K4" s="1161" t="s">
        <v>307</v>
      </c>
      <c r="M4" s="741"/>
    </row>
    <row r="5" spans="2:21" ht="14.25" customHeight="1" thickBot="1">
      <c r="B5" s="1168"/>
      <c r="C5" s="1170"/>
      <c r="D5" s="742" t="s">
        <v>95</v>
      </c>
      <c r="E5" s="1172"/>
      <c r="F5" s="1158"/>
      <c r="G5" s="1158"/>
      <c r="H5" s="1158"/>
      <c r="I5" s="1158"/>
      <c r="J5" s="1160"/>
      <c r="K5" s="1162"/>
      <c r="L5" s="735" t="s">
        <v>315</v>
      </c>
      <c r="M5" s="735" t="s">
        <v>316</v>
      </c>
      <c r="N5" s="735" t="s">
        <v>347</v>
      </c>
    </row>
    <row r="6" spans="2:21" ht="12.75" customHeight="1">
      <c r="B6" s="743"/>
      <c r="C6" s="744"/>
      <c r="D6" s="744"/>
      <c r="E6" s="745" t="s">
        <v>98</v>
      </c>
      <c r="F6" s="790">
        <f>徳島市!$Z$54</f>
        <v>885940</v>
      </c>
      <c r="G6" s="919">
        <v>934</v>
      </c>
      <c r="H6" s="919"/>
      <c r="I6" s="785">
        <v>27477</v>
      </c>
      <c r="J6" s="919">
        <v>12814</v>
      </c>
      <c r="K6" s="792">
        <f>F6-(G6+H6+I6+J6)</f>
        <v>844715</v>
      </c>
      <c r="L6" s="747" t="e">
        <f>#REF!</f>
        <v>#REF!</v>
      </c>
      <c r="M6" s="747" t="e">
        <f>#REF!</f>
        <v>#REF!</v>
      </c>
      <c r="N6" s="747" t="e">
        <f>#REF!</f>
        <v>#REF!</v>
      </c>
      <c r="Q6" s="746" t="e">
        <f>#REF!+#REF!</f>
        <v>#REF!</v>
      </c>
      <c r="T6" s="747"/>
      <c r="U6" s="747"/>
    </row>
    <row r="7" spans="2:21" ht="12.75" customHeight="1">
      <c r="B7" s="911"/>
      <c r="C7" s="913"/>
      <c r="D7" s="913"/>
      <c r="E7" s="748" t="s">
        <v>99</v>
      </c>
      <c r="F7" s="917">
        <f>鳴門市!$Z$54</f>
        <v>666959</v>
      </c>
      <c r="G7" s="920">
        <v>0</v>
      </c>
      <c r="H7" s="920">
        <v>13986</v>
      </c>
      <c r="I7" s="920">
        <v>8735</v>
      </c>
      <c r="J7" s="920">
        <v>2654</v>
      </c>
      <c r="K7" s="918">
        <f t="shared" ref="K7:K18" si="0">F7-(G7+H7+I7+J7)</f>
        <v>641584</v>
      </c>
      <c r="L7" s="747">
        <f>'[17]１枚目'!$D$11</f>
        <v>27616</v>
      </c>
      <c r="M7" s="747">
        <f>'[17]１枚目'!$D$23</f>
        <v>639541</v>
      </c>
      <c r="N7" s="747" t="e">
        <f>#REF!</f>
        <v>#REF!</v>
      </c>
      <c r="Q7" s="586">
        <f>'[17]１枚目'!$D$21+'[17]１枚目'!$D$19</f>
        <v>6903</v>
      </c>
      <c r="T7" s="747"/>
      <c r="U7" s="747"/>
    </row>
    <row r="8" spans="2:21" ht="12.75" customHeight="1">
      <c r="B8" s="911"/>
      <c r="C8" s="913"/>
      <c r="D8" s="913"/>
      <c r="E8" s="749" t="s">
        <v>57</v>
      </c>
      <c r="F8" s="917">
        <f>小松島市!$Z$54</f>
        <v>50954</v>
      </c>
      <c r="G8" s="920">
        <v>0</v>
      </c>
      <c r="H8" s="920">
        <v>0</v>
      </c>
      <c r="I8" s="920">
        <v>151</v>
      </c>
      <c r="J8" s="920">
        <v>449</v>
      </c>
      <c r="K8" s="918">
        <f t="shared" si="0"/>
        <v>50354</v>
      </c>
      <c r="L8" s="750">
        <f>'[18]１枚目'!$D$11</f>
        <v>600</v>
      </c>
      <c r="M8" s="747">
        <f>'[18]１枚目'!$D$23</f>
        <v>50354</v>
      </c>
      <c r="N8" s="747" t="e">
        <f>#REF!</f>
        <v>#REF!</v>
      </c>
      <c r="Q8" s="586">
        <f>'[18]１枚目'!$D$21+'[18]１枚目'!$D$19</f>
        <v>449</v>
      </c>
      <c r="T8" s="747"/>
      <c r="U8" s="747"/>
    </row>
    <row r="9" spans="2:21" ht="12.75" customHeight="1">
      <c r="B9" s="911"/>
      <c r="C9" s="913"/>
      <c r="D9" s="913"/>
      <c r="E9" s="748" t="s">
        <v>100</v>
      </c>
      <c r="F9" s="917">
        <f>勝浦町!$Z$54</f>
        <v>1518897</v>
      </c>
      <c r="G9" s="920">
        <v>24863</v>
      </c>
      <c r="H9" s="920">
        <v>17039</v>
      </c>
      <c r="I9" s="920">
        <v>50956</v>
      </c>
      <c r="J9" s="920">
        <v>263</v>
      </c>
      <c r="K9" s="918">
        <f t="shared" si="0"/>
        <v>1425776</v>
      </c>
      <c r="L9" s="747">
        <f>'[19]１枚目'!$D$11</f>
        <v>93121</v>
      </c>
      <c r="M9" s="747">
        <f>'[19]１枚目'!$D$23</f>
        <v>1425776</v>
      </c>
      <c r="N9" s="747" t="e">
        <f>#REF!</f>
        <v>#REF!</v>
      </c>
      <c r="Q9" s="586">
        <f>'[19]１枚目'!$D$21+'[19]１枚目'!$D$19</f>
        <v>32232</v>
      </c>
      <c r="T9" s="747"/>
      <c r="U9" s="747"/>
    </row>
    <row r="10" spans="2:21" ht="12.75" customHeight="1">
      <c r="B10" s="911"/>
      <c r="C10" s="913"/>
      <c r="D10" s="913"/>
      <c r="E10" s="748" t="s">
        <v>101</v>
      </c>
      <c r="F10" s="917">
        <f>上勝町!$Z$54</f>
        <v>3832533</v>
      </c>
      <c r="G10" s="920">
        <v>37308</v>
      </c>
      <c r="H10" s="920">
        <v>48936</v>
      </c>
      <c r="I10" s="920">
        <v>52955</v>
      </c>
      <c r="J10" s="920">
        <v>15901</v>
      </c>
      <c r="K10" s="918">
        <f t="shared" si="0"/>
        <v>3677433</v>
      </c>
      <c r="L10" s="747">
        <f>'[20]１枚目'!$D$11</f>
        <v>155100</v>
      </c>
      <c r="M10" s="747">
        <f>'[20]１枚目'!$D$23</f>
        <v>3677433</v>
      </c>
      <c r="N10" s="747" t="e">
        <f>#REF!</f>
        <v>#REF!</v>
      </c>
      <c r="Q10" s="586">
        <f>'[20]１枚目'!$D$21+'[20]１枚目'!$D$19</f>
        <v>44770</v>
      </c>
      <c r="T10" s="747"/>
      <c r="U10" s="747"/>
    </row>
    <row r="11" spans="2:21" ht="12.75" customHeight="1">
      <c r="B11" s="911"/>
      <c r="C11" s="913"/>
      <c r="D11" s="913"/>
      <c r="E11" s="749" t="s">
        <v>65</v>
      </c>
      <c r="F11" s="917">
        <f>佐那河内村!$Z$54</f>
        <v>677209</v>
      </c>
      <c r="G11" s="920">
        <v>0</v>
      </c>
      <c r="H11" s="920">
        <v>8466</v>
      </c>
      <c r="I11" s="920">
        <v>15130</v>
      </c>
      <c r="J11" s="920">
        <v>5041</v>
      </c>
      <c r="K11" s="918">
        <f t="shared" si="0"/>
        <v>648572</v>
      </c>
      <c r="L11" s="747">
        <f>'[21]１枚目'!$D$11</f>
        <v>28637</v>
      </c>
      <c r="M11" s="747">
        <f>'[21]１枚目'!$D$23</f>
        <v>648501</v>
      </c>
      <c r="N11" s="747" t="e">
        <f>#REF!</f>
        <v>#REF!</v>
      </c>
      <c r="Q11" s="586">
        <f>'[21]１枚目'!$D$21+'[21]１枚目'!$D$19</f>
        <v>5041</v>
      </c>
      <c r="T11" s="747"/>
      <c r="U11" s="747"/>
    </row>
    <row r="12" spans="2:21" ht="12.75" customHeight="1">
      <c r="B12" s="911"/>
      <c r="C12" s="913"/>
      <c r="D12" s="584"/>
      <c r="E12" s="585" t="s">
        <v>102</v>
      </c>
      <c r="F12" s="917">
        <f>石井町!$Z$54</f>
        <v>40886</v>
      </c>
      <c r="G12" s="920">
        <v>4448</v>
      </c>
      <c r="H12" s="920">
        <v>0</v>
      </c>
      <c r="I12" s="920">
        <v>1298</v>
      </c>
      <c r="J12" s="920">
        <v>58</v>
      </c>
      <c r="K12" s="918">
        <f t="shared" si="0"/>
        <v>35082</v>
      </c>
      <c r="L12" s="747">
        <f>'[22]１枚目'!$D$11</f>
        <v>5804</v>
      </c>
      <c r="M12" s="747">
        <f>'[22]１枚目'!$D$23</f>
        <v>35082</v>
      </c>
      <c r="N12" s="747" t="e">
        <f>#REF!</f>
        <v>#REF!</v>
      </c>
      <c r="Q12" s="586">
        <f>'[22]１枚目'!$D$21+'[22]１枚目'!$D$19</f>
        <v>58</v>
      </c>
      <c r="T12" s="747"/>
      <c r="U12" s="747"/>
    </row>
    <row r="13" spans="2:21" ht="12.75" customHeight="1">
      <c r="B13" s="911"/>
      <c r="C13" s="913" t="s">
        <v>103</v>
      </c>
      <c r="D13" s="590" t="s">
        <v>104</v>
      </c>
      <c r="E13" s="585" t="s">
        <v>105</v>
      </c>
      <c r="F13" s="917">
        <f>神山町!$Z$54</f>
        <v>5927355</v>
      </c>
      <c r="G13" s="920">
        <v>88577</v>
      </c>
      <c r="H13" s="920">
        <v>19408</v>
      </c>
      <c r="I13" s="920">
        <v>79153</v>
      </c>
      <c r="J13" s="920">
        <v>35634</v>
      </c>
      <c r="K13" s="918">
        <f t="shared" si="0"/>
        <v>5704583</v>
      </c>
      <c r="L13" s="747">
        <f>'[23]１枚目'!$D$11</f>
        <v>222772</v>
      </c>
      <c r="M13" s="747">
        <f>'[23]１枚目'!$D$23</f>
        <v>5704608</v>
      </c>
      <c r="N13" s="747" t="e">
        <f>#REF!</f>
        <v>#REF!</v>
      </c>
      <c r="Q13" s="586">
        <f>'[23]１枚目'!$D$21+'[23]１枚目'!$D$19</f>
        <v>35634</v>
      </c>
      <c r="T13" s="747"/>
      <c r="U13" s="747"/>
    </row>
    <row r="14" spans="2:21" ht="12.75" customHeight="1">
      <c r="B14" s="911"/>
      <c r="C14" s="913" t="s">
        <v>106</v>
      </c>
      <c r="D14" s="584" t="s">
        <v>107</v>
      </c>
      <c r="E14" s="585" t="s">
        <v>108</v>
      </c>
      <c r="F14" s="917">
        <f>松茂町!$Z$54</f>
        <v>559</v>
      </c>
      <c r="G14" s="920">
        <v>0</v>
      </c>
      <c r="H14" s="920">
        <v>0</v>
      </c>
      <c r="I14" s="920">
        <v>32</v>
      </c>
      <c r="J14" s="920">
        <v>315</v>
      </c>
      <c r="K14" s="918">
        <f t="shared" si="0"/>
        <v>212</v>
      </c>
      <c r="L14" s="747">
        <f>'[24]１枚目'!$D$11</f>
        <v>347</v>
      </c>
      <c r="M14" s="747">
        <f>'[24]１枚目'!$D$23</f>
        <v>212</v>
      </c>
      <c r="N14" s="747" t="e">
        <f>#REF!</f>
        <v>#REF!</v>
      </c>
      <c r="Q14" s="586">
        <f>'[24]１枚目'!$D$21+'[24]１枚目'!$D$19</f>
        <v>315</v>
      </c>
      <c r="T14" s="747"/>
      <c r="U14" s="747"/>
    </row>
    <row r="15" spans="2:21" ht="12.75" customHeight="1">
      <c r="B15" s="911" t="s">
        <v>109</v>
      </c>
      <c r="C15" s="914" t="s">
        <v>407</v>
      </c>
      <c r="D15" s="584"/>
      <c r="E15" s="585" t="s">
        <v>110</v>
      </c>
      <c r="F15" s="917"/>
      <c r="G15" s="920"/>
      <c r="H15" s="920"/>
      <c r="I15" s="920"/>
      <c r="J15" s="920"/>
      <c r="K15" s="918"/>
      <c r="L15" s="747"/>
      <c r="M15" s="747"/>
      <c r="N15" s="747" t="e">
        <f>#REF!</f>
        <v>#REF!</v>
      </c>
      <c r="Q15" s="586"/>
      <c r="T15" s="747"/>
      <c r="U15" s="747"/>
    </row>
    <row r="16" spans="2:21" ht="12.75" customHeight="1">
      <c r="B16" s="911"/>
      <c r="C16" s="913"/>
      <c r="D16" s="584"/>
      <c r="E16" s="585" t="s">
        <v>111</v>
      </c>
      <c r="F16" s="917"/>
      <c r="G16" s="920"/>
      <c r="H16" s="920"/>
      <c r="I16" s="920"/>
      <c r="J16" s="920"/>
      <c r="K16" s="918"/>
      <c r="L16" s="747"/>
      <c r="M16" s="747"/>
      <c r="N16" s="747" t="e">
        <f>#REF!</f>
        <v>#REF!</v>
      </c>
      <c r="Q16" s="586"/>
      <c r="T16" s="747"/>
      <c r="U16" s="747"/>
    </row>
    <row r="17" spans="2:21" ht="12.75" customHeight="1">
      <c r="B17" s="751" t="s">
        <v>308</v>
      </c>
      <c r="C17" s="913"/>
      <c r="D17" s="584"/>
      <c r="E17" s="585" t="s">
        <v>112</v>
      </c>
      <c r="F17" s="917">
        <f>板野町!$Z$54</f>
        <v>134580</v>
      </c>
      <c r="G17" s="920">
        <v>0</v>
      </c>
      <c r="H17" s="920">
        <v>0</v>
      </c>
      <c r="I17" s="920">
        <v>22332</v>
      </c>
      <c r="J17" s="920">
        <v>180</v>
      </c>
      <c r="K17" s="918">
        <f t="shared" si="0"/>
        <v>112068</v>
      </c>
      <c r="L17" s="747">
        <f>'[25]１枚目'!$D$11</f>
        <v>22512</v>
      </c>
      <c r="M17" s="747">
        <f>'[25]１枚目'!$D$23</f>
        <v>112068</v>
      </c>
      <c r="N17" s="747" t="e">
        <f>#REF!</f>
        <v>#REF!</v>
      </c>
      <c r="Q17" s="586">
        <f>'[25]１枚目'!$D$21+'[25]１枚目'!$D$19</f>
        <v>180</v>
      </c>
      <c r="T17" s="747"/>
      <c r="U17" s="747"/>
    </row>
    <row r="18" spans="2:21" ht="12.75" customHeight="1">
      <c r="B18" s="911"/>
      <c r="C18" s="913"/>
      <c r="D18" s="584"/>
      <c r="E18" s="585" t="s">
        <v>113</v>
      </c>
      <c r="F18" s="781">
        <f>上板町!$Z$54</f>
        <v>87223</v>
      </c>
      <c r="G18" s="780">
        <v>0</v>
      </c>
      <c r="H18" s="780">
        <v>0</v>
      </c>
      <c r="I18" s="780">
        <v>15715</v>
      </c>
      <c r="J18" s="780">
        <v>35</v>
      </c>
      <c r="K18" s="792">
        <f t="shared" si="0"/>
        <v>71473</v>
      </c>
      <c r="L18" s="747">
        <f>'[26]１枚目'!$D$11</f>
        <v>15750</v>
      </c>
      <c r="M18" s="747">
        <f>'[26]１枚目'!$D$23</f>
        <v>71473</v>
      </c>
      <c r="N18" s="747" t="e">
        <f>#REF!</f>
        <v>#REF!</v>
      </c>
      <c r="Q18" s="586">
        <f>'[26]１枚目'!$D$21+'[26]１枚目'!$D$19</f>
        <v>12733</v>
      </c>
      <c r="T18" s="747"/>
      <c r="U18" s="747"/>
    </row>
    <row r="19" spans="2:21" ht="12.75" customHeight="1">
      <c r="B19" s="911"/>
      <c r="C19" s="913"/>
      <c r="D19" s="588"/>
      <c r="E19" s="589" t="s">
        <v>114</v>
      </c>
      <c r="F19" s="781">
        <f>SUM(F6:F18)</f>
        <v>13823095</v>
      </c>
      <c r="G19" s="781">
        <f t="shared" ref="G19:J19" si="1">SUM(G6:G18)</f>
        <v>156130</v>
      </c>
      <c r="H19" s="781">
        <f t="shared" si="1"/>
        <v>107835</v>
      </c>
      <c r="I19" s="781">
        <f t="shared" si="1"/>
        <v>273934</v>
      </c>
      <c r="J19" s="781">
        <f t="shared" si="1"/>
        <v>73344</v>
      </c>
      <c r="K19" s="792">
        <f t="shared" ref="K19" si="2">SUM(K6:K18)</f>
        <v>13211852</v>
      </c>
      <c r="L19" s="747" t="e">
        <f>SUM(L6:L18)</f>
        <v>#REF!</v>
      </c>
      <c r="M19" s="747" t="e">
        <f t="shared" ref="M19" si="3">SUM(M6:M18)</f>
        <v>#REF!</v>
      </c>
      <c r="N19" s="747" t="e">
        <f>#REF!</f>
        <v>#REF!</v>
      </c>
      <c r="Q19" s="586" t="e">
        <f t="shared" ref="Q19" si="4">SUM(Q6:Q18)</f>
        <v>#REF!</v>
      </c>
      <c r="T19" s="747"/>
      <c r="U19" s="747"/>
    </row>
    <row r="20" spans="2:21" ht="12.75" customHeight="1">
      <c r="B20" s="911"/>
      <c r="C20" s="913"/>
      <c r="D20" s="752" t="s">
        <v>115</v>
      </c>
      <c r="E20" s="585" t="s">
        <v>116</v>
      </c>
      <c r="F20" s="781">
        <f>阿波市!$Z$54</f>
        <v>1326766</v>
      </c>
      <c r="G20" s="920">
        <v>36506</v>
      </c>
      <c r="H20" s="920">
        <v>32955</v>
      </c>
      <c r="I20" s="920">
        <v>106897</v>
      </c>
      <c r="J20" s="920">
        <v>124</v>
      </c>
      <c r="K20" s="918">
        <f t="shared" ref="K20" si="5">F20-(G20+H20+I20+J20)</f>
        <v>1150284</v>
      </c>
      <c r="L20" s="747">
        <f>'[27]１枚目'!$D$11</f>
        <v>176482</v>
      </c>
      <c r="M20" s="747">
        <f>'[27]１枚目'!$D$23</f>
        <v>1150284</v>
      </c>
      <c r="N20" s="747" t="e">
        <f>#REF!</f>
        <v>#REF!</v>
      </c>
      <c r="Q20" s="586">
        <f>'[27]１枚目'!$D$21+'[27]１枚目'!$D$19</f>
        <v>46424</v>
      </c>
      <c r="T20" s="747"/>
      <c r="U20" s="747"/>
    </row>
    <row r="21" spans="2:21" ht="12.75" customHeight="1" thickBot="1">
      <c r="B21" s="911"/>
      <c r="C21" s="753"/>
      <c r="D21" s="1163" t="s">
        <v>117</v>
      </c>
      <c r="E21" s="1164"/>
      <c r="F21" s="786">
        <f>F19+F20</f>
        <v>15149861</v>
      </c>
      <c r="G21" s="786">
        <f t="shared" ref="G21:K21" si="6">G19+G20</f>
        <v>192636</v>
      </c>
      <c r="H21" s="786">
        <f t="shared" si="6"/>
        <v>140790</v>
      </c>
      <c r="I21" s="786">
        <f t="shared" si="6"/>
        <v>380831</v>
      </c>
      <c r="J21" s="786">
        <f t="shared" si="6"/>
        <v>73468</v>
      </c>
      <c r="K21" s="796">
        <f t="shared" si="6"/>
        <v>14362136</v>
      </c>
      <c r="L21" s="747" t="e">
        <f t="shared" ref="L21:M21" si="7">L19+L20</f>
        <v>#REF!</v>
      </c>
      <c r="M21" s="747" t="e">
        <f t="shared" si="7"/>
        <v>#REF!</v>
      </c>
      <c r="N21" s="747" t="e">
        <f>#REF!</f>
        <v>#REF!</v>
      </c>
      <c r="Q21" s="704" t="e">
        <f t="shared" ref="Q21" si="8">Q19+Q20</f>
        <v>#REF!</v>
      </c>
      <c r="T21" s="747"/>
      <c r="U21" s="747"/>
    </row>
    <row r="22" spans="2:21" ht="12.75" customHeight="1">
      <c r="B22" s="911"/>
      <c r="C22" s="913"/>
      <c r="D22" s="754"/>
      <c r="E22" s="594" t="s">
        <v>208</v>
      </c>
      <c r="F22" s="780">
        <f>吉野川市!$Z$54</f>
        <v>2295316</v>
      </c>
      <c r="G22" s="920">
        <v>94938</v>
      </c>
      <c r="H22" s="920">
        <v>7845</v>
      </c>
      <c r="I22" s="920">
        <v>63165</v>
      </c>
      <c r="J22" s="920">
        <v>1591</v>
      </c>
      <c r="K22" s="918">
        <f t="shared" ref="K22" si="9">F22-(G22+H22+I22+J22)</f>
        <v>2127777</v>
      </c>
      <c r="L22" s="747">
        <f>'[28]１枚目'!$D$11</f>
        <v>156188</v>
      </c>
      <c r="M22" s="747">
        <f>'[28]１枚目'!$D$23</f>
        <v>2015226</v>
      </c>
      <c r="N22" s="747" t="e">
        <f>#REF!</f>
        <v>#REF!</v>
      </c>
      <c r="Q22" s="755">
        <f>'[28]１枚目'!$D$21+'[28]１枚目'!$D$2119</f>
        <v>1591</v>
      </c>
      <c r="T22" s="747"/>
      <c r="U22" s="747"/>
    </row>
    <row r="23" spans="2:21" ht="12.75" customHeight="1">
      <c r="B23" s="911"/>
      <c r="C23" s="913"/>
      <c r="D23" s="756"/>
      <c r="E23" s="757" t="s">
        <v>114</v>
      </c>
      <c r="F23" s="781">
        <f>F20+F22</f>
        <v>3622082</v>
      </c>
      <c r="G23" s="781">
        <f t="shared" ref="G23:K23" si="10">G20+G22</f>
        <v>131444</v>
      </c>
      <c r="H23" s="781">
        <f t="shared" si="10"/>
        <v>40800</v>
      </c>
      <c r="I23" s="781">
        <f t="shared" si="10"/>
        <v>170062</v>
      </c>
      <c r="J23" s="781">
        <f t="shared" si="10"/>
        <v>1715</v>
      </c>
      <c r="K23" s="792">
        <f t="shared" si="10"/>
        <v>3278061</v>
      </c>
      <c r="L23" s="747">
        <f t="shared" ref="L23:M23" si="11">L20+L22</f>
        <v>332670</v>
      </c>
      <c r="M23" s="747">
        <f t="shared" si="11"/>
        <v>3165510</v>
      </c>
      <c r="N23" s="747" t="e">
        <f>#REF!</f>
        <v>#REF!</v>
      </c>
      <c r="Q23" s="586">
        <f>Q20+Q22</f>
        <v>48015</v>
      </c>
      <c r="T23" s="747"/>
      <c r="U23" s="747"/>
    </row>
    <row r="24" spans="2:21" ht="12.75" customHeight="1">
      <c r="B24" s="911"/>
      <c r="C24" s="913" t="s">
        <v>119</v>
      </c>
      <c r="D24" s="913"/>
      <c r="E24" s="758" t="s">
        <v>120</v>
      </c>
      <c r="F24" s="781">
        <f>美馬市!$Z$54</f>
        <v>8018405</v>
      </c>
      <c r="G24" s="920">
        <v>77523</v>
      </c>
      <c r="H24" s="920">
        <v>35445</v>
      </c>
      <c r="I24" s="920">
        <v>219184</v>
      </c>
      <c r="J24" s="920">
        <v>6835</v>
      </c>
      <c r="K24" s="918">
        <f t="shared" ref="K24:K25" si="12">F24-(G24+H24+I24+J24)</f>
        <v>7679418</v>
      </c>
      <c r="L24" s="747">
        <f>'[29]１枚目'!$D$11</f>
        <v>326187</v>
      </c>
      <c r="M24" s="747">
        <f>'[29]１枚目'!$D$23</f>
        <v>7271287</v>
      </c>
      <c r="N24" s="747" t="e">
        <f>#REF!</f>
        <v>#REF!</v>
      </c>
      <c r="Q24" s="586">
        <f>'[29]１枚目'!$D$21+'[29]１枚目'!$D$19</f>
        <v>8174</v>
      </c>
      <c r="T24" s="747"/>
      <c r="U24" s="747"/>
    </row>
    <row r="25" spans="2:21" ht="12.75" customHeight="1">
      <c r="B25" s="911"/>
      <c r="C25" s="913" t="s">
        <v>309</v>
      </c>
      <c r="D25" s="759" t="s">
        <v>121</v>
      </c>
      <c r="E25" s="760" t="s">
        <v>122</v>
      </c>
      <c r="F25" s="781">
        <f>つるぎ町!$Z$54</f>
        <v>5190146</v>
      </c>
      <c r="G25" s="920">
        <v>26747</v>
      </c>
      <c r="H25" s="920">
        <v>109255</v>
      </c>
      <c r="I25" s="920">
        <v>108612</v>
      </c>
      <c r="J25" s="920">
        <v>7028</v>
      </c>
      <c r="K25" s="918">
        <f t="shared" si="12"/>
        <v>4938504</v>
      </c>
      <c r="L25" s="747">
        <f>'[30]１枚目'!$D$11</f>
        <v>239732</v>
      </c>
      <c r="M25" s="747">
        <f>'[30]１枚目'!$D$23</f>
        <v>4663725</v>
      </c>
      <c r="N25" s="747" t="e">
        <f>#REF!</f>
        <v>#REF!</v>
      </c>
      <c r="Q25" s="586">
        <f>'[30]１枚目'!$D$21+'[30]１枚目'!$D$19</f>
        <v>6705</v>
      </c>
      <c r="T25" s="747"/>
      <c r="U25" s="747"/>
    </row>
    <row r="26" spans="2:21" ht="12.75" customHeight="1">
      <c r="B26" s="911"/>
      <c r="C26" s="913"/>
      <c r="D26" s="913"/>
      <c r="E26" s="757" t="s">
        <v>114</v>
      </c>
      <c r="F26" s="785">
        <f>F24+F25</f>
        <v>13208551</v>
      </c>
      <c r="G26" s="785">
        <f t="shared" ref="G26:K26" si="13">G24+G25</f>
        <v>104270</v>
      </c>
      <c r="H26" s="785">
        <f t="shared" si="13"/>
        <v>144700</v>
      </c>
      <c r="I26" s="785">
        <f t="shared" si="13"/>
        <v>327796</v>
      </c>
      <c r="J26" s="785">
        <f t="shared" si="13"/>
        <v>13863</v>
      </c>
      <c r="K26" s="924">
        <f t="shared" si="13"/>
        <v>12617922</v>
      </c>
      <c r="L26" s="747">
        <f t="shared" ref="L26:M26" si="14">L24+L25</f>
        <v>565919</v>
      </c>
      <c r="M26" s="747">
        <f t="shared" si="14"/>
        <v>11935012</v>
      </c>
      <c r="N26" s="747" t="e">
        <f>#REF!</f>
        <v>#REF!</v>
      </c>
      <c r="Q26" s="586">
        <f>Q24+Q25</f>
        <v>14879</v>
      </c>
      <c r="T26" s="747"/>
      <c r="U26" s="747"/>
    </row>
    <row r="27" spans="2:21" ht="12.75" customHeight="1" thickBot="1">
      <c r="B27" s="911"/>
      <c r="C27" s="913"/>
      <c r="D27" s="1149" t="s">
        <v>310</v>
      </c>
      <c r="E27" s="1150"/>
      <c r="F27" s="923">
        <f>F22+F26</f>
        <v>15503867</v>
      </c>
      <c r="G27" s="923">
        <f t="shared" ref="G27:K27" si="15">G22+G26</f>
        <v>199208</v>
      </c>
      <c r="H27" s="923">
        <f t="shared" si="15"/>
        <v>152545</v>
      </c>
      <c r="I27" s="923">
        <f t="shared" si="15"/>
        <v>390961</v>
      </c>
      <c r="J27" s="923">
        <f t="shared" si="15"/>
        <v>15454</v>
      </c>
      <c r="K27" s="837">
        <f t="shared" si="15"/>
        <v>14745699</v>
      </c>
      <c r="L27" s="747">
        <f t="shared" ref="L27:M27" si="16">L22+L26</f>
        <v>722107</v>
      </c>
      <c r="M27" s="747">
        <f t="shared" si="16"/>
        <v>13950238</v>
      </c>
      <c r="N27" s="747" t="e">
        <f>#REF!</f>
        <v>#REF!</v>
      </c>
      <c r="Q27" s="761">
        <f>Q22+Q26</f>
        <v>16470</v>
      </c>
      <c r="T27" s="747"/>
      <c r="U27" s="747"/>
    </row>
    <row r="28" spans="2:21" ht="12.75" customHeight="1">
      <c r="B28" s="911"/>
      <c r="C28" s="762" t="s">
        <v>123</v>
      </c>
      <c r="D28" s="763" t="s">
        <v>124</v>
      </c>
      <c r="E28" s="764" t="s">
        <v>125</v>
      </c>
      <c r="F28" s="780">
        <f>三好市!$Z$54</f>
        <v>16176350</v>
      </c>
      <c r="G28" s="921">
        <v>611224</v>
      </c>
      <c r="H28" s="921">
        <v>199007</v>
      </c>
      <c r="I28" s="921">
        <v>639105</v>
      </c>
      <c r="J28" s="921">
        <v>11243</v>
      </c>
      <c r="K28" s="922">
        <f t="shared" ref="K28:K29" si="17">F28-(G28+H28+I28+J28)</f>
        <v>14715771</v>
      </c>
      <c r="L28" s="747">
        <f>'[31]１枚目'!$D$11</f>
        <v>1460579</v>
      </c>
      <c r="M28" s="747">
        <f>'[31]１枚目'!$D$23</f>
        <v>14715771</v>
      </c>
      <c r="N28" s="747" t="e">
        <f>#REF!</f>
        <v>#REF!</v>
      </c>
      <c r="Q28" s="765">
        <f>'[31]１枚目'!$D$21+'[31]１枚目'!$D$19</f>
        <v>38273</v>
      </c>
      <c r="T28" s="747"/>
      <c r="U28" s="747"/>
    </row>
    <row r="29" spans="2:21" ht="12.75" customHeight="1">
      <c r="B29" s="911"/>
      <c r="C29" s="913" t="s">
        <v>308</v>
      </c>
      <c r="D29" s="913"/>
      <c r="E29" s="760" t="s">
        <v>127</v>
      </c>
      <c r="F29" s="781">
        <f>東みよし町!$Z$54</f>
        <v>2136559</v>
      </c>
      <c r="G29" s="920">
        <v>0</v>
      </c>
      <c r="H29" s="920">
        <v>18851</v>
      </c>
      <c r="I29" s="920">
        <v>12688</v>
      </c>
      <c r="J29" s="920">
        <v>2147</v>
      </c>
      <c r="K29" s="918">
        <f t="shared" si="17"/>
        <v>2102873</v>
      </c>
      <c r="L29" s="747">
        <f>'[32]１枚目'!$D$11</f>
        <v>33686</v>
      </c>
      <c r="M29" s="747">
        <f>'[32]１枚目'!$D$23</f>
        <v>2102873</v>
      </c>
      <c r="N29" s="747" t="e">
        <f>#REF!</f>
        <v>#REF!</v>
      </c>
      <c r="Q29" s="586">
        <f>'[32]１枚目'!$D$21+'[32]１枚目'!$D$19</f>
        <v>2147</v>
      </c>
      <c r="T29" s="747"/>
      <c r="U29" s="747"/>
    </row>
    <row r="30" spans="2:21" ht="12.75" customHeight="1" thickBot="1">
      <c r="B30" s="911"/>
      <c r="C30" s="753"/>
      <c r="D30" s="1165" t="s">
        <v>117</v>
      </c>
      <c r="E30" s="1166"/>
      <c r="F30" s="786">
        <f>F28+F29</f>
        <v>18312909</v>
      </c>
      <c r="G30" s="786">
        <f t="shared" ref="G30:K30" si="18">G28+G29</f>
        <v>611224</v>
      </c>
      <c r="H30" s="786">
        <f t="shared" si="18"/>
        <v>217858</v>
      </c>
      <c r="I30" s="786">
        <f t="shared" si="18"/>
        <v>651793</v>
      </c>
      <c r="J30" s="786">
        <f t="shared" si="18"/>
        <v>13390</v>
      </c>
      <c r="K30" s="796">
        <f t="shared" si="18"/>
        <v>16818644</v>
      </c>
      <c r="L30" s="747">
        <f t="shared" ref="L30:M30" si="19">L28+L29</f>
        <v>1494265</v>
      </c>
      <c r="M30" s="747">
        <f t="shared" si="19"/>
        <v>16818644</v>
      </c>
      <c r="N30" s="747" t="e">
        <f>#REF!</f>
        <v>#REF!</v>
      </c>
      <c r="Q30" s="704">
        <f>Q28+Q29</f>
        <v>40420</v>
      </c>
      <c r="T30" s="747"/>
      <c r="U30" s="747"/>
    </row>
    <row r="31" spans="2:21" ht="12.75" customHeight="1" thickBot="1">
      <c r="B31" s="766"/>
      <c r="C31" s="1144" t="s">
        <v>128</v>
      </c>
      <c r="D31" s="1145"/>
      <c r="E31" s="1146"/>
      <c r="F31" s="789">
        <f>F21+F27+F30</f>
        <v>48966637</v>
      </c>
      <c r="G31" s="789">
        <f t="shared" ref="G31:K31" si="20">G21+G27+G30</f>
        <v>1003068</v>
      </c>
      <c r="H31" s="789">
        <f t="shared" si="20"/>
        <v>511193</v>
      </c>
      <c r="I31" s="789">
        <f t="shared" si="20"/>
        <v>1423585</v>
      </c>
      <c r="J31" s="789">
        <f t="shared" si="20"/>
        <v>102312</v>
      </c>
      <c r="K31" s="845">
        <f t="shared" si="20"/>
        <v>45926479</v>
      </c>
      <c r="L31" s="747" t="e">
        <f t="shared" ref="L31:M31" si="21">L21+L27+L30</f>
        <v>#REF!</v>
      </c>
      <c r="M31" s="747" t="e">
        <f t="shared" si="21"/>
        <v>#REF!</v>
      </c>
      <c r="N31" s="747" t="e">
        <f>#REF!</f>
        <v>#REF!</v>
      </c>
      <c r="Q31" s="767" t="e">
        <f>Q21+Q27+Q30</f>
        <v>#REF!</v>
      </c>
      <c r="T31" s="747"/>
      <c r="U31" s="747"/>
    </row>
    <row r="32" spans="2:21" ht="12.75" customHeight="1">
      <c r="B32" s="911"/>
      <c r="C32" s="912" t="s">
        <v>129</v>
      </c>
      <c r="D32" s="768"/>
      <c r="E32" s="758" t="s">
        <v>130</v>
      </c>
      <c r="F32" s="780">
        <f>那賀町!$Z$54</f>
        <v>26467097</v>
      </c>
      <c r="G32" s="920">
        <v>99433</v>
      </c>
      <c r="H32" s="920">
        <v>161802</v>
      </c>
      <c r="I32" s="920">
        <v>723740</v>
      </c>
      <c r="J32" s="920">
        <v>75142</v>
      </c>
      <c r="K32" s="918">
        <f t="shared" ref="K32" si="22">F32-(G32+H32+I32+J32)</f>
        <v>25406980</v>
      </c>
      <c r="L32" s="747">
        <f>'[33]１枚目'!$D$11</f>
        <v>1060117</v>
      </c>
      <c r="M32" s="747">
        <f>'[33]１枚目'!$D$23</f>
        <v>25406980</v>
      </c>
      <c r="N32" s="747" t="e">
        <f>#REF!</f>
        <v>#REF!</v>
      </c>
      <c r="Q32" s="755">
        <f>'[33]１枚目'!$D$21+'[33]１枚目'!$D$19</f>
        <v>182357</v>
      </c>
      <c r="T32" s="747"/>
      <c r="U32" s="747"/>
    </row>
    <row r="33" spans="2:21" ht="12.75" customHeight="1" thickBot="1">
      <c r="B33" s="911"/>
      <c r="C33" s="753" t="s">
        <v>311</v>
      </c>
      <c r="D33" s="1147" t="s">
        <v>117</v>
      </c>
      <c r="E33" s="1148"/>
      <c r="F33" s="786">
        <f>F32</f>
        <v>26467097</v>
      </c>
      <c r="G33" s="786">
        <f t="shared" ref="G33:K33" si="23">G32</f>
        <v>99433</v>
      </c>
      <c r="H33" s="786">
        <f t="shared" si="23"/>
        <v>161802</v>
      </c>
      <c r="I33" s="786">
        <f t="shared" si="23"/>
        <v>723740</v>
      </c>
      <c r="J33" s="786">
        <f t="shared" si="23"/>
        <v>75142</v>
      </c>
      <c r="K33" s="796">
        <f t="shared" si="23"/>
        <v>25406980</v>
      </c>
      <c r="L33" s="747">
        <f t="shared" ref="L33:M33" si="24">L32</f>
        <v>1060117</v>
      </c>
      <c r="M33" s="747">
        <f t="shared" si="24"/>
        <v>25406980</v>
      </c>
      <c r="N33" s="747" t="e">
        <f>#REF!</f>
        <v>#REF!</v>
      </c>
      <c r="Q33" s="704">
        <f>Q32</f>
        <v>182357</v>
      </c>
      <c r="T33" s="747"/>
      <c r="U33" s="747"/>
    </row>
    <row r="34" spans="2:21" ht="12.75" customHeight="1">
      <c r="B34" s="911" t="s">
        <v>132</v>
      </c>
      <c r="C34" s="913"/>
      <c r="D34" s="769" t="s">
        <v>133</v>
      </c>
      <c r="E34" s="770" t="s">
        <v>134</v>
      </c>
      <c r="F34" s="780">
        <f>阿南市!$Z$54</f>
        <v>3682067</v>
      </c>
      <c r="G34" s="920">
        <v>0</v>
      </c>
      <c r="H34" s="920">
        <v>35978</v>
      </c>
      <c r="I34" s="920">
        <v>34116</v>
      </c>
      <c r="J34" s="920">
        <v>11596</v>
      </c>
      <c r="K34" s="918">
        <f t="shared" ref="K34" si="25">F34-(G34+H34+I34+J34)</f>
        <v>3600377</v>
      </c>
      <c r="L34" s="747">
        <f>'[34]１枚目'!$D$11</f>
        <v>81690</v>
      </c>
      <c r="M34" s="747">
        <f>'[34]１枚目'!$D$23</f>
        <v>3600377</v>
      </c>
      <c r="N34" s="747" t="e">
        <f>#REF!</f>
        <v>#REF!</v>
      </c>
      <c r="Q34" s="755">
        <f>'[34]１枚目'!$D$21+'[34]１枚目'!$D$19</f>
        <v>18189</v>
      </c>
      <c r="T34" s="747"/>
      <c r="U34" s="747"/>
    </row>
    <row r="35" spans="2:21" ht="12.75" customHeight="1">
      <c r="B35" s="911" t="s">
        <v>135</v>
      </c>
      <c r="C35" s="913"/>
      <c r="D35" s="756"/>
      <c r="E35" s="757" t="s">
        <v>114</v>
      </c>
      <c r="F35" s="781">
        <f>F32+F34</f>
        <v>30149164</v>
      </c>
      <c r="G35" s="781">
        <f t="shared" ref="G35:K35" si="26">G32+G34</f>
        <v>99433</v>
      </c>
      <c r="H35" s="781">
        <f t="shared" si="26"/>
        <v>197780</v>
      </c>
      <c r="I35" s="781">
        <f t="shared" si="26"/>
        <v>757856</v>
      </c>
      <c r="J35" s="781">
        <f t="shared" si="26"/>
        <v>86738</v>
      </c>
      <c r="K35" s="792">
        <f t="shared" si="26"/>
        <v>29007357</v>
      </c>
      <c r="L35" s="747">
        <f t="shared" ref="L35:M35" si="27">L32+L34</f>
        <v>1141807</v>
      </c>
      <c r="M35" s="747">
        <f t="shared" si="27"/>
        <v>29007357</v>
      </c>
      <c r="N35" s="747" t="e">
        <f>#REF!</f>
        <v>#REF!</v>
      </c>
      <c r="Q35" s="586">
        <f>Q32+Q34</f>
        <v>200546</v>
      </c>
      <c r="T35" s="747"/>
      <c r="U35" s="747"/>
    </row>
    <row r="36" spans="2:21" ht="12.75" customHeight="1">
      <c r="B36" s="911"/>
      <c r="C36" s="913" t="s">
        <v>136</v>
      </c>
      <c r="D36" s="771"/>
      <c r="E36" s="748" t="s">
        <v>312</v>
      </c>
      <c r="F36" s="781">
        <f>牟岐町!$Z$54</f>
        <v>1379314</v>
      </c>
      <c r="G36" s="920">
        <v>13324</v>
      </c>
      <c r="H36" s="920">
        <v>0</v>
      </c>
      <c r="I36" s="920">
        <v>60338</v>
      </c>
      <c r="J36" s="920">
        <v>1685</v>
      </c>
      <c r="K36" s="918">
        <f t="shared" ref="K36:K38" si="28">F36-(G36+H36+I36+J36)</f>
        <v>1303967</v>
      </c>
      <c r="L36" s="747">
        <f>'[35]１枚目'!$D$11</f>
        <v>76614</v>
      </c>
      <c r="M36" s="747">
        <f>'[35]１枚目'!$D$23</f>
        <v>1305855</v>
      </c>
      <c r="N36" s="747" t="e">
        <f>#REF!</f>
        <v>#REF!</v>
      </c>
      <c r="Q36" s="586">
        <f>'[35]１枚目'!$D$21</f>
        <v>1685</v>
      </c>
      <c r="T36" s="747"/>
      <c r="U36" s="747"/>
    </row>
    <row r="37" spans="2:21" ht="12.75" customHeight="1">
      <c r="B37" s="911" t="s">
        <v>313</v>
      </c>
      <c r="C37" s="913" t="s">
        <v>313</v>
      </c>
      <c r="D37" s="759" t="s">
        <v>138</v>
      </c>
      <c r="E37" s="748" t="s">
        <v>314</v>
      </c>
      <c r="F37" s="781">
        <f>美波町!$Z$54</f>
        <v>3191429</v>
      </c>
      <c r="G37" s="920">
        <v>10818</v>
      </c>
      <c r="H37" s="920">
        <v>53692</v>
      </c>
      <c r="I37" s="920">
        <v>203365</v>
      </c>
      <c r="J37" s="920">
        <v>2968</v>
      </c>
      <c r="K37" s="918">
        <f t="shared" si="28"/>
        <v>2920586</v>
      </c>
      <c r="L37" s="747">
        <f>'[36]１枚目'!$D$11</f>
        <v>273522</v>
      </c>
      <c r="M37" s="747">
        <f>'[36]１枚目'!$D$23</f>
        <v>2914755</v>
      </c>
      <c r="N37" s="747" t="e">
        <f>#REF!</f>
        <v>#REF!</v>
      </c>
      <c r="Q37" s="586">
        <f>'[36]１枚目'!$D$21</f>
        <v>2968</v>
      </c>
      <c r="T37" s="747"/>
      <c r="U37" s="747"/>
    </row>
    <row r="38" spans="2:21" ht="12.75" customHeight="1">
      <c r="B38" s="911"/>
      <c r="C38" s="913"/>
      <c r="D38" s="913"/>
      <c r="E38" s="760" t="s">
        <v>140</v>
      </c>
      <c r="F38" s="781">
        <f>海陽町!$Z$54</f>
        <v>10778848</v>
      </c>
      <c r="G38" s="920">
        <v>199035</v>
      </c>
      <c r="H38" s="920">
        <v>169243</v>
      </c>
      <c r="I38" s="920">
        <v>438971</v>
      </c>
      <c r="J38" s="920">
        <v>6020</v>
      </c>
      <c r="K38" s="918">
        <f t="shared" si="28"/>
        <v>9965579</v>
      </c>
      <c r="L38" s="747">
        <f>'[37]１枚目'!$D$11</f>
        <v>816633</v>
      </c>
      <c r="M38" s="747">
        <f>'[37]１枚目'!$D$23</f>
        <v>9962215</v>
      </c>
      <c r="N38" s="747" t="e">
        <f>#REF!</f>
        <v>#REF!</v>
      </c>
      <c r="Q38" s="586">
        <f>'[37]１枚目'!$D$21</f>
        <v>6020</v>
      </c>
      <c r="T38" s="747"/>
      <c r="U38" s="747"/>
    </row>
    <row r="39" spans="2:21" ht="12.75" customHeight="1">
      <c r="B39" s="911"/>
      <c r="C39" s="913"/>
      <c r="D39" s="756"/>
      <c r="E39" s="757" t="s">
        <v>114</v>
      </c>
      <c r="F39" s="781">
        <f>F36+F37+F38</f>
        <v>15349591</v>
      </c>
      <c r="G39" s="781">
        <f t="shared" ref="G39:J39" si="29">G36+G37+G38</f>
        <v>223177</v>
      </c>
      <c r="H39" s="781">
        <f t="shared" si="29"/>
        <v>222935</v>
      </c>
      <c r="I39" s="781">
        <f t="shared" si="29"/>
        <v>702674</v>
      </c>
      <c r="J39" s="781">
        <f t="shared" si="29"/>
        <v>10673</v>
      </c>
      <c r="K39" s="792">
        <f>K36+K37+K38</f>
        <v>14190132</v>
      </c>
      <c r="L39" s="747">
        <f t="shared" ref="L39:M39" si="30">L36+L37+L38</f>
        <v>1166769</v>
      </c>
      <c r="M39" s="747">
        <f t="shared" si="30"/>
        <v>14182825</v>
      </c>
      <c r="N39" s="747" t="e">
        <f>#REF!</f>
        <v>#REF!</v>
      </c>
      <c r="Q39" s="586">
        <f>Q36+Q37+Q38</f>
        <v>10673</v>
      </c>
      <c r="T39" s="747"/>
      <c r="U39" s="747"/>
    </row>
    <row r="40" spans="2:21" ht="12.75" customHeight="1" thickBot="1">
      <c r="B40" s="772"/>
      <c r="C40" s="773"/>
      <c r="D40" s="1149" t="s">
        <v>117</v>
      </c>
      <c r="E40" s="1150"/>
      <c r="F40" s="785">
        <f>F34+F39</f>
        <v>19031658</v>
      </c>
      <c r="G40" s="785">
        <f t="shared" ref="G40:K40" si="31">G34+G39</f>
        <v>223177</v>
      </c>
      <c r="H40" s="785">
        <f t="shared" si="31"/>
        <v>258913</v>
      </c>
      <c r="I40" s="785">
        <f t="shared" si="31"/>
        <v>736790</v>
      </c>
      <c r="J40" s="785">
        <f t="shared" si="31"/>
        <v>22269</v>
      </c>
      <c r="K40" s="924">
        <f t="shared" si="31"/>
        <v>17790509</v>
      </c>
      <c r="L40" s="747">
        <f t="shared" ref="L40:M40" si="32">L34+L39</f>
        <v>1248459</v>
      </c>
      <c r="M40" s="747">
        <f t="shared" si="32"/>
        <v>17783202</v>
      </c>
      <c r="N40" s="747" t="e">
        <f>#REF!</f>
        <v>#REF!</v>
      </c>
      <c r="Q40" s="761">
        <f>Q34+Q39</f>
        <v>28862</v>
      </c>
      <c r="T40" s="747"/>
      <c r="U40" s="747"/>
    </row>
    <row r="41" spans="2:21" ht="12.75" customHeight="1" thickBot="1">
      <c r="B41" s="774"/>
      <c r="C41" s="1151" t="s">
        <v>128</v>
      </c>
      <c r="D41" s="1152"/>
      <c r="E41" s="1153"/>
      <c r="F41" s="788">
        <f>F40+F33</f>
        <v>45498755</v>
      </c>
      <c r="G41" s="788">
        <f t="shared" ref="G41:K41" si="33">G40+G33</f>
        <v>322610</v>
      </c>
      <c r="H41" s="788">
        <f t="shared" si="33"/>
        <v>420715</v>
      </c>
      <c r="I41" s="788">
        <f t="shared" si="33"/>
        <v>1460530</v>
      </c>
      <c r="J41" s="788">
        <f t="shared" si="33"/>
        <v>97411</v>
      </c>
      <c r="K41" s="925">
        <f t="shared" si="33"/>
        <v>43197489</v>
      </c>
      <c r="L41" s="747">
        <f t="shared" ref="L41:M41" si="34">L40+L33</f>
        <v>2308576</v>
      </c>
      <c r="M41" s="747">
        <f t="shared" si="34"/>
        <v>43190182</v>
      </c>
      <c r="N41" s="747" t="e">
        <f>#REF!</f>
        <v>#REF!</v>
      </c>
      <c r="Q41" s="775">
        <f>Q40+Q33</f>
        <v>211219</v>
      </c>
      <c r="T41" s="747"/>
      <c r="U41" s="747"/>
    </row>
    <row r="42" spans="2:21" ht="12.75" customHeight="1" thickBot="1">
      <c r="B42" s="1154" t="s">
        <v>141</v>
      </c>
      <c r="C42" s="1155"/>
      <c r="D42" s="1155"/>
      <c r="E42" s="1156"/>
      <c r="F42" s="789">
        <f>F31+F41</f>
        <v>94465392</v>
      </c>
      <c r="G42" s="789">
        <f t="shared" ref="G42:K42" si="35">G31+G41</f>
        <v>1325678</v>
      </c>
      <c r="H42" s="789">
        <f t="shared" si="35"/>
        <v>931908</v>
      </c>
      <c r="I42" s="789">
        <f t="shared" si="35"/>
        <v>2884115</v>
      </c>
      <c r="J42" s="789">
        <f t="shared" si="35"/>
        <v>199723</v>
      </c>
      <c r="K42" s="845">
        <f t="shared" si="35"/>
        <v>89123968</v>
      </c>
      <c r="L42" s="747" t="e">
        <f t="shared" ref="L42:M42" si="36">L31+L41</f>
        <v>#REF!</v>
      </c>
      <c r="M42" s="747" t="e">
        <f t="shared" si="36"/>
        <v>#REF!</v>
      </c>
      <c r="N42" s="747" t="e">
        <f>#REF!</f>
        <v>#REF!</v>
      </c>
      <c r="Q42" s="767" t="e">
        <f>Q31+Q41</f>
        <v>#REF!</v>
      </c>
      <c r="T42" s="747"/>
      <c r="U42" s="747"/>
    </row>
    <row r="43" spans="2:21" ht="10.5">
      <c r="B43" s="739"/>
      <c r="C43" s="739"/>
      <c r="D43" s="739"/>
      <c r="E43" s="739"/>
      <c r="F43" s="793"/>
      <c r="G43" s="793"/>
      <c r="H43" s="793"/>
      <c r="I43" s="793"/>
      <c r="J43" s="793"/>
      <c r="K43" s="793"/>
      <c r="L43" s="747"/>
      <c r="M43" s="747"/>
    </row>
    <row r="44" spans="2:21" ht="12" customHeight="1">
      <c r="B44" s="776"/>
      <c r="C44" s="776"/>
      <c r="L44" s="747"/>
      <c r="M44" s="747"/>
    </row>
  </sheetData>
  <mergeCells count="17">
    <mergeCell ref="D30:E30"/>
    <mergeCell ref="B4:B5"/>
    <mergeCell ref="C4:C5"/>
    <mergeCell ref="E4:E5"/>
    <mergeCell ref="F4:F5"/>
    <mergeCell ref="I4:I5"/>
    <mergeCell ref="J4:J5"/>
    <mergeCell ref="K4:K5"/>
    <mergeCell ref="D21:E21"/>
    <mergeCell ref="D27:E27"/>
    <mergeCell ref="G4:G5"/>
    <mergeCell ref="H4:H5"/>
    <mergeCell ref="C31:E31"/>
    <mergeCell ref="D33:E33"/>
    <mergeCell ref="D40:E40"/>
    <mergeCell ref="C41:E41"/>
    <mergeCell ref="B42:E42"/>
  </mergeCells>
  <phoneticPr fontId="5"/>
  <pageMargins left="0.9055118110236221" right="0.39370078740157483" top="0.70866141732283472" bottom="0.7086614173228347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4"/>
  <sheetViews>
    <sheetView workbookViewId="0">
      <selection activeCell="R32" sqref="R32"/>
    </sheetView>
  </sheetViews>
  <sheetFormatPr defaultColWidth="13.25" defaultRowHeight="11.25"/>
  <cols>
    <col min="1" max="1" width="1.125" style="474" customWidth="1"/>
    <col min="2" max="4" width="6.625" style="474" customWidth="1"/>
    <col min="5" max="5" width="8.625" style="474" customWidth="1"/>
    <col min="6" max="6" width="8.25" style="474" bestFit="1" customWidth="1"/>
    <col min="7" max="15" width="7.125" style="474" customWidth="1"/>
    <col min="16" max="20" width="6.75" style="474" customWidth="1"/>
    <col min="21" max="21" width="1" style="474" customWidth="1"/>
    <col min="22" max="22" width="8.125" style="643" bestFit="1" customWidth="1"/>
    <col min="23" max="23" width="8.125" style="474" bestFit="1" customWidth="1"/>
    <col min="24" max="25" width="6.5" style="474" bestFit="1" customWidth="1"/>
    <col min="26" max="26" width="7.75" style="474" bestFit="1" customWidth="1"/>
    <col min="27" max="30" width="6.5" style="474" customWidth="1"/>
    <col min="31" max="31" width="6.5" style="474" hidden="1" customWidth="1"/>
    <col min="32" max="32" width="8.125" style="707" hidden="1" customWidth="1"/>
    <col min="33" max="33" width="0" style="474" hidden="1" customWidth="1"/>
    <col min="34" max="16384" width="13.25" style="474"/>
  </cols>
  <sheetData>
    <row r="1" spans="2:32" ht="9" customHeight="1">
      <c r="D1" s="641"/>
      <c r="AF1" s="474"/>
    </row>
    <row r="2" spans="2:32" ht="15" customHeight="1">
      <c r="B2" s="642" t="s">
        <v>249</v>
      </c>
      <c r="AF2" s="474"/>
    </row>
    <row r="3" spans="2:32" ht="12" customHeight="1" thickBot="1"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91"/>
      <c r="T3" s="644" t="s">
        <v>88</v>
      </c>
      <c r="AF3" s="474"/>
    </row>
    <row r="4" spans="2:32" ht="12" customHeight="1">
      <c r="B4" s="411" t="s">
        <v>89</v>
      </c>
      <c r="C4" s="915" t="s">
        <v>89</v>
      </c>
      <c r="D4" s="915" t="s">
        <v>90</v>
      </c>
      <c r="E4" s="915"/>
      <c r="F4" s="915" t="s">
        <v>250</v>
      </c>
      <c r="G4" s="692" t="s">
        <v>251</v>
      </c>
      <c r="H4" s="693"/>
      <c r="I4" s="693"/>
      <c r="J4" s="693"/>
      <c r="K4" s="693"/>
      <c r="L4" s="693"/>
      <c r="M4" s="693"/>
      <c r="N4" s="693"/>
      <c r="O4" s="694"/>
      <c r="P4" s="915"/>
      <c r="Q4" s="692" t="s">
        <v>252</v>
      </c>
      <c r="R4" s="693"/>
      <c r="S4" s="694"/>
      <c r="T4" s="695" t="s">
        <v>253</v>
      </c>
      <c r="U4" s="643"/>
      <c r="AF4" s="474"/>
    </row>
    <row r="5" spans="2:32" ht="12" customHeight="1">
      <c r="B5" s="649"/>
      <c r="C5" s="696"/>
      <c r="D5" s="650"/>
      <c r="E5" s="650" t="s">
        <v>191</v>
      </c>
      <c r="F5" s="650" t="s">
        <v>254</v>
      </c>
      <c r="G5" s="651" t="s">
        <v>237</v>
      </c>
      <c r="H5" s="652"/>
      <c r="I5" s="653"/>
      <c r="J5" s="654" t="s">
        <v>238</v>
      </c>
      <c r="K5" s="652"/>
      <c r="L5" s="653"/>
      <c r="M5" s="654" t="s">
        <v>255</v>
      </c>
      <c r="N5" s="652"/>
      <c r="O5" s="653"/>
      <c r="P5" s="697" t="s">
        <v>256</v>
      </c>
      <c r="Q5" s="698" t="s">
        <v>257</v>
      </c>
      <c r="R5" s="699" t="s">
        <v>258</v>
      </c>
      <c r="S5" s="698" t="s">
        <v>259</v>
      </c>
      <c r="T5" s="975" t="s">
        <v>260</v>
      </c>
      <c r="U5" s="643"/>
      <c r="AF5" s="474"/>
    </row>
    <row r="6" spans="2:32" ht="12" customHeight="1" thickBot="1">
      <c r="B6" s="416" t="s">
        <v>93</v>
      </c>
      <c r="C6" s="417" t="s">
        <v>94</v>
      </c>
      <c r="D6" s="656" t="s">
        <v>95</v>
      </c>
      <c r="E6" s="656"/>
      <c r="F6" s="700"/>
      <c r="G6" s="657" t="s">
        <v>261</v>
      </c>
      <c r="H6" s="657" t="s">
        <v>262</v>
      </c>
      <c r="I6" s="657" t="s">
        <v>263</v>
      </c>
      <c r="J6" s="657" t="s">
        <v>261</v>
      </c>
      <c r="K6" s="657" t="s">
        <v>262</v>
      </c>
      <c r="L6" s="657" t="s">
        <v>263</v>
      </c>
      <c r="M6" s="657" t="s">
        <v>261</v>
      </c>
      <c r="N6" s="657" t="s">
        <v>262</v>
      </c>
      <c r="O6" s="657" t="s">
        <v>263</v>
      </c>
      <c r="P6" s="656"/>
      <c r="Q6" s="656"/>
      <c r="R6" s="700" t="s">
        <v>264</v>
      </c>
      <c r="S6" s="656" t="s">
        <v>265</v>
      </c>
      <c r="T6" s="976"/>
      <c r="U6" s="643"/>
      <c r="AF6" s="474"/>
    </row>
    <row r="7" spans="2:32" ht="12.75" customHeight="1">
      <c r="B7" s="420"/>
      <c r="C7" s="421"/>
      <c r="D7" s="659"/>
      <c r="E7" s="660" t="s">
        <v>98</v>
      </c>
      <c r="F7" s="794">
        <v>5021.2000000000007</v>
      </c>
      <c r="G7" s="794">
        <f t="shared" ref="G7:G43" si="0">H7+I7</f>
        <v>4764.3599999999997</v>
      </c>
      <c r="H7" s="794">
        <f>第５表!F6</f>
        <v>1503.36</v>
      </c>
      <c r="I7" s="794">
        <f>第５表!G6</f>
        <v>3260.9999999999995</v>
      </c>
      <c r="J7" s="794">
        <f t="shared" ref="J7:J42" si="1">K7+L7</f>
        <v>999.44999999999993</v>
      </c>
      <c r="K7" s="794">
        <f>第６表!J7</f>
        <v>983.56</v>
      </c>
      <c r="L7" s="794">
        <f>第６表!Q7</f>
        <v>15.889999999999999</v>
      </c>
      <c r="M7" s="794">
        <f>N7+O7</f>
        <v>3764.91</v>
      </c>
      <c r="N7" s="794">
        <f>第６表!M7</f>
        <v>519.79999999999995</v>
      </c>
      <c r="O7" s="794">
        <f>第６表!T7</f>
        <v>3245.1099999999997</v>
      </c>
      <c r="P7" s="794">
        <f>徳島市!G$59</f>
        <v>188.45</v>
      </c>
      <c r="Q7" s="794">
        <f>R7+S7</f>
        <v>68.39</v>
      </c>
      <c r="R7" s="794">
        <f>徳島市!M$59+徳島市!O$59</f>
        <v>0.75</v>
      </c>
      <c r="S7" s="794">
        <f>徳島市!Q$59</f>
        <v>67.64</v>
      </c>
      <c r="T7" s="977">
        <f>徳島市!K$59</f>
        <v>0</v>
      </c>
      <c r="U7" s="544"/>
      <c r="V7" s="701"/>
      <c r="AF7" s="474"/>
    </row>
    <row r="8" spans="2:32" ht="12.75" customHeight="1">
      <c r="B8" s="425"/>
      <c r="C8" s="426"/>
      <c r="D8" s="661"/>
      <c r="E8" s="662" t="s">
        <v>99</v>
      </c>
      <c r="F8" s="794">
        <v>7061</v>
      </c>
      <c r="G8" s="794">
        <f t="shared" si="0"/>
        <v>6868</v>
      </c>
      <c r="H8" s="794">
        <f>第５表!F7</f>
        <v>1323</v>
      </c>
      <c r="I8" s="794">
        <f>第５表!G7</f>
        <v>5545</v>
      </c>
      <c r="J8" s="794">
        <f t="shared" si="1"/>
        <v>848</v>
      </c>
      <c r="K8" s="794">
        <f>第６表!J8</f>
        <v>717</v>
      </c>
      <c r="L8" s="794">
        <f>第６表!Q8</f>
        <v>131</v>
      </c>
      <c r="M8" s="794">
        <f t="shared" ref="M8:M43" si="2">N8+O8</f>
        <v>6020</v>
      </c>
      <c r="N8" s="794">
        <f>第６表!M8</f>
        <v>606</v>
      </c>
      <c r="O8" s="794">
        <f>第６表!T8</f>
        <v>5414</v>
      </c>
      <c r="P8" s="794">
        <f>鳴門市!G$59</f>
        <v>61</v>
      </c>
      <c r="Q8" s="794">
        <f t="shared" ref="Q8:Q19" si="3">R8+S8</f>
        <v>129</v>
      </c>
      <c r="R8" s="794">
        <f>鳴門市!M$59+鳴門市!O$59</f>
        <v>0</v>
      </c>
      <c r="S8" s="794">
        <f>鳴門市!Q$59</f>
        <v>129</v>
      </c>
      <c r="T8" s="977">
        <f>鳴門市!K$59</f>
        <v>2</v>
      </c>
      <c r="U8" s="544"/>
      <c r="V8" s="701"/>
      <c r="AF8" s="474"/>
    </row>
    <row r="9" spans="2:32" ht="12.75" customHeight="1">
      <c r="B9" s="425"/>
      <c r="C9" s="426"/>
      <c r="D9" s="661"/>
      <c r="E9" s="443" t="s">
        <v>57</v>
      </c>
      <c r="F9" s="794">
        <v>653.46</v>
      </c>
      <c r="G9" s="794">
        <f t="shared" si="0"/>
        <v>400</v>
      </c>
      <c r="H9" s="794">
        <f>第５表!F8</f>
        <v>62</v>
      </c>
      <c r="I9" s="794">
        <f>第５表!G8</f>
        <v>338</v>
      </c>
      <c r="J9" s="794">
        <f t="shared" si="1"/>
        <v>50</v>
      </c>
      <c r="K9" s="794">
        <f>第６表!J9</f>
        <v>50</v>
      </c>
      <c r="L9" s="794">
        <f>第６表!Q9</f>
        <v>0</v>
      </c>
      <c r="M9" s="794">
        <f t="shared" si="2"/>
        <v>350</v>
      </c>
      <c r="N9" s="794">
        <f>第６表!M9</f>
        <v>12</v>
      </c>
      <c r="O9" s="794">
        <f>第６表!T9</f>
        <v>338</v>
      </c>
      <c r="P9" s="794">
        <f>小松島市!G$59</f>
        <v>248</v>
      </c>
      <c r="Q9" s="794">
        <f t="shared" si="3"/>
        <v>4</v>
      </c>
      <c r="R9" s="794">
        <f>小松島市!M$59+小松島市!O$59</f>
        <v>0</v>
      </c>
      <c r="S9" s="794">
        <f>小松島市!Q$59</f>
        <v>4</v>
      </c>
      <c r="T9" s="977">
        <f>小松島市!K$59</f>
        <v>1</v>
      </c>
      <c r="U9" s="544"/>
      <c r="V9" s="701"/>
      <c r="AF9" s="474"/>
    </row>
    <row r="10" spans="2:32" ht="12.75" customHeight="1">
      <c r="B10" s="425"/>
      <c r="C10" s="426"/>
      <c r="D10" s="661"/>
      <c r="E10" s="662" t="s">
        <v>100</v>
      </c>
      <c r="F10" s="794">
        <v>4724</v>
      </c>
      <c r="G10" s="794">
        <f t="shared" si="0"/>
        <v>4657</v>
      </c>
      <c r="H10" s="794">
        <f>第５表!F9</f>
        <v>3582</v>
      </c>
      <c r="I10" s="794">
        <f>第５表!G9</f>
        <v>1075</v>
      </c>
      <c r="J10" s="794">
        <f t="shared" si="1"/>
        <v>3351</v>
      </c>
      <c r="K10" s="794">
        <f>第６表!J10</f>
        <v>3331</v>
      </c>
      <c r="L10" s="794">
        <f>第６表!Q10</f>
        <v>20</v>
      </c>
      <c r="M10" s="794">
        <f t="shared" si="2"/>
        <v>1305</v>
      </c>
      <c r="N10" s="794">
        <f>第６表!M10</f>
        <v>250</v>
      </c>
      <c r="O10" s="794">
        <f>第６表!T10</f>
        <v>1055</v>
      </c>
      <c r="P10" s="794">
        <f>勝浦町!G$59</f>
        <v>12</v>
      </c>
      <c r="Q10" s="794">
        <f t="shared" si="3"/>
        <v>56</v>
      </c>
      <c r="R10" s="794">
        <f>勝浦町!M$59+勝浦町!O$59</f>
        <v>7</v>
      </c>
      <c r="S10" s="794">
        <f>勝浦町!Q$59</f>
        <v>49</v>
      </c>
      <c r="T10" s="977">
        <f>勝浦町!K$59</f>
        <v>0</v>
      </c>
      <c r="U10" s="544"/>
      <c r="V10" s="701"/>
      <c r="AF10" s="474"/>
    </row>
    <row r="11" spans="2:32" ht="12.75" customHeight="1">
      <c r="B11" s="425"/>
      <c r="C11" s="426"/>
      <c r="D11" s="661"/>
      <c r="E11" s="662" t="s">
        <v>101</v>
      </c>
      <c r="F11" s="794">
        <v>9689.2699999999986</v>
      </c>
      <c r="G11" s="794">
        <f t="shared" si="0"/>
        <v>9555</v>
      </c>
      <c r="H11" s="794">
        <f>第５表!F10</f>
        <v>7758</v>
      </c>
      <c r="I11" s="794">
        <f>第５表!G10</f>
        <v>1797</v>
      </c>
      <c r="J11" s="794">
        <f t="shared" si="1"/>
        <v>7730</v>
      </c>
      <c r="K11" s="794">
        <f>第６表!J11</f>
        <v>7636</v>
      </c>
      <c r="L11" s="794">
        <f>第６表!Q11</f>
        <v>94</v>
      </c>
      <c r="M11" s="794">
        <f t="shared" si="2"/>
        <v>1825</v>
      </c>
      <c r="N11" s="794">
        <f>第６表!M11</f>
        <v>122</v>
      </c>
      <c r="O11" s="794">
        <f>第６表!T11</f>
        <v>1703</v>
      </c>
      <c r="P11" s="794">
        <f>上勝町!G$59</f>
        <v>30</v>
      </c>
      <c r="Q11" s="794">
        <f t="shared" si="3"/>
        <v>103</v>
      </c>
      <c r="R11" s="794">
        <f>上勝町!M$59+上勝町!O$59</f>
        <v>82</v>
      </c>
      <c r="S11" s="794">
        <f>上勝町!Q$59</f>
        <v>21</v>
      </c>
      <c r="T11" s="977">
        <f>上勝町!K$59</f>
        <v>2</v>
      </c>
      <c r="U11" s="544"/>
      <c r="V11" s="701"/>
      <c r="AF11" s="474"/>
    </row>
    <row r="12" spans="2:32" ht="12.75" customHeight="1">
      <c r="B12" s="425"/>
      <c r="C12" s="426"/>
      <c r="D12" s="661"/>
      <c r="E12" s="443" t="s">
        <v>65</v>
      </c>
      <c r="F12" s="794">
        <v>2891</v>
      </c>
      <c r="G12" s="794">
        <f t="shared" si="0"/>
        <v>2845</v>
      </c>
      <c r="H12" s="794">
        <f>第５表!F11</f>
        <v>1068</v>
      </c>
      <c r="I12" s="794">
        <f>第５表!G11</f>
        <v>1777</v>
      </c>
      <c r="J12" s="794">
        <f t="shared" si="1"/>
        <v>862</v>
      </c>
      <c r="K12" s="794">
        <f>第６表!J12</f>
        <v>851</v>
      </c>
      <c r="L12" s="794">
        <f>第６表!Q12</f>
        <v>11</v>
      </c>
      <c r="M12" s="794">
        <f t="shared" si="2"/>
        <v>1981</v>
      </c>
      <c r="N12" s="794">
        <f>第６表!M12</f>
        <v>215</v>
      </c>
      <c r="O12" s="794">
        <f>第６表!T12</f>
        <v>1766</v>
      </c>
      <c r="P12" s="794">
        <f>佐那河内村!G$59</f>
        <v>7</v>
      </c>
      <c r="Q12" s="794">
        <f t="shared" si="3"/>
        <v>41</v>
      </c>
      <c r="R12" s="794">
        <f>佐那河内村!M$59+佐那河内村!O$59</f>
        <v>6</v>
      </c>
      <c r="S12" s="794">
        <f>佐那河内村!Q$59</f>
        <v>35</v>
      </c>
      <c r="T12" s="977">
        <f>佐那河内村!K$59</f>
        <v>1</v>
      </c>
      <c r="U12" s="544"/>
      <c r="V12" s="701"/>
      <c r="AF12" s="474"/>
    </row>
    <row r="13" spans="2:32" ht="12.75" customHeight="1">
      <c r="B13" s="425"/>
      <c r="C13" s="426"/>
      <c r="D13" s="661"/>
      <c r="E13" s="662" t="s">
        <v>102</v>
      </c>
      <c r="F13" s="794">
        <v>311</v>
      </c>
      <c r="G13" s="794">
        <f t="shared" si="0"/>
        <v>286</v>
      </c>
      <c r="H13" s="794">
        <f>第５表!F12</f>
        <v>70</v>
      </c>
      <c r="I13" s="794">
        <f>第５表!G12</f>
        <v>216</v>
      </c>
      <c r="J13" s="794">
        <f t="shared" si="1"/>
        <v>18</v>
      </c>
      <c r="K13" s="794">
        <f>第６表!J13</f>
        <v>18</v>
      </c>
      <c r="L13" s="794">
        <f>第６表!Q13</f>
        <v>0</v>
      </c>
      <c r="M13" s="794">
        <f t="shared" si="2"/>
        <v>267</v>
      </c>
      <c r="N13" s="794">
        <f>第６表!M13</f>
        <v>52</v>
      </c>
      <c r="O13" s="794">
        <f>第６表!T13</f>
        <v>215</v>
      </c>
      <c r="P13" s="794">
        <f>石井町!G$59</f>
        <v>21</v>
      </c>
      <c r="Q13" s="794">
        <f t="shared" si="3"/>
        <v>5</v>
      </c>
      <c r="R13" s="794">
        <f>石井町!M$59+石井町!O$59</f>
        <v>0</v>
      </c>
      <c r="S13" s="794">
        <f>石井町!Q$59</f>
        <v>5</v>
      </c>
      <c r="T13" s="977">
        <f>石井町!K$59</f>
        <v>0</v>
      </c>
      <c r="U13" s="544"/>
      <c r="V13" s="701"/>
      <c r="AF13" s="474"/>
    </row>
    <row r="14" spans="2:32" ht="12.75" customHeight="1">
      <c r="B14" s="425"/>
      <c r="C14" s="426" t="s">
        <v>103</v>
      </c>
      <c r="D14" s="663" t="s">
        <v>104</v>
      </c>
      <c r="E14" s="662" t="s">
        <v>105</v>
      </c>
      <c r="F14" s="794">
        <v>14469</v>
      </c>
      <c r="G14" s="794">
        <f t="shared" si="0"/>
        <v>14204</v>
      </c>
      <c r="H14" s="794">
        <f>第５表!F13</f>
        <v>11284</v>
      </c>
      <c r="I14" s="794">
        <f>第５表!G13</f>
        <v>2920</v>
      </c>
      <c r="J14" s="794">
        <f t="shared" si="1"/>
        <v>10235</v>
      </c>
      <c r="K14" s="794">
        <f>第６表!J14</f>
        <v>10187</v>
      </c>
      <c r="L14" s="794">
        <f>第６表!Q14</f>
        <v>48</v>
      </c>
      <c r="M14" s="794">
        <f t="shared" si="2"/>
        <v>3969</v>
      </c>
      <c r="N14" s="794">
        <f>第６表!M14</f>
        <v>1097</v>
      </c>
      <c r="O14" s="794">
        <f>第６表!T14</f>
        <v>2872</v>
      </c>
      <c r="P14" s="794">
        <f>神山町!G$59</f>
        <v>108</v>
      </c>
      <c r="Q14" s="794">
        <f t="shared" si="3"/>
        <v>152</v>
      </c>
      <c r="R14" s="794">
        <f>神山町!M$59+神山町!O$59</f>
        <v>7</v>
      </c>
      <c r="S14" s="794">
        <f>神山町!Q$59</f>
        <v>145</v>
      </c>
      <c r="T14" s="977">
        <f>神山町!K$59</f>
        <v>3</v>
      </c>
      <c r="U14" s="544"/>
      <c r="V14" s="701"/>
      <c r="AF14" s="474"/>
    </row>
    <row r="15" spans="2:32" ht="12.75" customHeight="1">
      <c r="B15" s="425"/>
      <c r="C15" s="426" t="s">
        <v>106</v>
      </c>
      <c r="D15" s="661" t="s">
        <v>107</v>
      </c>
      <c r="E15" s="662" t="s">
        <v>108</v>
      </c>
      <c r="F15" s="794">
        <v>3.2</v>
      </c>
      <c r="G15" s="794">
        <f t="shared" si="0"/>
        <v>3</v>
      </c>
      <c r="H15" s="794">
        <f>第５表!F14</f>
        <v>3</v>
      </c>
      <c r="I15" s="794">
        <f>第５表!G14</f>
        <v>0</v>
      </c>
      <c r="J15" s="794">
        <f t="shared" si="1"/>
        <v>3</v>
      </c>
      <c r="K15" s="794">
        <f>第６表!J15</f>
        <v>3</v>
      </c>
      <c r="L15" s="794">
        <f>第６表!Q15</f>
        <v>0</v>
      </c>
      <c r="M15" s="794">
        <f t="shared" si="2"/>
        <v>0</v>
      </c>
      <c r="N15" s="794">
        <f>第６表!M15</f>
        <v>0</v>
      </c>
      <c r="O15" s="794">
        <f>第６表!T15</f>
        <v>0</v>
      </c>
      <c r="P15" s="794">
        <f>松茂町!G$59</f>
        <v>0</v>
      </c>
      <c r="Q15" s="794">
        <f t="shared" si="3"/>
        <v>0</v>
      </c>
      <c r="R15" s="794">
        <f>松茂町!M$59+松茂町!O$59</f>
        <v>0</v>
      </c>
      <c r="S15" s="794">
        <f>松茂町!Q$59</f>
        <v>0</v>
      </c>
      <c r="T15" s="977">
        <f>松茂町!K$59</f>
        <v>0</v>
      </c>
      <c r="U15" s="544"/>
      <c r="V15" s="701"/>
      <c r="AF15" s="474"/>
    </row>
    <row r="16" spans="2:32" ht="12.75" customHeight="1">
      <c r="B16" s="425" t="s">
        <v>109</v>
      </c>
      <c r="C16" s="429" t="s">
        <v>406</v>
      </c>
      <c r="D16" s="661"/>
      <c r="E16" s="662" t="s">
        <v>110</v>
      </c>
      <c r="F16" s="794">
        <v>0</v>
      </c>
      <c r="G16" s="794"/>
      <c r="H16" s="794"/>
      <c r="I16" s="794"/>
      <c r="J16" s="794">
        <f t="shared" si="1"/>
        <v>0</v>
      </c>
      <c r="K16" s="794">
        <f>第６表!J16</f>
        <v>0</v>
      </c>
      <c r="L16" s="794">
        <f>第６表!Q16</f>
        <v>0</v>
      </c>
      <c r="M16" s="794">
        <f t="shared" si="2"/>
        <v>0</v>
      </c>
      <c r="N16" s="794">
        <f>第６表!M16</f>
        <v>0</v>
      </c>
      <c r="O16" s="794">
        <f>第６表!T16</f>
        <v>0</v>
      </c>
      <c r="P16" s="794"/>
      <c r="Q16" s="794"/>
      <c r="R16" s="794"/>
      <c r="S16" s="794"/>
      <c r="T16" s="977"/>
      <c r="U16" s="544"/>
      <c r="V16" s="701"/>
      <c r="AF16" s="474"/>
    </row>
    <row r="17" spans="2:32" ht="12.75" customHeight="1">
      <c r="B17" s="425"/>
      <c r="C17" s="426"/>
      <c r="D17" s="661"/>
      <c r="E17" s="662" t="s">
        <v>111</v>
      </c>
      <c r="F17" s="794">
        <v>0</v>
      </c>
      <c r="G17" s="794"/>
      <c r="H17" s="794"/>
      <c r="I17" s="794"/>
      <c r="J17" s="794">
        <f t="shared" si="1"/>
        <v>0</v>
      </c>
      <c r="K17" s="794">
        <f>第６表!J17</f>
        <v>0</v>
      </c>
      <c r="L17" s="794">
        <f>第６表!Q17</f>
        <v>0</v>
      </c>
      <c r="M17" s="794">
        <f t="shared" si="2"/>
        <v>0</v>
      </c>
      <c r="N17" s="794">
        <f>第６表!M17</f>
        <v>0</v>
      </c>
      <c r="O17" s="794">
        <f>第６表!T17</f>
        <v>0</v>
      </c>
      <c r="P17" s="794"/>
      <c r="Q17" s="794"/>
      <c r="R17" s="794"/>
      <c r="S17" s="794"/>
      <c r="T17" s="977"/>
      <c r="U17" s="544"/>
      <c r="V17" s="701"/>
      <c r="W17" s="702"/>
      <c r="X17" s="702"/>
      <c r="AF17" s="474"/>
    </row>
    <row r="18" spans="2:32" ht="12.75" customHeight="1">
      <c r="B18" s="430" t="s">
        <v>243</v>
      </c>
      <c r="C18" s="426"/>
      <c r="D18" s="661"/>
      <c r="E18" s="662" t="s">
        <v>112</v>
      </c>
      <c r="F18" s="794">
        <v>1659</v>
      </c>
      <c r="G18" s="794">
        <f t="shared" si="0"/>
        <v>1593</v>
      </c>
      <c r="H18" s="794">
        <f>第５表!F17</f>
        <v>285</v>
      </c>
      <c r="I18" s="794">
        <f>第５表!G17</f>
        <v>1308</v>
      </c>
      <c r="J18" s="794">
        <f t="shared" si="1"/>
        <v>213</v>
      </c>
      <c r="K18" s="794">
        <f>第６表!J18</f>
        <v>179</v>
      </c>
      <c r="L18" s="794">
        <f>第６表!Q18</f>
        <v>34</v>
      </c>
      <c r="M18" s="794">
        <f t="shared" si="2"/>
        <v>1380</v>
      </c>
      <c r="N18" s="794">
        <f>第６表!M18</f>
        <v>106</v>
      </c>
      <c r="O18" s="794">
        <f>第６表!T18</f>
        <v>1274</v>
      </c>
      <c r="P18" s="794">
        <f>板野町!G$59</f>
        <v>21</v>
      </c>
      <c r="Q18" s="794">
        <f t="shared" si="3"/>
        <v>43</v>
      </c>
      <c r="R18" s="794">
        <f>板野町!M$59+板野町!O$59</f>
        <v>1</v>
      </c>
      <c r="S18" s="794">
        <f>板野町!Q$59</f>
        <v>42</v>
      </c>
      <c r="T18" s="977">
        <f>板野町!K$59</f>
        <v>2</v>
      </c>
      <c r="U18" s="544"/>
      <c r="V18" s="701"/>
      <c r="W18" s="703"/>
      <c r="X18" s="703"/>
      <c r="Y18" s="703"/>
      <c r="Z18" s="703"/>
      <c r="AA18" s="703"/>
      <c r="AB18" s="703"/>
      <c r="AC18" s="703"/>
      <c r="AF18" s="474"/>
    </row>
    <row r="19" spans="2:32" ht="12.75" customHeight="1">
      <c r="B19" s="425"/>
      <c r="C19" s="426"/>
      <c r="D19" s="661"/>
      <c r="E19" s="662" t="s">
        <v>113</v>
      </c>
      <c r="F19" s="794">
        <v>1211.3900000000001</v>
      </c>
      <c r="G19" s="794">
        <f t="shared" si="0"/>
        <v>1166</v>
      </c>
      <c r="H19" s="794">
        <f>第５表!F18</f>
        <v>197</v>
      </c>
      <c r="I19" s="794">
        <f>第５表!G18</f>
        <v>969</v>
      </c>
      <c r="J19" s="794">
        <f t="shared" si="1"/>
        <v>137</v>
      </c>
      <c r="K19" s="794">
        <f>第６表!J19</f>
        <v>136</v>
      </c>
      <c r="L19" s="794">
        <f>第６表!Q19</f>
        <v>1</v>
      </c>
      <c r="M19" s="794">
        <f t="shared" si="2"/>
        <v>1030</v>
      </c>
      <c r="N19" s="794">
        <f>第６表!M19</f>
        <v>62</v>
      </c>
      <c r="O19" s="794">
        <f>第６表!T19</f>
        <v>968</v>
      </c>
      <c r="P19" s="794">
        <f>上板町!G$59</f>
        <v>18</v>
      </c>
      <c r="Q19" s="794">
        <f t="shared" si="3"/>
        <v>24</v>
      </c>
      <c r="R19" s="794">
        <f>上板町!M$59+上板町!O$59</f>
        <v>18</v>
      </c>
      <c r="S19" s="794">
        <f>上板町!Q$59</f>
        <v>6</v>
      </c>
      <c r="T19" s="977">
        <f>上板町!K$59</f>
        <v>3</v>
      </c>
      <c r="U19" s="544"/>
      <c r="V19" s="701"/>
      <c r="AF19" s="474"/>
    </row>
    <row r="20" spans="2:32" ht="12.75" customHeight="1">
      <c r="B20" s="425"/>
      <c r="C20" s="426"/>
      <c r="D20" s="665"/>
      <c r="E20" s="666" t="s">
        <v>114</v>
      </c>
      <c r="F20" s="794">
        <v>47693.52</v>
      </c>
      <c r="G20" s="794">
        <f t="shared" si="0"/>
        <v>46341.36</v>
      </c>
      <c r="H20" s="794">
        <f>第５表!F19</f>
        <v>27135.360000000001</v>
      </c>
      <c r="I20" s="794">
        <f>第５表!G19</f>
        <v>19206</v>
      </c>
      <c r="J20" s="794">
        <f t="shared" si="1"/>
        <v>24446.449999999997</v>
      </c>
      <c r="K20" s="794">
        <f>第６表!J20</f>
        <v>24091.559999999998</v>
      </c>
      <c r="L20" s="794">
        <f>第６表!Q20</f>
        <v>354.89</v>
      </c>
      <c r="M20" s="794">
        <f t="shared" si="2"/>
        <v>21891.91</v>
      </c>
      <c r="N20" s="794">
        <f>第６表!M20</f>
        <v>3041.8</v>
      </c>
      <c r="O20" s="794">
        <f>第６表!T20</f>
        <v>18850.11</v>
      </c>
      <c r="P20" s="794">
        <f>SUM(P7:P19)</f>
        <v>714.45</v>
      </c>
      <c r="Q20" s="794">
        <f t="shared" ref="Q20:T20" si="4">SUM(Q7:Q19)</f>
        <v>625.39</v>
      </c>
      <c r="R20" s="794">
        <f t="shared" si="4"/>
        <v>121.75</v>
      </c>
      <c r="S20" s="794">
        <f t="shared" si="4"/>
        <v>503.64</v>
      </c>
      <c r="T20" s="977">
        <f t="shared" si="4"/>
        <v>14</v>
      </c>
      <c r="U20" s="544"/>
      <c r="V20" s="701"/>
      <c r="AF20" s="474"/>
    </row>
    <row r="21" spans="2:32" ht="12.75" customHeight="1">
      <c r="B21" s="425"/>
      <c r="C21" s="426"/>
      <c r="D21" s="663" t="s">
        <v>115</v>
      </c>
      <c r="E21" s="662" t="s">
        <v>116</v>
      </c>
      <c r="F21" s="794">
        <v>9900.1800000000021</v>
      </c>
      <c r="G21" s="794">
        <f t="shared" si="0"/>
        <v>9727</v>
      </c>
      <c r="H21" s="794">
        <f>第５表!F20</f>
        <v>4838</v>
      </c>
      <c r="I21" s="794">
        <f>第５表!G20</f>
        <v>4889</v>
      </c>
      <c r="J21" s="794">
        <f t="shared" si="1"/>
        <v>4153</v>
      </c>
      <c r="K21" s="794">
        <f>第６表!J21</f>
        <v>4083</v>
      </c>
      <c r="L21" s="794">
        <f>第６表!Q21</f>
        <v>70</v>
      </c>
      <c r="M21" s="794">
        <f t="shared" si="2"/>
        <v>5573</v>
      </c>
      <c r="N21" s="794">
        <f>第６表!M21</f>
        <v>754</v>
      </c>
      <c r="O21" s="794">
        <f>第６表!T21</f>
        <v>4819</v>
      </c>
      <c r="P21" s="794">
        <f>阿波市!G$59</f>
        <v>56</v>
      </c>
      <c r="Q21" s="794">
        <f t="shared" ref="Q21" si="5">R21+S21</f>
        <v>105</v>
      </c>
      <c r="R21" s="794">
        <f>阿波市!M$59+阿波市!O$59</f>
        <v>39</v>
      </c>
      <c r="S21" s="794">
        <f>阿波市!Q$59</f>
        <v>66</v>
      </c>
      <c r="T21" s="977">
        <f>阿波市!K$59</f>
        <v>13</v>
      </c>
      <c r="U21" s="544"/>
      <c r="V21" s="701"/>
      <c r="AF21" s="474"/>
    </row>
    <row r="22" spans="2:32" ht="12.75" customHeight="1" thickBot="1">
      <c r="B22" s="425"/>
      <c r="C22" s="916"/>
      <c r="D22" s="668" t="s">
        <v>117</v>
      </c>
      <c r="E22" s="669"/>
      <c r="F22" s="786">
        <v>57593.7</v>
      </c>
      <c r="G22" s="786">
        <f t="shared" si="0"/>
        <v>56068.36</v>
      </c>
      <c r="H22" s="786">
        <f>第５表!F21</f>
        <v>31973.360000000001</v>
      </c>
      <c r="I22" s="786">
        <f>第５表!G21</f>
        <v>24095</v>
      </c>
      <c r="J22" s="786">
        <f t="shared" si="1"/>
        <v>28599.449999999997</v>
      </c>
      <c r="K22" s="786">
        <f>第６表!J22</f>
        <v>28174.559999999998</v>
      </c>
      <c r="L22" s="786">
        <f>第６表!Q22</f>
        <v>424.89</v>
      </c>
      <c r="M22" s="786">
        <f t="shared" si="2"/>
        <v>27464.91</v>
      </c>
      <c r="N22" s="786">
        <f>第６表!M22</f>
        <v>3795.8</v>
      </c>
      <c r="O22" s="786">
        <f>第６表!T22</f>
        <v>23669.11</v>
      </c>
      <c r="P22" s="786">
        <f>SUM(P20+P21)</f>
        <v>770.45</v>
      </c>
      <c r="Q22" s="786">
        <f t="shared" ref="Q22:T22" si="6">SUM(Q20+Q21)</f>
        <v>730.39</v>
      </c>
      <c r="R22" s="786">
        <f t="shared" si="6"/>
        <v>160.75</v>
      </c>
      <c r="S22" s="786">
        <f t="shared" si="6"/>
        <v>569.64</v>
      </c>
      <c r="T22" s="978">
        <f t="shared" si="6"/>
        <v>27</v>
      </c>
      <c r="U22" s="544"/>
      <c r="V22" s="701"/>
      <c r="AF22" s="474"/>
    </row>
    <row r="23" spans="2:32" ht="12.75" customHeight="1">
      <c r="B23" s="425"/>
      <c r="C23" s="421"/>
      <c r="D23" s="670"/>
      <c r="E23" s="671" t="s">
        <v>208</v>
      </c>
      <c r="F23" s="797">
        <v>8139</v>
      </c>
      <c r="G23" s="794">
        <f t="shared" si="0"/>
        <v>7992</v>
      </c>
      <c r="H23" s="798">
        <f>第５表!F22</f>
        <v>5595</v>
      </c>
      <c r="I23" s="798">
        <f>第５表!G22</f>
        <v>2397</v>
      </c>
      <c r="J23" s="798">
        <f t="shared" si="1"/>
        <v>4397</v>
      </c>
      <c r="K23" s="798">
        <f>第６表!J23</f>
        <v>4263</v>
      </c>
      <c r="L23" s="798">
        <f>第６表!Q23</f>
        <v>134</v>
      </c>
      <c r="M23" s="798">
        <f t="shared" si="2"/>
        <v>3594</v>
      </c>
      <c r="N23" s="798">
        <f>第６表!M23</f>
        <v>1331</v>
      </c>
      <c r="O23" s="798">
        <f>第６表!T23</f>
        <v>2263</v>
      </c>
      <c r="P23" s="794">
        <f>吉野川市!G$59</f>
        <v>111</v>
      </c>
      <c r="Q23" s="794">
        <f t="shared" ref="Q23" si="7">R23+S23</f>
        <v>31</v>
      </c>
      <c r="R23" s="794">
        <f>吉野川市!M$59+吉野川市!O$59</f>
        <v>10</v>
      </c>
      <c r="S23" s="794">
        <f>吉野川市!Q$59</f>
        <v>21</v>
      </c>
      <c r="T23" s="977">
        <f>吉野川市!K$59</f>
        <v>4</v>
      </c>
      <c r="U23" s="544"/>
      <c r="V23" s="701"/>
      <c r="AF23" s="474"/>
    </row>
    <row r="24" spans="2:32" ht="12.75" customHeight="1">
      <c r="B24" s="425"/>
      <c r="C24" s="426"/>
      <c r="D24" s="665"/>
      <c r="E24" s="672" t="s">
        <v>114</v>
      </c>
      <c r="F24" s="782">
        <v>18039.18</v>
      </c>
      <c r="G24" s="782">
        <f>H24+I24</f>
        <v>17719</v>
      </c>
      <c r="H24" s="782">
        <f>第５表!F23</f>
        <v>10433</v>
      </c>
      <c r="I24" s="782">
        <f>第５表!G23</f>
        <v>7286</v>
      </c>
      <c r="J24" s="782">
        <f t="shared" si="1"/>
        <v>8550</v>
      </c>
      <c r="K24" s="782">
        <f>第６表!J24</f>
        <v>8346</v>
      </c>
      <c r="L24" s="782">
        <f>第６表!Q24</f>
        <v>204</v>
      </c>
      <c r="M24" s="782">
        <f t="shared" si="2"/>
        <v>9167</v>
      </c>
      <c r="N24" s="782">
        <f>第６表!M24</f>
        <v>2085</v>
      </c>
      <c r="O24" s="782">
        <f>第６表!T24</f>
        <v>7082</v>
      </c>
      <c r="P24" s="782">
        <f>SUM(P21+P23)</f>
        <v>167</v>
      </c>
      <c r="Q24" s="782">
        <f t="shared" ref="Q24:T24" si="8">SUM(Q21+Q23)</f>
        <v>136</v>
      </c>
      <c r="R24" s="782">
        <f t="shared" si="8"/>
        <v>49</v>
      </c>
      <c r="S24" s="782">
        <f t="shared" si="8"/>
        <v>87</v>
      </c>
      <c r="T24" s="979">
        <f t="shared" si="8"/>
        <v>17</v>
      </c>
      <c r="U24" s="544"/>
      <c r="V24" s="701"/>
      <c r="AF24" s="474"/>
    </row>
    <row r="25" spans="2:32" ht="12.75" customHeight="1">
      <c r="B25" s="425"/>
      <c r="C25" s="426" t="s">
        <v>119</v>
      </c>
      <c r="D25" s="661"/>
      <c r="E25" s="673" t="s">
        <v>120</v>
      </c>
      <c r="F25" s="794">
        <v>28292</v>
      </c>
      <c r="G25" s="794">
        <f t="shared" si="0"/>
        <v>27521</v>
      </c>
      <c r="H25" s="794">
        <f>第５表!F24</f>
        <v>16703</v>
      </c>
      <c r="I25" s="794">
        <f>第５表!G24</f>
        <v>10818</v>
      </c>
      <c r="J25" s="794">
        <f t="shared" si="1"/>
        <v>15532</v>
      </c>
      <c r="K25" s="794">
        <f>第６表!J25</f>
        <v>15158</v>
      </c>
      <c r="L25" s="794">
        <f>第６表!Q25</f>
        <v>374</v>
      </c>
      <c r="M25" s="794">
        <f t="shared" si="2"/>
        <v>11990</v>
      </c>
      <c r="N25" s="794">
        <f>第６表!M25</f>
        <v>1546</v>
      </c>
      <c r="O25" s="794">
        <f>第６表!T25</f>
        <v>10444</v>
      </c>
      <c r="P25" s="794">
        <f>美馬市!G$59</f>
        <v>503</v>
      </c>
      <c r="Q25" s="794">
        <f t="shared" ref="Q25:Q26" si="9">R25+S25</f>
        <v>213</v>
      </c>
      <c r="R25" s="794">
        <f>美馬市!M$59+美馬市!O$59</f>
        <v>88</v>
      </c>
      <c r="S25" s="794">
        <f>美馬市!Q$59</f>
        <v>125</v>
      </c>
      <c r="T25" s="977">
        <f>美馬市!K$59</f>
        <v>55</v>
      </c>
      <c r="U25" s="544"/>
      <c r="V25" s="701"/>
      <c r="AF25" s="474"/>
    </row>
    <row r="26" spans="2:32" ht="12.75" customHeight="1">
      <c r="B26" s="425"/>
      <c r="C26" s="426" t="s">
        <v>266</v>
      </c>
      <c r="D26" s="663" t="s">
        <v>121</v>
      </c>
      <c r="E26" s="674" t="s">
        <v>122</v>
      </c>
      <c r="F26" s="794">
        <v>14968.8</v>
      </c>
      <c r="G26" s="794">
        <f t="shared" si="0"/>
        <v>14716</v>
      </c>
      <c r="H26" s="794">
        <f>第５表!F25</f>
        <v>9728</v>
      </c>
      <c r="I26" s="794">
        <f>第５表!G25</f>
        <v>4988</v>
      </c>
      <c r="J26" s="794">
        <f t="shared" si="1"/>
        <v>9530</v>
      </c>
      <c r="K26" s="794">
        <f>第６表!J26</f>
        <v>9420</v>
      </c>
      <c r="L26" s="794">
        <f>第６表!Q26</f>
        <v>110</v>
      </c>
      <c r="M26" s="794">
        <f t="shared" si="2"/>
        <v>5186</v>
      </c>
      <c r="N26" s="794">
        <f>第６表!M26</f>
        <v>308</v>
      </c>
      <c r="O26" s="794">
        <f>第６表!T26</f>
        <v>4878</v>
      </c>
      <c r="P26" s="794">
        <f>つるぎ町!G$59</f>
        <v>197</v>
      </c>
      <c r="Q26" s="794">
        <f t="shared" si="9"/>
        <v>46</v>
      </c>
      <c r="R26" s="794">
        <f>つるぎ町!M$59+つるぎ町!O$59</f>
        <v>24</v>
      </c>
      <c r="S26" s="794">
        <f>つるぎ町!Q$59</f>
        <v>22</v>
      </c>
      <c r="T26" s="977">
        <f>つるぎ町!K$59</f>
        <v>9</v>
      </c>
      <c r="U26" s="544"/>
      <c r="V26" s="701"/>
      <c r="AF26" s="474"/>
    </row>
    <row r="27" spans="2:32" ht="12.75" customHeight="1">
      <c r="B27" s="425"/>
      <c r="C27" s="426"/>
      <c r="D27" s="661"/>
      <c r="E27" s="672" t="s">
        <v>114</v>
      </c>
      <c r="F27" s="794">
        <v>43260.800000000003</v>
      </c>
      <c r="G27" s="794">
        <f t="shared" si="0"/>
        <v>42237</v>
      </c>
      <c r="H27" s="794">
        <f>第５表!F26</f>
        <v>26431</v>
      </c>
      <c r="I27" s="794">
        <f>第５表!G26</f>
        <v>15806</v>
      </c>
      <c r="J27" s="794">
        <f t="shared" si="1"/>
        <v>25062</v>
      </c>
      <c r="K27" s="794">
        <f>第６表!J27</f>
        <v>24578</v>
      </c>
      <c r="L27" s="794">
        <f>第６表!Q27</f>
        <v>484</v>
      </c>
      <c r="M27" s="794">
        <f t="shared" si="2"/>
        <v>17176</v>
      </c>
      <c r="N27" s="794">
        <f>第６表!M27</f>
        <v>1854</v>
      </c>
      <c r="O27" s="794">
        <f>第６表!T27</f>
        <v>15322</v>
      </c>
      <c r="P27" s="794">
        <f>SUM(P25:P26)</f>
        <v>700</v>
      </c>
      <c r="Q27" s="794">
        <f t="shared" ref="Q27:T27" si="10">SUM(Q25:Q26)</f>
        <v>259</v>
      </c>
      <c r="R27" s="794">
        <f t="shared" si="10"/>
        <v>112</v>
      </c>
      <c r="S27" s="794">
        <f t="shared" si="10"/>
        <v>147</v>
      </c>
      <c r="T27" s="977">
        <f t="shared" si="10"/>
        <v>64</v>
      </c>
      <c r="U27" s="544"/>
      <c r="V27" s="701"/>
      <c r="X27" s="705"/>
      <c r="AF27" s="474"/>
    </row>
    <row r="28" spans="2:32" ht="12.75" customHeight="1" thickBot="1">
      <c r="B28" s="425"/>
      <c r="C28" s="446"/>
      <c r="D28" s="676" t="s">
        <v>117</v>
      </c>
      <c r="E28" s="677"/>
      <c r="F28" s="799">
        <v>51399.8</v>
      </c>
      <c r="G28" s="799">
        <f t="shared" si="0"/>
        <v>50229</v>
      </c>
      <c r="H28" s="799">
        <f>第５表!F27</f>
        <v>32026</v>
      </c>
      <c r="I28" s="799">
        <f>第５表!G27</f>
        <v>18203</v>
      </c>
      <c r="J28" s="799">
        <f t="shared" si="1"/>
        <v>29459</v>
      </c>
      <c r="K28" s="799">
        <f>第６表!J28</f>
        <v>28841</v>
      </c>
      <c r="L28" s="799">
        <f>第６表!Q28</f>
        <v>618</v>
      </c>
      <c r="M28" s="799">
        <f t="shared" si="2"/>
        <v>20770</v>
      </c>
      <c r="N28" s="799">
        <f>第６表!M28</f>
        <v>3185</v>
      </c>
      <c r="O28" s="799">
        <f>第６表!T28</f>
        <v>17585</v>
      </c>
      <c r="P28" s="799">
        <f>SUM(P23+P25+P26)</f>
        <v>811</v>
      </c>
      <c r="Q28" s="799">
        <f t="shared" ref="Q28:T28" si="11">SUM(Q23+Q25+Q26)</f>
        <v>290</v>
      </c>
      <c r="R28" s="799">
        <f t="shared" si="11"/>
        <v>122</v>
      </c>
      <c r="S28" s="799">
        <f t="shared" si="11"/>
        <v>168</v>
      </c>
      <c r="T28" s="980">
        <f t="shared" si="11"/>
        <v>68</v>
      </c>
      <c r="U28" s="544"/>
      <c r="V28" s="701"/>
      <c r="AF28" s="474"/>
    </row>
    <row r="29" spans="2:32" ht="12.75" customHeight="1">
      <c r="B29" s="425"/>
      <c r="C29" s="426" t="s">
        <v>123</v>
      </c>
      <c r="D29" s="663" t="s">
        <v>124</v>
      </c>
      <c r="E29" s="673" t="s">
        <v>125</v>
      </c>
      <c r="F29" s="794">
        <v>54217.98000000001</v>
      </c>
      <c r="G29" s="797">
        <f t="shared" si="0"/>
        <v>53241</v>
      </c>
      <c r="H29" s="797">
        <f>第５表!F28</f>
        <v>33142</v>
      </c>
      <c r="I29" s="797">
        <f>第５表!G28</f>
        <v>20099</v>
      </c>
      <c r="J29" s="797">
        <f t="shared" si="1"/>
        <v>33703</v>
      </c>
      <c r="K29" s="797">
        <f>第６表!J29</f>
        <v>32307</v>
      </c>
      <c r="L29" s="797">
        <f>第６表!Q29</f>
        <v>1396</v>
      </c>
      <c r="M29" s="797">
        <f t="shared" si="2"/>
        <v>19539</v>
      </c>
      <c r="N29" s="797">
        <f>第６表!M29</f>
        <v>836</v>
      </c>
      <c r="O29" s="794">
        <f>第６表!T29</f>
        <v>18703</v>
      </c>
      <c r="P29" s="794">
        <f>三好市!G$59</f>
        <v>409</v>
      </c>
      <c r="Q29" s="794">
        <f t="shared" ref="Q29:Q30" si="12">R29+S29</f>
        <v>208</v>
      </c>
      <c r="R29" s="794">
        <f>三好市!M$59+三好市!O$59</f>
        <v>127</v>
      </c>
      <c r="S29" s="794">
        <f>三好市!Q$59</f>
        <v>81</v>
      </c>
      <c r="T29" s="977">
        <f>三好市!K$59</f>
        <v>360</v>
      </c>
      <c r="U29" s="544"/>
      <c r="V29" s="701"/>
      <c r="AF29" s="474"/>
    </row>
    <row r="30" spans="2:32" ht="12.75" customHeight="1">
      <c r="B30" s="425"/>
      <c r="C30" s="426" t="s">
        <v>243</v>
      </c>
      <c r="D30" s="661"/>
      <c r="E30" s="674" t="s">
        <v>127</v>
      </c>
      <c r="F30" s="794">
        <v>9506.82</v>
      </c>
      <c r="G30" s="794">
        <f t="shared" si="0"/>
        <v>9402</v>
      </c>
      <c r="H30" s="794">
        <f>第５表!F29</f>
        <v>5381</v>
      </c>
      <c r="I30" s="794">
        <f>第５表!G29</f>
        <v>4021</v>
      </c>
      <c r="J30" s="794">
        <f t="shared" si="1"/>
        <v>5227</v>
      </c>
      <c r="K30" s="794">
        <f>第６表!J30</f>
        <v>4999</v>
      </c>
      <c r="L30" s="794">
        <f>第６表!Q30</f>
        <v>228</v>
      </c>
      <c r="M30" s="794">
        <f t="shared" si="2"/>
        <v>4175</v>
      </c>
      <c r="N30" s="794">
        <f>第６表!M30</f>
        <v>382</v>
      </c>
      <c r="O30" s="794">
        <f>第６表!T30</f>
        <v>3793</v>
      </c>
      <c r="P30" s="794">
        <f>東みよし町!G$59</f>
        <v>79</v>
      </c>
      <c r="Q30" s="794">
        <f t="shared" si="12"/>
        <v>24</v>
      </c>
      <c r="R30" s="794">
        <f>東みよし町!M$59+東みよし町!O$59</f>
        <v>10</v>
      </c>
      <c r="S30" s="794">
        <f>東みよし町!Q$59</f>
        <v>14</v>
      </c>
      <c r="T30" s="977">
        <f>東みよし町!K$59</f>
        <v>1</v>
      </c>
      <c r="U30" s="544"/>
      <c r="V30" s="701"/>
      <c r="AF30" s="474"/>
    </row>
    <row r="31" spans="2:32" ht="12.75" customHeight="1" thickBot="1">
      <c r="B31" s="425"/>
      <c r="C31" s="916"/>
      <c r="D31" s="679" t="s">
        <v>117</v>
      </c>
      <c r="E31" s="669"/>
      <c r="F31" s="799">
        <v>63724.80000000001</v>
      </c>
      <c r="G31" s="799">
        <f t="shared" si="0"/>
        <v>62643</v>
      </c>
      <c r="H31" s="799">
        <f>第５表!F30</f>
        <v>38523</v>
      </c>
      <c r="I31" s="799">
        <f>第５表!G30</f>
        <v>24120</v>
      </c>
      <c r="J31" s="799">
        <f t="shared" si="1"/>
        <v>38930</v>
      </c>
      <c r="K31" s="799">
        <f>第６表!J31</f>
        <v>37306</v>
      </c>
      <c r="L31" s="799">
        <f>第６表!Q31</f>
        <v>1624</v>
      </c>
      <c r="M31" s="799">
        <f t="shared" si="2"/>
        <v>23714</v>
      </c>
      <c r="N31" s="799">
        <f>第６表!M31</f>
        <v>1218</v>
      </c>
      <c r="O31" s="799">
        <f>第６表!T31</f>
        <v>22496</v>
      </c>
      <c r="P31" s="799">
        <f>SUM(P29:P30)</f>
        <v>488</v>
      </c>
      <c r="Q31" s="799">
        <f t="shared" ref="Q31:T31" si="13">SUM(Q29:Q30)</f>
        <v>232</v>
      </c>
      <c r="R31" s="799">
        <f t="shared" si="13"/>
        <v>137</v>
      </c>
      <c r="S31" s="799">
        <f t="shared" si="13"/>
        <v>95</v>
      </c>
      <c r="T31" s="980">
        <f t="shared" si="13"/>
        <v>361</v>
      </c>
      <c r="U31" s="544"/>
      <c r="V31" s="701"/>
      <c r="AF31" s="474"/>
    </row>
    <row r="32" spans="2:32" ht="12.75" customHeight="1" thickBot="1">
      <c r="B32" s="453"/>
      <c r="C32" s="454" t="s">
        <v>128</v>
      </c>
      <c r="D32" s="681"/>
      <c r="E32" s="690"/>
      <c r="F32" s="799">
        <v>172719</v>
      </c>
      <c r="G32" s="799">
        <f t="shared" si="0"/>
        <v>168940.36</v>
      </c>
      <c r="H32" s="799">
        <f>第５表!F31</f>
        <v>102522.36</v>
      </c>
      <c r="I32" s="799">
        <f>第５表!G31</f>
        <v>66418</v>
      </c>
      <c r="J32" s="799">
        <f t="shared" si="1"/>
        <v>96988.45</v>
      </c>
      <c r="K32" s="799">
        <f>第６表!J32</f>
        <v>94321.56</v>
      </c>
      <c r="L32" s="799">
        <f>第６表!Q32</f>
        <v>2666.89</v>
      </c>
      <c r="M32" s="799">
        <f t="shared" si="2"/>
        <v>71948.91</v>
      </c>
      <c r="N32" s="799">
        <f>第６表!M32</f>
        <v>8198.7999999999993</v>
      </c>
      <c r="O32" s="799">
        <f>第６表!T32</f>
        <v>63750.11</v>
      </c>
      <c r="P32" s="799">
        <f>SUM(P22+P28+P31)</f>
        <v>2069.4499999999998</v>
      </c>
      <c r="Q32" s="799">
        <f t="shared" ref="Q32:T32" si="14">SUM(Q22+Q28+Q31)</f>
        <v>1252.3899999999999</v>
      </c>
      <c r="R32" s="799">
        <f t="shared" si="14"/>
        <v>419.75</v>
      </c>
      <c r="S32" s="799">
        <f t="shared" si="14"/>
        <v>832.64</v>
      </c>
      <c r="T32" s="980">
        <f t="shared" si="14"/>
        <v>456</v>
      </c>
      <c r="U32" s="544"/>
      <c r="V32" s="701"/>
      <c r="AF32" s="474"/>
    </row>
    <row r="33" spans="2:32" ht="12.75" customHeight="1">
      <c r="B33" s="458"/>
      <c r="C33" s="459" t="s">
        <v>129</v>
      </c>
      <c r="D33" s="684"/>
      <c r="E33" s="706" t="s">
        <v>130</v>
      </c>
      <c r="F33" s="801">
        <v>61545.05</v>
      </c>
      <c r="G33" s="801">
        <f t="shared" si="0"/>
        <v>60392</v>
      </c>
      <c r="H33" s="801">
        <f>第５表!F32</f>
        <v>46767</v>
      </c>
      <c r="I33" s="801">
        <f>第５表!G32</f>
        <v>13625</v>
      </c>
      <c r="J33" s="801">
        <f t="shared" si="1"/>
        <v>46711</v>
      </c>
      <c r="K33" s="801">
        <f>第６表!J33</f>
        <v>46380</v>
      </c>
      <c r="L33" s="801">
        <f>第６表!Q33</f>
        <v>331</v>
      </c>
      <c r="M33" s="801">
        <f t="shared" si="2"/>
        <v>13680</v>
      </c>
      <c r="N33" s="801">
        <f>第６表!M33</f>
        <v>386</v>
      </c>
      <c r="O33" s="801">
        <f>第６表!T33</f>
        <v>13294</v>
      </c>
      <c r="P33" s="794">
        <f>那賀町!G$59</f>
        <v>39</v>
      </c>
      <c r="Q33" s="794">
        <f t="shared" ref="Q33" si="15">R33+S33</f>
        <v>916</v>
      </c>
      <c r="R33" s="794">
        <f>那賀町!M$59+那賀町!O$59</f>
        <v>609</v>
      </c>
      <c r="S33" s="794">
        <f>那賀町!Q$59</f>
        <v>307</v>
      </c>
      <c r="T33" s="977">
        <f>那賀町!K$59</f>
        <v>198</v>
      </c>
      <c r="U33" s="544"/>
      <c r="V33" s="701"/>
      <c r="AF33" s="474"/>
    </row>
    <row r="34" spans="2:32" ht="12.75" customHeight="1" thickBot="1">
      <c r="B34" s="425"/>
      <c r="C34" s="426" t="s">
        <v>267</v>
      </c>
      <c r="D34" s="668" t="s">
        <v>117</v>
      </c>
      <c r="E34" s="669"/>
      <c r="F34" s="802">
        <v>61545.05</v>
      </c>
      <c r="G34" s="802">
        <f t="shared" si="0"/>
        <v>60392</v>
      </c>
      <c r="H34" s="802">
        <f>第５表!F33</f>
        <v>46767</v>
      </c>
      <c r="I34" s="802">
        <f>第５表!G33</f>
        <v>13625</v>
      </c>
      <c r="J34" s="802">
        <f t="shared" si="1"/>
        <v>46711</v>
      </c>
      <c r="K34" s="802">
        <f>第６表!J34</f>
        <v>46380</v>
      </c>
      <c r="L34" s="802">
        <f>第６表!Q34</f>
        <v>331</v>
      </c>
      <c r="M34" s="802">
        <f t="shared" si="2"/>
        <v>13680</v>
      </c>
      <c r="N34" s="802">
        <f>第６表!M34</f>
        <v>386</v>
      </c>
      <c r="O34" s="802">
        <f>第６表!T34</f>
        <v>13294</v>
      </c>
      <c r="P34" s="802">
        <f>SUM(P33)</f>
        <v>39</v>
      </c>
      <c r="Q34" s="802">
        <f t="shared" ref="Q34:T34" si="16">SUM(Q33)</f>
        <v>916</v>
      </c>
      <c r="R34" s="802">
        <f t="shared" si="16"/>
        <v>609</v>
      </c>
      <c r="S34" s="802">
        <f t="shared" si="16"/>
        <v>307</v>
      </c>
      <c r="T34" s="981">
        <f t="shared" si="16"/>
        <v>198</v>
      </c>
      <c r="U34" s="544"/>
      <c r="V34" s="701"/>
      <c r="AF34" s="474"/>
    </row>
    <row r="35" spans="2:32" ht="12.75" customHeight="1">
      <c r="B35" s="425" t="s">
        <v>132</v>
      </c>
      <c r="C35" s="421"/>
      <c r="D35" s="685" t="s">
        <v>133</v>
      </c>
      <c r="E35" s="660" t="s">
        <v>134</v>
      </c>
      <c r="F35" s="794">
        <v>14947.550000000001</v>
      </c>
      <c r="G35" s="794">
        <f t="shared" si="0"/>
        <v>13294.72</v>
      </c>
      <c r="H35" s="794">
        <f>第５表!F34</f>
        <v>7484.41</v>
      </c>
      <c r="I35" s="794">
        <f>第５表!G34</f>
        <v>5810.3099999999995</v>
      </c>
      <c r="J35" s="798">
        <f t="shared" si="1"/>
        <v>7094.9199999999992</v>
      </c>
      <c r="K35" s="798">
        <f>第６表!J35</f>
        <v>7073.2699999999995</v>
      </c>
      <c r="L35" s="794">
        <f>第６表!Q35</f>
        <v>21.65</v>
      </c>
      <c r="M35" s="798">
        <f t="shared" si="2"/>
        <v>6199.8</v>
      </c>
      <c r="N35" s="798">
        <f>第６表!M35</f>
        <v>411.14</v>
      </c>
      <c r="O35" s="798">
        <f>第６表!T35</f>
        <v>5788.66</v>
      </c>
      <c r="P35" s="794">
        <f>阿南市!G$59</f>
        <v>1605.93</v>
      </c>
      <c r="Q35" s="794">
        <f t="shared" ref="Q35" si="17">R35+S35</f>
        <v>46.9</v>
      </c>
      <c r="R35" s="794">
        <f>阿南市!M$59+阿南市!O$59</f>
        <v>13.040000000000001</v>
      </c>
      <c r="S35" s="794">
        <f>阿南市!Q$59</f>
        <v>33.86</v>
      </c>
      <c r="T35" s="977">
        <f>阿南市!K$59</f>
        <v>0</v>
      </c>
      <c r="U35" s="544"/>
      <c r="V35" s="701"/>
      <c r="AF35" s="474"/>
    </row>
    <row r="36" spans="2:32" ht="12.75" customHeight="1">
      <c r="B36" s="425" t="s">
        <v>135</v>
      </c>
      <c r="C36" s="426"/>
      <c r="D36" s="665"/>
      <c r="E36" s="672" t="s">
        <v>114</v>
      </c>
      <c r="F36" s="794">
        <v>76492.600000000006</v>
      </c>
      <c r="G36" s="794">
        <f t="shared" si="0"/>
        <v>73686.720000000001</v>
      </c>
      <c r="H36" s="794">
        <f>第５表!F35</f>
        <v>54251.41</v>
      </c>
      <c r="I36" s="794">
        <f>第５表!G35</f>
        <v>19435.309999999998</v>
      </c>
      <c r="J36" s="794">
        <f t="shared" si="1"/>
        <v>53805.919999999998</v>
      </c>
      <c r="K36" s="794">
        <f>第６表!J36</f>
        <v>53453.27</v>
      </c>
      <c r="L36" s="794">
        <f>第６表!Q36</f>
        <v>352.65</v>
      </c>
      <c r="M36" s="794">
        <f t="shared" si="2"/>
        <v>19879.8</v>
      </c>
      <c r="N36" s="794">
        <f>第６表!M36</f>
        <v>797.14</v>
      </c>
      <c r="O36" s="794">
        <f>第６表!T36</f>
        <v>19082.66</v>
      </c>
      <c r="P36" s="794">
        <f>SUM(P34+P35)</f>
        <v>1644.93</v>
      </c>
      <c r="Q36" s="794">
        <f t="shared" ref="Q36:T36" si="18">SUM(Q34+Q35)</f>
        <v>962.9</v>
      </c>
      <c r="R36" s="794">
        <f t="shared" si="18"/>
        <v>622.04</v>
      </c>
      <c r="S36" s="794">
        <f t="shared" si="18"/>
        <v>340.86</v>
      </c>
      <c r="T36" s="977">
        <f t="shared" si="18"/>
        <v>198</v>
      </c>
      <c r="U36" s="544"/>
      <c r="V36" s="701"/>
      <c r="AF36" s="474"/>
    </row>
    <row r="37" spans="2:32" ht="12.75" customHeight="1">
      <c r="B37" s="425"/>
      <c r="C37" s="426" t="s">
        <v>136</v>
      </c>
      <c r="D37" s="686"/>
      <c r="E37" s="674" t="s">
        <v>164</v>
      </c>
      <c r="F37" s="794">
        <v>4899</v>
      </c>
      <c r="G37" s="794">
        <f t="shared" si="0"/>
        <v>4876</v>
      </c>
      <c r="H37" s="794">
        <f>第５表!F36</f>
        <v>3060</v>
      </c>
      <c r="I37" s="794">
        <f>第５表!G36</f>
        <v>1816</v>
      </c>
      <c r="J37" s="794">
        <f t="shared" si="1"/>
        <v>3054</v>
      </c>
      <c r="K37" s="794">
        <f>第６表!J37</f>
        <v>3050</v>
      </c>
      <c r="L37" s="794">
        <f>第６表!Q37</f>
        <v>4</v>
      </c>
      <c r="M37" s="794">
        <f t="shared" si="2"/>
        <v>1822</v>
      </c>
      <c r="N37" s="794">
        <f>第６表!M37</f>
        <v>10</v>
      </c>
      <c r="O37" s="794">
        <f>第６表!T37</f>
        <v>1812</v>
      </c>
      <c r="P37" s="794">
        <f>牟岐町!G$59</f>
        <v>14</v>
      </c>
      <c r="Q37" s="794">
        <f t="shared" ref="Q37:Q39" si="19">R37+S37</f>
        <v>9</v>
      </c>
      <c r="R37" s="794">
        <f>牟岐町!M$59+牟岐町!O$59</f>
        <v>7</v>
      </c>
      <c r="S37" s="794">
        <f>牟岐町!Q$59</f>
        <v>2</v>
      </c>
      <c r="T37" s="977">
        <f>牟岐町!K$59</f>
        <v>0</v>
      </c>
      <c r="U37" s="544"/>
      <c r="V37" s="701"/>
      <c r="AF37" s="474"/>
    </row>
    <row r="38" spans="2:32" ht="12.75" customHeight="1">
      <c r="B38" s="425" t="s">
        <v>268</v>
      </c>
      <c r="C38" s="426" t="s">
        <v>269</v>
      </c>
      <c r="D38" s="663" t="s">
        <v>138</v>
      </c>
      <c r="E38" s="443" t="s">
        <v>248</v>
      </c>
      <c r="F38" s="794">
        <v>12364</v>
      </c>
      <c r="G38" s="794">
        <f t="shared" si="0"/>
        <v>12215</v>
      </c>
      <c r="H38" s="794">
        <f>第５表!F37</f>
        <v>6916</v>
      </c>
      <c r="I38" s="794">
        <f>第５表!G37</f>
        <v>5299</v>
      </c>
      <c r="J38" s="794">
        <f t="shared" si="1"/>
        <v>6885</v>
      </c>
      <c r="K38" s="794">
        <f>第６表!J38</f>
        <v>6856</v>
      </c>
      <c r="L38" s="794">
        <f>第６表!Q38</f>
        <v>29</v>
      </c>
      <c r="M38" s="794">
        <f t="shared" si="2"/>
        <v>5332</v>
      </c>
      <c r="N38" s="794">
        <f>第６表!M38</f>
        <v>62</v>
      </c>
      <c r="O38" s="794">
        <f>第６表!T38</f>
        <v>5270</v>
      </c>
      <c r="P38" s="794">
        <f>美波町!G$59</f>
        <v>98</v>
      </c>
      <c r="Q38" s="794">
        <f t="shared" si="19"/>
        <v>50</v>
      </c>
      <c r="R38" s="794">
        <f>美波町!M$59+美波町!O$59</f>
        <v>33</v>
      </c>
      <c r="S38" s="794">
        <f>美波町!Q$59</f>
        <v>17</v>
      </c>
      <c r="T38" s="977">
        <f>美波町!K$59</f>
        <v>0</v>
      </c>
      <c r="U38" s="544"/>
      <c r="V38" s="701"/>
      <c r="AF38" s="474"/>
    </row>
    <row r="39" spans="2:32" ht="12.75" customHeight="1">
      <c r="B39" s="425"/>
      <c r="C39" s="426"/>
      <c r="D39" s="661"/>
      <c r="E39" s="674" t="s">
        <v>140</v>
      </c>
      <c r="F39" s="794">
        <v>28764</v>
      </c>
      <c r="G39" s="794">
        <f t="shared" si="0"/>
        <v>28508</v>
      </c>
      <c r="H39" s="794">
        <f>第５表!F38</f>
        <v>21737</v>
      </c>
      <c r="I39" s="794">
        <f>第５表!G38</f>
        <v>6771</v>
      </c>
      <c r="J39" s="794">
        <f t="shared" si="1"/>
        <v>21665</v>
      </c>
      <c r="K39" s="794">
        <f>第６表!J39</f>
        <v>21620</v>
      </c>
      <c r="L39" s="794">
        <f>第６表!Q39</f>
        <v>45</v>
      </c>
      <c r="M39" s="794">
        <f t="shared" si="2"/>
        <v>6844</v>
      </c>
      <c r="N39" s="794">
        <f>第６表!M39</f>
        <v>118</v>
      </c>
      <c r="O39" s="794">
        <f>第６表!T39</f>
        <v>6726</v>
      </c>
      <c r="P39" s="794">
        <f>海陽町!G$59</f>
        <v>24</v>
      </c>
      <c r="Q39" s="794">
        <f t="shared" si="19"/>
        <v>216</v>
      </c>
      <c r="R39" s="794">
        <f>海陽町!M$59+海陽町!O$59</f>
        <v>182</v>
      </c>
      <c r="S39" s="794">
        <f>海陽町!Q$59</f>
        <v>34</v>
      </c>
      <c r="T39" s="977">
        <f>海陽町!K$59</f>
        <v>15</v>
      </c>
      <c r="U39" s="544"/>
      <c r="V39" s="701"/>
      <c r="AF39" s="474"/>
    </row>
    <row r="40" spans="2:32" ht="12.75" customHeight="1">
      <c r="B40" s="425"/>
      <c r="C40" s="426"/>
      <c r="D40" s="665"/>
      <c r="E40" s="672" t="s">
        <v>114</v>
      </c>
      <c r="F40" s="794">
        <v>46027</v>
      </c>
      <c r="G40" s="794">
        <f t="shared" si="0"/>
        <v>45599</v>
      </c>
      <c r="H40" s="794">
        <f>第５表!F39</f>
        <v>31713</v>
      </c>
      <c r="I40" s="794">
        <f>第５表!G39</f>
        <v>13886</v>
      </c>
      <c r="J40" s="794">
        <f t="shared" si="1"/>
        <v>31604</v>
      </c>
      <c r="K40" s="794">
        <f>第６表!J40</f>
        <v>31526</v>
      </c>
      <c r="L40" s="794">
        <f>第６表!Q40</f>
        <v>78</v>
      </c>
      <c r="M40" s="794">
        <f t="shared" si="2"/>
        <v>13998</v>
      </c>
      <c r="N40" s="794">
        <f>第６表!M40</f>
        <v>190</v>
      </c>
      <c r="O40" s="794">
        <f>第６表!T40</f>
        <v>13808</v>
      </c>
      <c r="P40" s="794">
        <f>SUM(P37:P39)</f>
        <v>136</v>
      </c>
      <c r="Q40" s="794">
        <f t="shared" ref="Q40:T40" si="20">SUM(Q37:Q39)</f>
        <v>275</v>
      </c>
      <c r="R40" s="794">
        <f t="shared" si="20"/>
        <v>222</v>
      </c>
      <c r="S40" s="794">
        <f t="shared" si="20"/>
        <v>53</v>
      </c>
      <c r="T40" s="977">
        <f t="shared" si="20"/>
        <v>15</v>
      </c>
      <c r="U40" s="544"/>
      <c r="V40" s="701"/>
      <c r="AF40" s="474"/>
    </row>
    <row r="41" spans="2:32" ht="12.75" customHeight="1" thickBot="1">
      <c r="B41" s="463"/>
      <c r="C41" s="464"/>
      <c r="D41" s="679" t="s">
        <v>117</v>
      </c>
      <c r="E41" s="669"/>
      <c r="F41" s="799">
        <v>60974.55</v>
      </c>
      <c r="G41" s="799">
        <f t="shared" si="0"/>
        <v>58893.72</v>
      </c>
      <c r="H41" s="799">
        <f>第５表!F40</f>
        <v>39197.410000000003</v>
      </c>
      <c r="I41" s="799">
        <f>第５表!G40</f>
        <v>19696.309999999998</v>
      </c>
      <c r="J41" s="799">
        <f t="shared" si="1"/>
        <v>38698.92</v>
      </c>
      <c r="K41" s="799">
        <f>第６表!J41</f>
        <v>38599.269999999997</v>
      </c>
      <c r="L41" s="799">
        <f>第６表!Q41</f>
        <v>99.65</v>
      </c>
      <c r="M41" s="799">
        <f t="shared" si="2"/>
        <v>20197.8</v>
      </c>
      <c r="N41" s="799">
        <f>第６表!M41</f>
        <v>601.14</v>
      </c>
      <c r="O41" s="799">
        <f>第６表!T41</f>
        <v>19596.66</v>
      </c>
      <c r="P41" s="799">
        <f>SUM(P35+P40)</f>
        <v>1741.93</v>
      </c>
      <c r="Q41" s="799">
        <f t="shared" ref="Q41:T41" si="21">SUM(Q35+Q40)</f>
        <v>321.89999999999998</v>
      </c>
      <c r="R41" s="799">
        <f t="shared" si="21"/>
        <v>235.04</v>
      </c>
      <c r="S41" s="799">
        <f t="shared" si="21"/>
        <v>86.86</v>
      </c>
      <c r="T41" s="980">
        <f t="shared" si="21"/>
        <v>15</v>
      </c>
      <c r="U41" s="544"/>
      <c r="V41" s="701"/>
      <c r="AF41" s="474"/>
    </row>
    <row r="42" spans="2:32" ht="12.75" customHeight="1" thickBot="1">
      <c r="B42" s="465"/>
      <c r="C42" s="466" t="s">
        <v>128</v>
      </c>
      <c r="D42" s="689"/>
      <c r="E42" s="682"/>
      <c r="F42" s="804">
        <v>122519.6</v>
      </c>
      <c r="G42" s="804">
        <f t="shared" si="0"/>
        <v>119285.72</v>
      </c>
      <c r="H42" s="804">
        <f>第５表!F41</f>
        <v>85964.41</v>
      </c>
      <c r="I42" s="804">
        <f>第５表!G41</f>
        <v>33321.31</v>
      </c>
      <c r="J42" s="804">
        <f t="shared" si="1"/>
        <v>85409.919999999984</v>
      </c>
      <c r="K42" s="804">
        <f>第６表!J42</f>
        <v>84979.26999999999</v>
      </c>
      <c r="L42" s="804">
        <f>第６表!Q42</f>
        <v>430.65</v>
      </c>
      <c r="M42" s="804">
        <f t="shared" si="2"/>
        <v>33877.800000000003</v>
      </c>
      <c r="N42" s="804">
        <f>第６表!M42</f>
        <v>987.14</v>
      </c>
      <c r="O42" s="804">
        <f>第６表!T42</f>
        <v>32890.660000000003</v>
      </c>
      <c r="P42" s="804">
        <f>SUM(P34+P41)</f>
        <v>1780.93</v>
      </c>
      <c r="Q42" s="804">
        <f t="shared" ref="Q42:T42" si="22">SUM(Q34+Q41)</f>
        <v>1237.9000000000001</v>
      </c>
      <c r="R42" s="804">
        <f t="shared" si="22"/>
        <v>844.04</v>
      </c>
      <c r="S42" s="804">
        <f t="shared" si="22"/>
        <v>393.86</v>
      </c>
      <c r="T42" s="982">
        <f t="shared" si="22"/>
        <v>213</v>
      </c>
      <c r="U42" s="544"/>
      <c r="V42" s="701"/>
      <c r="AF42" s="474"/>
    </row>
    <row r="43" spans="2:32" ht="12.75" customHeight="1" thickBot="1">
      <c r="B43" s="470" t="s">
        <v>141</v>
      </c>
      <c r="C43" s="455"/>
      <c r="D43" s="455"/>
      <c r="E43" s="471"/>
      <c r="F43" s="804">
        <v>295238</v>
      </c>
      <c r="G43" s="804">
        <f t="shared" si="0"/>
        <v>288226.08</v>
      </c>
      <c r="H43" s="804">
        <f>第５表!F42</f>
        <v>188486.77000000002</v>
      </c>
      <c r="I43" s="804">
        <f>第５表!G42</f>
        <v>99739.31</v>
      </c>
      <c r="J43" s="804">
        <f>K43+L43</f>
        <v>182398.37</v>
      </c>
      <c r="K43" s="804">
        <f>第６表!J43</f>
        <v>179300.83</v>
      </c>
      <c r="L43" s="804">
        <f>第６表!Q43</f>
        <v>3097.54</v>
      </c>
      <c r="M43" s="804">
        <f t="shared" si="2"/>
        <v>105826.71</v>
      </c>
      <c r="N43" s="804">
        <f>第６表!M43</f>
        <v>9185.9399999999987</v>
      </c>
      <c r="O43" s="804">
        <f>第６表!T43</f>
        <v>96640.77</v>
      </c>
      <c r="P43" s="804">
        <f>SUM(P32+P42)</f>
        <v>3850.38</v>
      </c>
      <c r="Q43" s="804">
        <f t="shared" ref="Q43:S43" si="23">SUM(Q32+Q42)</f>
        <v>2490.29</v>
      </c>
      <c r="R43" s="804">
        <f t="shared" si="23"/>
        <v>1263.79</v>
      </c>
      <c r="S43" s="804">
        <f t="shared" si="23"/>
        <v>1226.5</v>
      </c>
      <c r="T43" s="982">
        <f>SUM(T32+T42)</f>
        <v>669</v>
      </c>
      <c r="U43" s="544"/>
      <c r="V43" s="701"/>
      <c r="AF43" s="474"/>
    </row>
    <row r="44" spans="2:32" ht="12" customHeight="1">
      <c r="B44" s="643"/>
      <c r="C44" s="643"/>
      <c r="D44" s="643"/>
      <c r="E44" s="643"/>
      <c r="F44" s="643"/>
      <c r="G44" s="643"/>
      <c r="H44" s="643"/>
      <c r="I44" s="643"/>
      <c r="J44" s="643"/>
      <c r="K44" s="643"/>
      <c r="L44" s="643"/>
      <c r="M44" s="643"/>
      <c r="N44" s="643"/>
      <c r="O44" s="643"/>
      <c r="P44" s="643"/>
      <c r="Q44" s="643"/>
      <c r="R44" s="643"/>
      <c r="S44" s="643"/>
      <c r="T44" s="643"/>
      <c r="U44" s="544"/>
      <c r="AF44" s="474"/>
    </row>
  </sheetData>
  <phoneticPr fontId="25"/>
  <pageMargins left="0.70866141732283472" right="0.39370078740157483" top="0.70866141732283472" bottom="0.7086614173228347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="110" zoomScaleNormal="110" workbookViewId="0"/>
  </sheetViews>
  <sheetFormatPr defaultColWidth="13.25" defaultRowHeight="15" customHeight="1"/>
  <cols>
    <col min="1" max="1" width="1.125" style="474" customWidth="1"/>
    <col min="2" max="4" width="6.625" style="474" customWidth="1"/>
    <col min="5" max="5" width="9.625" style="474" customWidth="1"/>
    <col min="6" max="14" width="11.25" style="474" customWidth="1"/>
    <col min="15" max="15" width="15.75" style="474" customWidth="1"/>
    <col min="16" max="30" width="13.25" style="474"/>
    <col min="31" max="33" width="0" style="474" hidden="1" customWidth="1"/>
    <col min="34" max="16384" width="13.25" style="474"/>
  </cols>
  <sheetData>
    <row r="1" spans="1:15" ht="7.5" customHeight="1">
      <c r="C1" s="641"/>
    </row>
    <row r="2" spans="1:15" ht="15" customHeight="1">
      <c r="B2" s="642" t="s">
        <v>234</v>
      </c>
    </row>
    <row r="3" spans="1:15" ht="12" customHeight="1" thickBot="1"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4" t="s">
        <v>235</v>
      </c>
    </row>
    <row r="4" spans="1:15" ht="12" customHeight="1">
      <c r="A4" s="643"/>
      <c r="B4" s="411" t="s">
        <v>89</v>
      </c>
      <c r="C4" s="645" t="s">
        <v>89</v>
      </c>
      <c r="D4" s="645" t="s">
        <v>90</v>
      </c>
      <c r="E4" s="645"/>
      <c r="F4" s="646" t="s">
        <v>236</v>
      </c>
      <c r="G4" s="647"/>
      <c r="H4" s="647"/>
      <c r="I4" s="647"/>
      <c r="J4" s="647"/>
      <c r="K4" s="647"/>
      <c r="L4" s="647"/>
      <c r="M4" s="647"/>
      <c r="N4" s="648"/>
      <c r="O4" s="643"/>
    </row>
    <row r="5" spans="1:15" ht="12" customHeight="1">
      <c r="A5" s="643"/>
      <c r="B5" s="649"/>
      <c r="C5" s="650"/>
      <c r="D5" s="650"/>
      <c r="E5" s="650" t="s">
        <v>191</v>
      </c>
      <c r="F5" s="651" t="s">
        <v>237</v>
      </c>
      <c r="G5" s="652"/>
      <c r="H5" s="653"/>
      <c r="I5" s="654" t="s">
        <v>238</v>
      </c>
      <c r="J5" s="652"/>
      <c r="K5" s="653"/>
      <c r="L5" s="654" t="s">
        <v>239</v>
      </c>
      <c r="M5" s="652"/>
      <c r="N5" s="655"/>
      <c r="O5" s="643"/>
    </row>
    <row r="6" spans="1:15" ht="12" customHeight="1" thickBot="1">
      <c r="A6" s="643"/>
      <c r="B6" s="416" t="s">
        <v>93</v>
      </c>
      <c r="C6" s="656" t="s">
        <v>94</v>
      </c>
      <c r="D6" s="656" t="s">
        <v>95</v>
      </c>
      <c r="E6" s="656"/>
      <c r="F6" s="657" t="s">
        <v>240</v>
      </c>
      <c r="G6" s="657" t="s">
        <v>241</v>
      </c>
      <c r="H6" s="657" t="s">
        <v>242</v>
      </c>
      <c r="I6" s="657" t="s">
        <v>240</v>
      </c>
      <c r="J6" s="657" t="s">
        <v>241</v>
      </c>
      <c r="K6" s="657" t="s">
        <v>242</v>
      </c>
      <c r="L6" s="657" t="s">
        <v>240</v>
      </c>
      <c r="M6" s="657" t="s">
        <v>241</v>
      </c>
      <c r="N6" s="658" t="s">
        <v>242</v>
      </c>
      <c r="O6" s="643"/>
    </row>
    <row r="7" spans="1:15" ht="12.75" customHeight="1">
      <c r="A7" s="643"/>
      <c r="B7" s="420"/>
      <c r="C7" s="659"/>
      <c r="D7" s="659"/>
      <c r="E7" s="660" t="s">
        <v>98</v>
      </c>
      <c r="F7" s="794">
        <f>H7+G7</f>
        <v>885940</v>
      </c>
      <c r="G7" s="794">
        <f t="shared" ref="G7:G43" si="0">J7+M7</f>
        <v>570515</v>
      </c>
      <c r="H7" s="794">
        <f>K7+N7</f>
        <v>315425</v>
      </c>
      <c r="I7" s="794">
        <f t="shared" ref="I7:I43" si="1">K7+J7</f>
        <v>443737</v>
      </c>
      <c r="J7" s="794">
        <f>徳島市!Z$18</f>
        <v>442599</v>
      </c>
      <c r="K7" s="794">
        <f>徳島市!Z$27</f>
        <v>1138</v>
      </c>
      <c r="L7" s="794">
        <f t="shared" ref="L7:L43" si="2">N7+M7</f>
        <v>442203</v>
      </c>
      <c r="M7" s="794">
        <f>徳島市!Z$39</f>
        <v>127916</v>
      </c>
      <c r="N7" s="795">
        <f>徳島市!Z$48</f>
        <v>314287</v>
      </c>
      <c r="O7" s="643"/>
    </row>
    <row r="8" spans="1:15" ht="12.75" customHeight="1">
      <c r="A8" s="643"/>
      <c r="B8" s="425"/>
      <c r="C8" s="661"/>
      <c r="D8" s="661"/>
      <c r="E8" s="662" t="s">
        <v>99</v>
      </c>
      <c r="F8" s="794">
        <f t="shared" ref="F8:F19" si="3">H8+G8</f>
        <v>666959</v>
      </c>
      <c r="G8" s="794">
        <f t="shared" ref="G8:G19" si="4">J8+M8</f>
        <v>260764</v>
      </c>
      <c r="H8" s="794">
        <f t="shared" ref="H8:H19" si="5">K8+N8</f>
        <v>406195</v>
      </c>
      <c r="I8" s="794">
        <f>K8+J8</f>
        <v>147045</v>
      </c>
      <c r="J8" s="794">
        <f>鳴門市!Z$18</f>
        <v>137710</v>
      </c>
      <c r="K8" s="794">
        <f>鳴門市!Z$27</f>
        <v>9335</v>
      </c>
      <c r="L8" s="794">
        <f t="shared" ref="L8:L19" si="6">N8+M8</f>
        <v>519914</v>
      </c>
      <c r="M8" s="794">
        <f>鳴門市!Z$39</f>
        <v>123054</v>
      </c>
      <c r="N8" s="795">
        <f>鳴門市!Z$48</f>
        <v>396860</v>
      </c>
      <c r="O8" s="643"/>
    </row>
    <row r="9" spans="1:15" ht="12.75" customHeight="1">
      <c r="A9" s="643"/>
      <c r="B9" s="425"/>
      <c r="C9" s="661"/>
      <c r="D9" s="661"/>
      <c r="E9" s="443" t="s">
        <v>57</v>
      </c>
      <c r="F9" s="794">
        <f t="shared" si="3"/>
        <v>50954</v>
      </c>
      <c r="G9" s="794">
        <f t="shared" si="4"/>
        <v>20907</v>
      </c>
      <c r="H9" s="794">
        <f t="shared" si="5"/>
        <v>30047</v>
      </c>
      <c r="I9" s="794">
        <f t="shared" ref="I9:I19" si="7">K9+J9</f>
        <v>17738</v>
      </c>
      <c r="J9" s="794">
        <f>小松島市!Z$18</f>
        <v>17738</v>
      </c>
      <c r="K9" s="794">
        <f>小松島市!Z$27</f>
        <v>0</v>
      </c>
      <c r="L9" s="794">
        <f t="shared" si="6"/>
        <v>33216</v>
      </c>
      <c r="M9" s="794">
        <f>小松島市!Z$39</f>
        <v>3169</v>
      </c>
      <c r="N9" s="795">
        <f>小松島市!Z$48</f>
        <v>30047</v>
      </c>
      <c r="O9" s="643"/>
    </row>
    <row r="10" spans="1:15" ht="12.75" customHeight="1">
      <c r="A10" s="643"/>
      <c r="B10" s="425"/>
      <c r="C10" s="661"/>
      <c r="D10" s="661"/>
      <c r="E10" s="662" t="s">
        <v>100</v>
      </c>
      <c r="F10" s="794">
        <f t="shared" si="3"/>
        <v>1518897</v>
      </c>
      <c r="G10" s="794">
        <f t="shared" si="4"/>
        <v>1430687</v>
      </c>
      <c r="H10" s="794">
        <f t="shared" si="5"/>
        <v>88210</v>
      </c>
      <c r="I10" s="794">
        <f t="shared" si="7"/>
        <v>1373304</v>
      </c>
      <c r="J10" s="794">
        <f>勝浦町!Z$18</f>
        <v>1372296</v>
      </c>
      <c r="K10" s="794">
        <f>勝浦町!Z$27</f>
        <v>1008</v>
      </c>
      <c r="L10" s="794">
        <f t="shared" si="6"/>
        <v>145593</v>
      </c>
      <c r="M10" s="794">
        <f>勝浦町!Z$39</f>
        <v>58391</v>
      </c>
      <c r="N10" s="795">
        <f>勝浦町!Z$48</f>
        <v>87202</v>
      </c>
      <c r="O10" s="643"/>
    </row>
    <row r="11" spans="1:15" ht="12.75" customHeight="1">
      <c r="A11" s="643"/>
      <c r="B11" s="425"/>
      <c r="C11" s="661"/>
      <c r="D11" s="661"/>
      <c r="E11" s="662" t="s">
        <v>101</v>
      </c>
      <c r="F11" s="794">
        <f t="shared" si="3"/>
        <v>3832533</v>
      </c>
      <c r="G11" s="794">
        <f t="shared" si="4"/>
        <v>3667418</v>
      </c>
      <c r="H11" s="794">
        <f t="shared" si="5"/>
        <v>165115</v>
      </c>
      <c r="I11" s="794">
        <f t="shared" si="7"/>
        <v>3641125</v>
      </c>
      <c r="J11" s="794">
        <f>上勝町!Z$18</f>
        <v>3637288</v>
      </c>
      <c r="K11" s="794">
        <f>上勝町!Z$27</f>
        <v>3837</v>
      </c>
      <c r="L11" s="794">
        <f t="shared" si="6"/>
        <v>191408</v>
      </c>
      <c r="M11" s="794">
        <f>上勝町!Z$39</f>
        <v>30130</v>
      </c>
      <c r="N11" s="795">
        <f>上勝町!Z$48</f>
        <v>161278</v>
      </c>
      <c r="O11" s="643"/>
    </row>
    <row r="12" spans="1:15" ht="12.75" customHeight="1">
      <c r="A12" s="643"/>
      <c r="B12" s="425"/>
      <c r="C12" s="661"/>
      <c r="D12" s="661"/>
      <c r="E12" s="443" t="s">
        <v>65</v>
      </c>
      <c r="F12" s="794">
        <f t="shared" si="3"/>
        <v>677209</v>
      </c>
      <c r="G12" s="794">
        <f t="shared" si="4"/>
        <v>477916</v>
      </c>
      <c r="H12" s="794">
        <f t="shared" si="5"/>
        <v>199293</v>
      </c>
      <c r="I12" s="794">
        <f t="shared" si="7"/>
        <v>417162</v>
      </c>
      <c r="J12" s="794">
        <f>佐那河内村!Z$18</f>
        <v>416364</v>
      </c>
      <c r="K12" s="794">
        <f>佐那河内村!Z$27</f>
        <v>798</v>
      </c>
      <c r="L12" s="794">
        <f t="shared" si="6"/>
        <v>260047</v>
      </c>
      <c r="M12" s="794">
        <f>佐那河内村!Z$39</f>
        <v>61552</v>
      </c>
      <c r="N12" s="795">
        <f>佐那河内村!Z$48</f>
        <v>198495</v>
      </c>
      <c r="O12" s="643"/>
    </row>
    <row r="13" spans="1:15" ht="12.75" customHeight="1">
      <c r="A13" s="643"/>
      <c r="B13" s="425"/>
      <c r="C13" s="661"/>
      <c r="D13" s="661"/>
      <c r="E13" s="662" t="s">
        <v>102</v>
      </c>
      <c r="F13" s="794">
        <f t="shared" si="3"/>
        <v>40886</v>
      </c>
      <c r="G13" s="794">
        <f t="shared" si="4"/>
        <v>19437</v>
      </c>
      <c r="H13" s="794">
        <f t="shared" si="5"/>
        <v>21449</v>
      </c>
      <c r="I13" s="794">
        <f t="shared" si="7"/>
        <v>6165</v>
      </c>
      <c r="J13" s="794">
        <f>石井町!Z$18</f>
        <v>6155</v>
      </c>
      <c r="K13" s="794">
        <f>石井町!Z$27</f>
        <v>10</v>
      </c>
      <c r="L13" s="794">
        <f t="shared" si="6"/>
        <v>34721</v>
      </c>
      <c r="M13" s="794">
        <f>石井町!Z$39</f>
        <v>13282</v>
      </c>
      <c r="N13" s="795">
        <f>石井町!Z$48</f>
        <v>21439</v>
      </c>
      <c r="O13" s="643"/>
    </row>
    <row r="14" spans="1:15" ht="12.75" customHeight="1">
      <c r="A14" s="643"/>
      <c r="B14" s="425"/>
      <c r="C14" s="661" t="s">
        <v>103</v>
      </c>
      <c r="D14" s="663" t="s">
        <v>104</v>
      </c>
      <c r="E14" s="662" t="s">
        <v>105</v>
      </c>
      <c r="F14" s="794">
        <f t="shared" si="3"/>
        <v>5927355</v>
      </c>
      <c r="G14" s="794">
        <f t="shared" si="4"/>
        <v>5625239</v>
      </c>
      <c r="H14" s="794">
        <f t="shared" si="5"/>
        <v>302116</v>
      </c>
      <c r="I14" s="794">
        <f t="shared" si="7"/>
        <v>5340894</v>
      </c>
      <c r="J14" s="794">
        <f>神山町!Z$18</f>
        <v>5337395</v>
      </c>
      <c r="K14" s="794">
        <f>神山町!Z$27</f>
        <v>3499</v>
      </c>
      <c r="L14" s="794">
        <f t="shared" si="6"/>
        <v>586461</v>
      </c>
      <c r="M14" s="794">
        <f>神山町!Z$39</f>
        <v>287844</v>
      </c>
      <c r="N14" s="795">
        <f>神山町!Z$48</f>
        <v>298617</v>
      </c>
      <c r="O14" s="643"/>
    </row>
    <row r="15" spans="1:15" ht="12.75" customHeight="1">
      <c r="A15" s="643"/>
      <c r="B15" s="425"/>
      <c r="C15" s="661" t="s">
        <v>106</v>
      </c>
      <c r="D15" s="661" t="s">
        <v>107</v>
      </c>
      <c r="E15" s="662" t="s">
        <v>108</v>
      </c>
      <c r="F15" s="794">
        <f t="shared" si="3"/>
        <v>559</v>
      </c>
      <c r="G15" s="794">
        <f t="shared" si="4"/>
        <v>536</v>
      </c>
      <c r="H15" s="794">
        <f t="shared" si="5"/>
        <v>23</v>
      </c>
      <c r="I15" s="794">
        <f t="shared" si="7"/>
        <v>536</v>
      </c>
      <c r="J15" s="794">
        <f>松茂町!Z$18</f>
        <v>536</v>
      </c>
      <c r="K15" s="794">
        <f>松茂町!Z$27</f>
        <v>0</v>
      </c>
      <c r="L15" s="794">
        <f t="shared" si="6"/>
        <v>23</v>
      </c>
      <c r="M15" s="794">
        <f>松茂町!Z$39</f>
        <v>0</v>
      </c>
      <c r="N15" s="795">
        <f>松茂町!Z$48</f>
        <v>23</v>
      </c>
      <c r="O15" s="643"/>
    </row>
    <row r="16" spans="1:15" ht="12.75" customHeight="1">
      <c r="A16" s="643"/>
      <c r="B16" s="425" t="s">
        <v>109</v>
      </c>
      <c r="C16" s="664" t="s">
        <v>406</v>
      </c>
      <c r="D16" s="661"/>
      <c r="E16" s="662" t="s">
        <v>110</v>
      </c>
      <c r="F16" s="794"/>
      <c r="G16" s="794"/>
      <c r="H16" s="794"/>
      <c r="I16" s="794"/>
      <c r="J16" s="794"/>
      <c r="K16" s="794"/>
      <c r="L16" s="794"/>
      <c r="M16" s="794"/>
      <c r="N16" s="795"/>
      <c r="O16" s="643"/>
    </row>
    <row r="17" spans="1:15" ht="12.75" customHeight="1">
      <c r="A17" s="643"/>
      <c r="B17" s="425"/>
      <c r="C17" s="661"/>
      <c r="D17" s="661"/>
      <c r="E17" s="662" t="s">
        <v>111</v>
      </c>
      <c r="F17" s="794"/>
      <c r="G17" s="794"/>
      <c r="H17" s="794"/>
      <c r="I17" s="794"/>
      <c r="J17" s="794"/>
      <c r="K17" s="794"/>
      <c r="L17" s="794"/>
      <c r="M17" s="794"/>
      <c r="N17" s="795"/>
      <c r="O17" s="643"/>
    </row>
    <row r="18" spans="1:15" ht="12.75" customHeight="1">
      <c r="A18" s="643"/>
      <c r="B18" s="430" t="s">
        <v>243</v>
      </c>
      <c r="C18" s="661"/>
      <c r="D18" s="661"/>
      <c r="E18" s="662" t="s">
        <v>112</v>
      </c>
      <c r="F18" s="794">
        <f t="shared" si="3"/>
        <v>134580</v>
      </c>
      <c r="G18" s="794">
        <f t="shared" si="4"/>
        <v>50522</v>
      </c>
      <c r="H18" s="794">
        <f t="shared" si="5"/>
        <v>84058</v>
      </c>
      <c r="I18" s="794">
        <f t="shared" si="7"/>
        <v>30568</v>
      </c>
      <c r="J18" s="794">
        <f>板野町!Z$18</f>
        <v>29236</v>
      </c>
      <c r="K18" s="794">
        <f>板野町!Z$27</f>
        <v>1332</v>
      </c>
      <c r="L18" s="794">
        <f t="shared" si="6"/>
        <v>104012</v>
      </c>
      <c r="M18" s="794">
        <f>板野町!Z$39</f>
        <v>21286</v>
      </c>
      <c r="N18" s="795">
        <f>板野町!Z$48</f>
        <v>82726</v>
      </c>
      <c r="O18" s="643"/>
    </row>
    <row r="19" spans="1:15" ht="12.75" customHeight="1">
      <c r="A19" s="643"/>
      <c r="B19" s="425"/>
      <c r="C19" s="661"/>
      <c r="D19" s="661"/>
      <c r="E19" s="662" t="s">
        <v>113</v>
      </c>
      <c r="F19" s="794">
        <f t="shared" si="3"/>
        <v>87223</v>
      </c>
      <c r="G19" s="794">
        <f t="shared" si="4"/>
        <v>30922</v>
      </c>
      <c r="H19" s="794">
        <f t="shared" si="5"/>
        <v>56301</v>
      </c>
      <c r="I19" s="794">
        <f t="shared" si="7"/>
        <v>19933</v>
      </c>
      <c r="J19" s="794">
        <f>上板町!Z$18</f>
        <v>19892</v>
      </c>
      <c r="K19" s="794">
        <f>上板町!Z$27</f>
        <v>41</v>
      </c>
      <c r="L19" s="794">
        <f t="shared" si="6"/>
        <v>67290</v>
      </c>
      <c r="M19" s="794">
        <f>上板町!Z$39</f>
        <v>11030</v>
      </c>
      <c r="N19" s="795">
        <f>上板町!Z$48</f>
        <v>56260</v>
      </c>
      <c r="O19" s="643"/>
    </row>
    <row r="20" spans="1:15" ht="12.75" customHeight="1">
      <c r="A20" s="643"/>
      <c r="B20" s="425"/>
      <c r="C20" s="661"/>
      <c r="D20" s="665"/>
      <c r="E20" s="666" t="s">
        <v>114</v>
      </c>
      <c r="F20" s="794">
        <f t="shared" ref="F20:F43" si="8">H20+G20</f>
        <v>13823095</v>
      </c>
      <c r="G20" s="794">
        <f t="shared" si="0"/>
        <v>12154863</v>
      </c>
      <c r="H20" s="794">
        <f t="shared" ref="H20:H43" si="9">K20+N20</f>
        <v>1668232</v>
      </c>
      <c r="I20" s="794">
        <f t="shared" si="1"/>
        <v>11438207</v>
      </c>
      <c r="J20" s="794">
        <f t="shared" ref="J20:M20" si="10">SUM(J7:J19)</f>
        <v>11417209</v>
      </c>
      <c r="K20" s="794">
        <f t="shared" si="10"/>
        <v>20998</v>
      </c>
      <c r="L20" s="794">
        <f t="shared" si="2"/>
        <v>2384888</v>
      </c>
      <c r="M20" s="794">
        <f t="shared" si="10"/>
        <v>737654</v>
      </c>
      <c r="N20" s="795">
        <f>SUM(N7:N19)</f>
        <v>1647234</v>
      </c>
      <c r="O20" s="643"/>
    </row>
    <row r="21" spans="1:15" ht="12.75" customHeight="1">
      <c r="A21" s="643"/>
      <c r="B21" s="425"/>
      <c r="C21" s="661"/>
      <c r="D21" s="663" t="s">
        <v>115</v>
      </c>
      <c r="E21" s="662" t="s">
        <v>116</v>
      </c>
      <c r="F21" s="794">
        <f t="shared" si="8"/>
        <v>1326766</v>
      </c>
      <c r="G21" s="794">
        <f t="shared" si="0"/>
        <v>959552</v>
      </c>
      <c r="H21" s="794">
        <f t="shared" si="9"/>
        <v>367214</v>
      </c>
      <c r="I21" s="794">
        <f t="shared" si="1"/>
        <v>821519</v>
      </c>
      <c r="J21" s="794">
        <f>阿波市!Z$18</f>
        <v>818322</v>
      </c>
      <c r="K21" s="794">
        <f>阿波市!Z$27</f>
        <v>3197</v>
      </c>
      <c r="L21" s="794">
        <f t="shared" si="2"/>
        <v>505247</v>
      </c>
      <c r="M21" s="794">
        <f>阿波市!Z$39</f>
        <v>141230</v>
      </c>
      <c r="N21" s="795">
        <f>阿波市!Z$48</f>
        <v>364017</v>
      </c>
      <c r="O21" s="643"/>
    </row>
    <row r="22" spans="1:15" ht="12.75" customHeight="1" thickBot="1">
      <c r="A22" s="643"/>
      <c r="B22" s="425"/>
      <c r="C22" s="667"/>
      <c r="D22" s="668" t="s">
        <v>117</v>
      </c>
      <c r="E22" s="669"/>
      <c r="F22" s="806">
        <f t="shared" si="8"/>
        <v>15149861</v>
      </c>
      <c r="G22" s="806">
        <f t="shared" si="0"/>
        <v>13114415</v>
      </c>
      <c r="H22" s="806">
        <f t="shared" si="9"/>
        <v>2035446</v>
      </c>
      <c r="I22" s="806">
        <f t="shared" si="1"/>
        <v>12259726</v>
      </c>
      <c r="J22" s="806">
        <f t="shared" ref="J22:M22" si="11">J20+J21</f>
        <v>12235531</v>
      </c>
      <c r="K22" s="806">
        <f t="shared" si="11"/>
        <v>24195</v>
      </c>
      <c r="L22" s="806">
        <f t="shared" si="2"/>
        <v>2890135</v>
      </c>
      <c r="M22" s="806">
        <f t="shared" si="11"/>
        <v>878884</v>
      </c>
      <c r="N22" s="807">
        <f>N20+N21</f>
        <v>2011251</v>
      </c>
      <c r="O22" s="643"/>
    </row>
    <row r="23" spans="1:15" ht="12.75" customHeight="1">
      <c r="A23" s="643"/>
      <c r="B23" s="425"/>
      <c r="C23" s="659"/>
      <c r="D23" s="670"/>
      <c r="E23" s="671" t="s">
        <v>118</v>
      </c>
      <c r="F23" s="794">
        <f t="shared" si="8"/>
        <v>2295316</v>
      </c>
      <c r="G23" s="794">
        <f t="shared" si="0"/>
        <v>2018337</v>
      </c>
      <c r="H23" s="794">
        <f t="shared" si="9"/>
        <v>276979</v>
      </c>
      <c r="I23" s="794">
        <f t="shared" si="1"/>
        <v>1702971</v>
      </c>
      <c r="J23" s="794">
        <f>吉野川市!Z$18</f>
        <v>1687211</v>
      </c>
      <c r="K23" s="794">
        <f>吉野川市!Z$27</f>
        <v>15760</v>
      </c>
      <c r="L23" s="794">
        <f t="shared" si="2"/>
        <v>592345</v>
      </c>
      <c r="M23" s="794">
        <f>吉野川市!Z$39</f>
        <v>331126</v>
      </c>
      <c r="N23" s="795">
        <f>吉野川市!Z$48</f>
        <v>261219</v>
      </c>
      <c r="O23" s="643"/>
    </row>
    <row r="24" spans="1:15" ht="12.75" customHeight="1">
      <c r="A24" s="643"/>
      <c r="B24" s="425"/>
      <c r="C24" s="661"/>
      <c r="D24" s="665"/>
      <c r="E24" s="672" t="s">
        <v>114</v>
      </c>
      <c r="F24" s="794">
        <f t="shared" si="8"/>
        <v>3622082</v>
      </c>
      <c r="G24" s="794">
        <f t="shared" si="0"/>
        <v>2977889</v>
      </c>
      <c r="H24" s="794">
        <f t="shared" si="9"/>
        <v>644193</v>
      </c>
      <c r="I24" s="794">
        <f t="shared" si="1"/>
        <v>2524490</v>
      </c>
      <c r="J24" s="794">
        <f t="shared" ref="J24:M24" si="12">J21+J23</f>
        <v>2505533</v>
      </c>
      <c r="K24" s="794">
        <f t="shared" si="12"/>
        <v>18957</v>
      </c>
      <c r="L24" s="794">
        <f t="shared" si="2"/>
        <v>1097592</v>
      </c>
      <c r="M24" s="794">
        <f t="shared" si="12"/>
        <v>472356</v>
      </c>
      <c r="N24" s="795">
        <f>N21+N23</f>
        <v>625236</v>
      </c>
      <c r="O24" s="643"/>
    </row>
    <row r="25" spans="1:15" ht="12.75" customHeight="1">
      <c r="A25" s="643"/>
      <c r="B25" s="425"/>
      <c r="C25" s="661" t="s">
        <v>119</v>
      </c>
      <c r="D25" s="661"/>
      <c r="E25" s="673" t="s">
        <v>120</v>
      </c>
      <c r="F25" s="794">
        <f t="shared" si="8"/>
        <v>8018405</v>
      </c>
      <c r="G25" s="794">
        <f t="shared" si="0"/>
        <v>6710941</v>
      </c>
      <c r="H25" s="794">
        <f t="shared" si="9"/>
        <v>1307464</v>
      </c>
      <c r="I25" s="794">
        <f t="shared" si="1"/>
        <v>6403514</v>
      </c>
      <c r="J25" s="794">
        <f>美馬市!Z$18</f>
        <v>6364211</v>
      </c>
      <c r="K25" s="794">
        <f>美馬市!Z$27</f>
        <v>39303</v>
      </c>
      <c r="L25" s="794">
        <f t="shared" si="2"/>
        <v>1614891</v>
      </c>
      <c r="M25" s="794">
        <f>美馬市!Z$39</f>
        <v>346730</v>
      </c>
      <c r="N25" s="795">
        <f>美馬市!Z$48</f>
        <v>1268161</v>
      </c>
      <c r="O25" s="643"/>
    </row>
    <row r="26" spans="1:15" ht="12.75" customHeight="1">
      <c r="A26" s="643"/>
      <c r="B26" s="425"/>
      <c r="C26" s="661" t="s">
        <v>244</v>
      </c>
      <c r="D26" s="663" t="s">
        <v>121</v>
      </c>
      <c r="E26" s="674" t="s">
        <v>122</v>
      </c>
      <c r="F26" s="794">
        <f t="shared" si="8"/>
        <v>5190146</v>
      </c>
      <c r="G26" s="794">
        <f t="shared" si="0"/>
        <v>4536122</v>
      </c>
      <c r="H26" s="794">
        <f t="shared" si="9"/>
        <v>654024</v>
      </c>
      <c r="I26" s="794">
        <f t="shared" si="1"/>
        <v>4472735</v>
      </c>
      <c r="J26" s="794">
        <f>つるぎ町!Z$18</f>
        <v>4461549</v>
      </c>
      <c r="K26" s="794">
        <f>つるぎ町!Z$27</f>
        <v>11186</v>
      </c>
      <c r="L26" s="794">
        <f t="shared" si="2"/>
        <v>717411</v>
      </c>
      <c r="M26" s="794">
        <f>つるぎ町!Z$39</f>
        <v>74573</v>
      </c>
      <c r="N26" s="795">
        <f>つるぎ町!Z$48</f>
        <v>642838</v>
      </c>
      <c r="O26" s="643"/>
    </row>
    <row r="27" spans="1:15" ht="12.75" customHeight="1">
      <c r="A27" s="643"/>
      <c r="B27" s="425"/>
      <c r="C27" s="661"/>
      <c r="D27" s="661"/>
      <c r="E27" s="672" t="s">
        <v>114</v>
      </c>
      <c r="F27" s="794">
        <f t="shared" si="8"/>
        <v>13208551</v>
      </c>
      <c r="G27" s="794">
        <f t="shared" si="0"/>
        <v>11247063</v>
      </c>
      <c r="H27" s="794">
        <f t="shared" si="9"/>
        <v>1961488</v>
      </c>
      <c r="I27" s="794">
        <f t="shared" si="1"/>
        <v>10876249</v>
      </c>
      <c r="J27" s="794">
        <f t="shared" ref="J27:M27" si="13">J25+J26</f>
        <v>10825760</v>
      </c>
      <c r="K27" s="794">
        <f t="shared" si="13"/>
        <v>50489</v>
      </c>
      <c r="L27" s="794">
        <f t="shared" si="2"/>
        <v>2332302</v>
      </c>
      <c r="M27" s="794">
        <f t="shared" si="13"/>
        <v>421303</v>
      </c>
      <c r="N27" s="795">
        <f>N25+N26</f>
        <v>1910999</v>
      </c>
      <c r="O27" s="643"/>
    </row>
    <row r="28" spans="1:15" ht="12.75" customHeight="1" thickBot="1">
      <c r="A28" s="643"/>
      <c r="B28" s="425"/>
      <c r="C28" s="675"/>
      <c r="D28" s="676" t="s">
        <v>117</v>
      </c>
      <c r="E28" s="677"/>
      <c r="F28" s="799">
        <f t="shared" si="8"/>
        <v>15503867</v>
      </c>
      <c r="G28" s="799">
        <f t="shared" si="0"/>
        <v>13265400</v>
      </c>
      <c r="H28" s="799">
        <f t="shared" si="9"/>
        <v>2238467</v>
      </c>
      <c r="I28" s="799">
        <f t="shared" si="1"/>
        <v>12579220</v>
      </c>
      <c r="J28" s="799">
        <f t="shared" ref="J28:M28" si="14">J23+J27</f>
        <v>12512971</v>
      </c>
      <c r="K28" s="799">
        <f t="shared" si="14"/>
        <v>66249</v>
      </c>
      <c r="L28" s="799">
        <f t="shared" si="2"/>
        <v>2924647</v>
      </c>
      <c r="M28" s="799">
        <f t="shared" si="14"/>
        <v>752429</v>
      </c>
      <c r="N28" s="800">
        <f>N23+N27</f>
        <v>2172218</v>
      </c>
      <c r="O28" s="643"/>
    </row>
    <row r="29" spans="1:15" ht="12.75" customHeight="1">
      <c r="A29" s="643"/>
      <c r="B29" s="425"/>
      <c r="C29" s="661" t="s">
        <v>123</v>
      </c>
      <c r="D29" s="663" t="s">
        <v>124</v>
      </c>
      <c r="E29" s="678" t="s">
        <v>125</v>
      </c>
      <c r="F29" s="794">
        <f t="shared" si="8"/>
        <v>16176350</v>
      </c>
      <c r="G29" s="794">
        <f t="shared" si="0"/>
        <v>13741505</v>
      </c>
      <c r="H29" s="794">
        <f t="shared" si="9"/>
        <v>2434845</v>
      </c>
      <c r="I29" s="794">
        <f t="shared" si="1"/>
        <v>13709950</v>
      </c>
      <c r="J29" s="794">
        <f>三好市!Z$18</f>
        <v>13552228</v>
      </c>
      <c r="K29" s="794">
        <f>三好市!Z$27</f>
        <v>157722</v>
      </c>
      <c r="L29" s="794">
        <f t="shared" si="2"/>
        <v>2466400</v>
      </c>
      <c r="M29" s="794">
        <f>三好市!Z$39</f>
        <v>189277</v>
      </c>
      <c r="N29" s="795">
        <f>三好市!Z$48</f>
        <v>2277123</v>
      </c>
      <c r="O29" s="643"/>
    </row>
    <row r="30" spans="1:15" ht="12.75" customHeight="1">
      <c r="A30" s="643"/>
      <c r="B30" s="425"/>
      <c r="C30" s="661" t="s">
        <v>245</v>
      </c>
      <c r="D30" s="661"/>
      <c r="E30" s="674" t="s">
        <v>127</v>
      </c>
      <c r="F30" s="794">
        <f t="shared" si="8"/>
        <v>2136559</v>
      </c>
      <c r="G30" s="794">
        <f t="shared" si="0"/>
        <v>1691153</v>
      </c>
      <c r="H30" s="794">
        <f t="shared" si="9"/>
        <v>445406</v>
      </c>
      <c r="I30" s="794">
        <f t="shared" si="1"/>
        <v>1630979</v>
      </c>
      <c r="J30" s="794">
        <f>東みよし町!Z$18</f>
        <v>1606925</v>
      </c>
      <c r="K30" s="794">
        <f>東みよし町!Z$27</f>
        <v>24054</v>
      </c>
      <c r="L30" s="794">
        <f t="shared" si="2"/>
        <v>505580</v>
      </c>
      <c r="M30" s="794">
        <f>東みよし町!Z$39</f>
        <v>84228</v>
      </c>
      <c r="N30" s="795">
        <f>東みよし町!Z$48</f>
        <v>421352</v>
      </c>
      <c r="O30" s="643"/>
    </row>
    <row r="31" spans="1:15" ht="12.75" customHeight="1" thickBot="1">
      <c r="A31" s="643"/>
      <c r="B31" s="425"/>
      <c r="C31" s="667"/>
      <c r="D31" s="679" t="s">
        <v>117</v>
      </c>
      <c r="E31" s="669"/>
      <c r="F31" s="806">
        <f t="shared" si="8"/>
        <v>18312909</v>
      </c>
      <c r="G31" s="806">
        <f t="shared" si="0"/>
        <v>15432658</v>
      </c>
      <c r="H31" s="806">
        <f t="shared" si="9"/>
        <v>2880251</v>
      </c>
      <c r="I31" s="806">
        <f t="shared" si="1"/>
        <v>15340929</v>
      </c>
      <c r="J31" s="806">
        <f t="shared" ref="J31:M31" si="15">J29+J30</f>
        <v>15159153</v>
      </c>
      <c r="K31" s="806">
        <f t="shared" si="15"/>
        <v>181776</v>
      </c>
      <c r="L31" s="806">
        <f t="shared" si="2"/>
        <v>2971980</v>
      </c>
      <c r="M31" s="806">
        <f t="shared" si="15"/>
        <v>273505</v>
      </c>
      <c r="N31" s="807">
        <f>N29+N30</f>
        <v>2698475</v>
      </c>
      <c r="O31" s="643"/>
    </row>
    <row r="32" spans="1:15" ht="12.75" customHeight="1" thickBot="1">
      <c r="A32" s="643"/>
      <c r="B32" s="453"/>
      <c r="C32" s="680" t="s">
        <v>128</v>
      </c>
      <c r="D32" s="681"/>
      <c r="E32" s="682"/>
      <c r="F32" s="809">
        <f t="shared" si="8"/>
        <v>48966637</v>
      </c>
      <c r="G32" s="809">
        <f t="shared" si="0"/>
        <v>41812473</v>
      </c>
      <c r="H32" s="809">
        <f t="shared" si="9"/>
        <v>7154164</v>
      </c>
      <c r="I32" s="809">
        <f t="shared" si="1"/>
        <v>40179875</v>
      </c>
      <c r="J32" s="809">
        <f t="shared" ref="J32:M32" si="16">J22+J28+J31</f>
        <v>39907655</v>
      </c>
      <c r="K32" s="809">
        <f t="shared" si="16"/>
        <v>272220</v>
      </c>
      <c r="L32" s="809">
        <f t="shared" si="2"/>
        <v>8786762</v>
      </c>
      <c r="M32" s="809">
        <f t="shared" si="16"/>
        <v>1904818</v>
      </c>
      <c r="N32" s="810">
        <f>N22+N28+N31</f>
        <v>6881944</v>
      </c>
      <c r="O32" s="643"/>
    </row>
    <row r="33" spans="1:15" ht="12.75" customHeight="1">
      <c r="A33" s="643"/>
      <c r="B33" s="458"/>
      <c r="C33" s="683" t="s">
        <v>129</v>
      </c>
      <c r="D33" s="684"/>
      <c r="E33" s="671" t="s">
        <v>130</v>
      </c>
      <c r="F33" s="794">
        <f t="shared" si="8"/>
        <v>26467097</v>
      </c>
      <c r="G33" s="794">
        <f t="shared" si="0"/>
        <v>24533395</v>
      </c>
      <c r="H33" s="794">
        <f t="shared" si="9"/>
        <v>1933702</v>
      </c>
      <c r="I33" s="794">
        <f t="shared" si="1"/>
        <v>24473897</v>
      </c>
      <c r="J33" s="794">
        <f>那賀町!Z$18</f>
        <v>24440524</v>
      </c>
      <c r="K33" s="794">
        <f>那賀町!Z$27</f>
        <v>33373</v>
      </c>
      <c r="L33" s="794">
        <f t="shared" si="2"/>
        <v>1993200</v>
      </c>
      <c r="M33" s="794">
        <f>那賀町!Z$39</f>
        <v>92871</v>
      </c>
      <c r="N33" s="795">
        <f>那賀町!Z$48</f>
        <v>1900329</v>
      </c>
      <c r="O33" s="643"/>
    </row>
    <row r="34" spans="1:15" ht="12.75" customHeight="1" thickBot="1">
      <c r="A34" s="643"/>
      <c r="B34" s="425"/>
      <c r="C34" s="661" t="s">
        <v>246</v>
      </c>
      <c r="D34" s="668" t="s">
        <v>117</v>
      </c>
      <c r="E34" s="669"/>
      <c r="F34" s="806">
        <f t="shared" si="8"/>
        <v>26467097</v>
      </c>
      <c r="G34" s="806">
        <f t="shared" si="0"/>
        <v>24533395</v>
      </c>
      <c r="H34" s="806">
        <f t="shared" si="9"/>
        <v>1933702</v>
      </c>
      <c r="I34" s="806">
        <f t="shared" si="1"/>
        <v>24473897</v>
      </c>
      <c r="J34" s="806">
        <f t="shared" ref="J34:M34" si="17">J33</f>
        <v>24440524</v>
      </c>
      <c r="K34" s="806">
        <f t="shared" si="17"/>
        <v>33373</v>
      </c>
      <c r="L34" s="806">
        <f t="shared" si="2"/>
        <v>1993200</v>
      </c>
      <c r="M34" s="806">
        <f t="shared" si="17"/>
        <v>92871</v>
      </c>
      <c r="N34" s="807">
        <f>N33</f>
        <v>1900329</v>
      </c>
      <c r="O34" s="643"/>
    </row>
    <row r="35" spans="1:15" ht="12.75" customHeight="1">
      <c r="A35" s="643"/>
      <c r="B35" s="425" t="s">
        <v>132</v>
      </c>
      <c r="C35" s="659"/>
      <c r="D35" s="685" t="s">
        <v>133</v>
      </c>
      <c r="E35" s="660" t="s">
        <v>134</v>
      </c>
      <c r="F35" s="794">
        <f t="shared" si="8"/>
        <v>3682067</v>
      </c>
      <c r="G35" s="794">
        <f t="shared" si="0"/>
        <v>3202346</v>
      </c>
      <c r="H35" s="794">
        <f t="shared" si="9"/>
        <v>479721</v>
      </c>
      <c r="I35" s="794">
        <f t="shared" si="1"/>
        <v>3111020</v>
      </c>
      <c r="J35" s="794">
        <f>阿南市!Z$18</f>
        <v>3109724</v>
      </c>
      <c r="K35" s="794">
        <f>阿南市!Z$27</f>
        <v>1296</v>
      </c>
      <c r="L35" s="794">
        <f t="shared" si="2"/>
        <v>571047</v>
      </c>
      <c r="M35" s="794">
        <f>阿南市!Z$39</f>
        <v>92622</v>
      </c>
      <c r="N35" s="795">
        <f>阿南市!Z$48</f>
        <v>478425</v>
      </c>
      <c r="O35" s="643"/>
    </row>
    <row r="36" spans="1:15" ht="12.75" customHeight="1">
      <c r="A36" s="643"/>
      <c r="B36" s="425" t="s">
        <v>135</v>
      </c>
      <c r="C36" s="661"/>
      <c r="D36" s="665"/>
      <c r="E36" s="672" t="s">
        <v>114</v>
      </c>
      <c r="F36" s="794">
        <f t="shared" si="8"/>
        <v>30149164</v>
      </c>
      <c r="G36" s="794">
        <f t="shared" si="0"/>
        <v>27735741</v>
      </c>
      <c r="H36" s="794">
        <f t="shared" si="9"/>
        <v>2413423</v>
      </c>
      <c r="I36" s="794">
        <f t="shared" si="1"/>
        <v>27584917</v>
      </c>
      <c r="J36" s="794">
        <f t="shared" ref="J36:M36" si="18">J33+J35</f>
        <v>27550248</v>
      </c>
      <c r="K36" s="794">
        <f t="shared" si="18"/>
        <v>34669</v>
      </c>
      <c r="L36" s="794">
        <f t="shared" si="2"/>
        <v>2564247</v>
      </c>
      <c r="M36" s="794">
        <f t="shared" si="18"/>
        <v>185493</v>
      </c>
      <c r="N36" s="795">
        <f>N33+N35</f>
        <v>2378754</v>
      </c>
      <c r="O36" s="643"/>
    </row>
    <row r="37" spans="1:15" ht="12.75" customHeight="1">
      <c r="A37" s="643"/>
      <c r="B37" s="425"/>
      <c r="C37" s="661" t="s">
        <v>136</v>
      </c>
      <c r="D37" s="686"/>
      <c r="E37" s="674" t="s">
        <v>137</v>
      </c>
      <c r="F37" s="794">
        <f t="shared" si="8"/>
        <v>1379314</v>
      </c>
      <c r="G37" s="794">
        <f t="shared" si="0"/>
        <v>1238486</v>
      </c>
      <c r="H37" s="794">
        <f t="shared" si="9"/>
        <v>140828</v>
      </c>
      <c r="I37" s="794">
        <f t="shared" si="1"/>
        <v>1236237</v>
      </c>
      <c r="J37" s="794">
        <f>牟岐町!Z$18</f>
        <v>1236072</v>
      </c>
      <c r="K37" s="794">
        <f>牟岐町!Z$27</f>
        <v>165</v>
      </c>
      <c r="L37" s="794">
        <f t="shared" si="2"/>
        <v>143077</v>
      </c>
      <c r="M37" s="794">
        <f>牟岐町!Z$39</f>
        <v>2414</v>
      </c>
      <c r="N37" s="795">
        <f>牟岐町!Z$48</f>
        <v>140663</v>
      </c>
      <c r="O37" s="643"/>
    </row>
    <row r="38" spans="1:15" ht="12.75" customHeight="1">
      <c r="A38" s="643"/>
      <c r="B38" s="425" t="s">
        <v>247</v>
      </c>
      <c r="C38" s="661" t="s">
        <v>247</v>
      </c>
      <c r="D38" s="663" t="s">
        <v>138</v>
      </c>
      <c r="E38" s="443" t="s">
        <v>248</v>
      </c>
      <c r="F38" s="794">
        <f t="shared" si="8"/>
        <v>3191429</v>
      </c>
      <c r="G38" s="794">
        <f t="shared" si="0"/>
        <v>2774632</v>
      </c>
      <c r="H38" s="794">
        <f t="shared" si="9"/>
        <v>416797</v>
      </c>
      <c r="I38" s="794">
        <f t="shared" si="1"/>
        <v>2760851</v>
      </c>
      <c r="J38" s="794">
        <f>美波町!Z$18</f>
        <v>2758816</v>
      </c>
      <c r="K38" s="794">
        <f>美波町!Z$27</f>
        <v>2035</v>
      </c>
      <c r="L38" s="794">
        <f t="shared" si="2"/>
        <v>430578</v>
      </c>
      <c r="M38" s="794">
        <f>美波町!Z$39</f>
        <v>15816</v>
      </c>
      <c r="N38" s="795">
        <f>美波町!Z$48</f>
        <v>414762</v>
      </c>
      <c r="O38" s="643"/>
    </row>
    <row r="39" spans="1:15" ht="12.75" customHeight="1">
      <c r="A39" s="643"/>
      <c r="B39" s="425"/>
      <c r="C39" s="661"/>
      <c r="D39" s="661"/>
      <c r="E39" s="674" t="s">
        <v>140</v>
      </c>
      <c r="F39" s="794">
        <f t="shared" si="8"/>
        <v>10778848</v>
      </c>
      <c r="G39" s="794">
        <f t="shared" si="0"/>
        <v>10194727</v>
      </c>
      <c r="H39" s="794">
        <f t="shared" si="9"/>
        <v>584121</v>
      </c>
      <c r="I39" s="794">
        <f t="shared" si="1"/>
        <v>10169561</v>
      </c>
      <c r="J39" s="794">
        <f>海陽町!Z$18</f>
        <v>10166420</v>
      </c>
      <c r="K39" s="794">
        <f>海陽町!Z$27</f>
        <v>3141</v>
      </c>
      <c r="L39" s="794">
        <f t="shared" si="2"/>
        <v>609287</v>
      </c>
      <c r="M39" s="794">
        <f>海陽町!Z$39</f>
        <v>28307</v>
      </c>
      <c r="N39" s="795">
        <f>海陽町!Z$48</f>
        <v>580980</v>
      </c>
      <c r="O39" s="643"/>
    </row>
    <row r="40" spans="1:15" ht="12.75" customHeight="1">
      <c r="A40" s="643"/>
      <c r="B40" s="425"/>
      <c r="C40" s="661"/>
      <c r="D40" s="665"/>
      <c r="E40" s="672" t="s">
        <v>114</v>
      </c>
      <c r="F40" s="794">
        <f t="shared" si="8"/>
        <v>15349591</v>
      </c>
      <c r="G40" s="794">
        <f t="shared" si="0"/>
        <v>14207845</v>
      </c>
      <c r="H40" s="794">
        <f t="shared" si="9"/>
        <v>1141746</v>
      </c>
      <c r="I40" s="794">
        <f t="shared" si="1"/>
        <v>14166649</v>
      </c>
      <c r="J40" s="794">
        <f t="shared" ref="J40:M40" si="19">J37+J38+J39</f>
        <v>14161308</v>
      </c>
      <c r="K40" s="794">
        <f t="shared" si="19"/>
        <v>5341</v>
      </c>
      <c r="L40" s="794">
        <f t="shared" si="2"/>
        <v>1182942</v>
      </c>
      <c r="M40" s="794">
        <f t="shared" si="19"/>
        <v>46537</v>
      </c>
      <c r="N40" s="795">
        <f>N37+N38+N39</f>
        <v>1136405</v>
      </c>
      <c r="O40" s="643"/>
    </row>
    <row r="41" spans="1:15" ht="12.75" customHeight="1" thickBot="1">
      <c r="A41" s="643"/>
      <c r="B41" s="463"/>
      <c r="C41" s="687"/>
      <c r="D41" s="679" t="s">
        <v>117</v>
      </c>
      <c r="E41" s="669"/>
      <c r="F41" s="806">
        <f t="shared" si="8"/>
        <v>19031658</v>
      </c>
      <c r="G41" s="806">
        <f t="shared" si="0"/>
        <v>17410191</v>
      </c>
      <c r="H41" s="806">
        <f t="shared" si="9"/>
        <v>1621467</v>
      </c>
      <c r="I41" s="806">
        <f t="shared" si="1"/>
        <v>17277669</v>
      </c>
      <c r="J41" s="806">
        <f t="shared" ref="J41:M41" si="20">J35+J40</f>
        <v>17271032</v>
      </c>
      <c r="K41" s="806">
        <f t="shared" si="20"/>
        <v>6637</v>
      </c>
      <c r="L41" s="806">
        <f t="shared" si="2"/>
        <v>1753989</v>
      </c>
      <c r="M41" s="806">
        <f t="shared" si="20"/>
        <v>139159</v>
      </c>
      <c r="N41" s="807">
        <f>N35+N40</f>
        <v>1614830</v>
      </c>
      <c r="O41" s="643"/>
    </row>
    <row r="42" spans="1:15" ht="12.75" customHeight="1" thickBot="1">
      <c r="A42" s="643"/>
      <c r="B42" s="465"/>
      <c r="C42" s="688" t="s">
        <v>128</v>
      </c>
      <c r="D42" s="689"/>
      <c r="E42" s="682"/>
      <c r="F42" s="811">
        <f t="shared" si="8"/>
        <v>45498755</v>
      </c>
      <c r="G42" s="811">
        <f t="shared" si="0"/>
        <v>41943586</v>
      </c>
      <c r="H42" s="811">
        <f t="shared" si="9"/>
        <v>3555169</v>
      </c>
      <c r="I42" s="811">
        <f t="shared" si="1"/>
        <v>41751566</v>
      </c>
      <c r="J42" s="811">
        <f t="shared" ref="J42:M42" si="21">J33+J41</f>
        <v>41711556</v>
      </c>
      <c r="K42" s="811">
        <f t="shared" si="21"/>
        <v>40010</v>
      </c>
      <c r="L42" s="811">
        <f t="shared" si="2"/>
        <v>3747189</v>
      </c>
      <c r="M42" s="811">
        <f t="shared" si="21"/>
        <v>232030</v>
      </c>
      <c r="N42" s="812">
        <f>N33+N41</f>
        <v>3515159</v>
      </c>
      <c r="O42" s="643"/>
    </row>
    <row r="43" spans="1:15" ht="12.75" customHeight="1" thickBot="1">
      <c r="A43" s="643"/>
      <c r="B43" s="470" t="s">
        <v>141</v>
      </c>
      <c r="C43" s="681"/>
      <c r="D43" s="681"/>
      <c r="E43" s="690"/>
      <c r="F43" s="804">
        <f t="shared" si="8"/>
        <v>94465392</v>
      </c>
      <c r="G43" s="804">
        <f t="shared" si="0"/>
        <v>83756059</v>
      </c>
      <c r="H43" s="804">
        <f t="shared" si="9"/>
        <v>10709333</v>
      </c>
      <c r="I43" s="804">
        <f t="shared" si="1"/>
        <v>81931441</v>
      </c>
      <c r="J43" s="804">
        <f t="shared" ref="J43:M43" si="22">J32+J42</f>
        <v>81619211</v>
      </c>
      <c r="K43" s="804">
        <f t="shared" si="22"/>
        <v>312230</v>
      </c>
      <c r="L43" s="804">
        <f t="shared" si="2"/>
        <v>12533951</v>
      </c>
      <c r="M43" s="804">
        <f t="shared" si="22"/>
        <v>2136848</v>
      </c>
      <c r="N43" s="805">
        <f>N32+N42</f>
        <v>10397103</v>
      </c>
      <c r="O43" s="643"/>
    </row>
    <row r="44" spans="1:15" ht="12" customHeight="1">
      <c r="B44" s="643"/>
      <c r="C44" s="643"/>
      <c r="D44" s="643"/>
      <c r="E44" s="643"/>
      <c r="F44" s="813"/>
      <c r="G44" s="813"/>
      <c r="H44" s="813"/>
      <c r="I44" s="813"/>
      <c r="J44" s="813"/>
      <c r="K44" s="813"/>
      <c r="L44" s="813"/>
      <c r="M44" s="813"/>
      <c r="N44" s="813"/>
    </row>
  </sheetData>
  <phoneticPr fontId="5"/>
  <pageMargins left="0.9055118110236221" right="0.39370078740157483" top="0.70866141732283472" bottom="0.7086614173228347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workbookViewId="0"/>
  </sheetViews>
  <sheetFormatPr defaultColWidth="13.25" defaultRowHeight="14.25" customHeight="1"/>
  <cols>
    <col min="1" max="1" width="0.75" style="474" customWidth="1"/>
    <col min="2" max="4" width="6.625" style="474" customWidth="1"/>
    <col min="5" max="5" width="9.625" style="474" customWidth="1"/>
    <col min="6" max="14" width="11.375" style="474" customWidth="1"/>
    <col min="15" max="30" width="13.25" style="474"/>
    <col min="31" max="33" width="0" style="474" hidden="1" customWidth="1"/>
    <col min="34" max="16384" width="13.25" style="474"/>
  </cols>
  <sheetData>
    <row r="1" spans="2:15" ht="12" customHeight="1">
      <c r="D1" s="641"/>
    </row>
    <row r="2" spans="2:15" ht="15" customHeight="1">
      <c r="B2" s="642" t="s">
        <v>289</v>
      </c>
      <c r="M2" s="474" t="s">
        <v>145</v>
      </c>
      <c r="N2" s="474" t="s">
        <v>145</v>
      </c>
    </row>
    <row r="3" spans="2:15" ht="12" customHeight="1" thickBot="1">
      <c r="B3" s="643"/>
      <c r="C3" s="643"/>
      <c r="D3" s="643"/>
      <c r="E3" s="643"/>
      <c r="F3" s="544"/>
      <c r="G3" s="544"/>
      <c r="H3" s="544"/>
      <c r="I3" s="544" t="s">
        <v>145</v>
      </c>
      <c r="J3" s="544"/>
      <c r="K3" s="544"/>
      <c r="L3" s="733"/>
      <c r="M3" s="733"/>
      <c r="N3" s="644" t="s">
        <v>293</v>
      </c>
    </row>
    <row r="4" spans="2:15" ht="11.25">
      <c r="B4" s="411" t="s">
        <v>89</v>
      </c>
      <c r="C4" s="412" t="s">
        <v>89</v>
      </c>
      <c r="D4" s="412" t="s">
        <v>90</v>
      </c>
      <c r="E4" s="1173" t="s">
        <v>191</v>
      </c>
      <c r="F4" s="726" t="s">
        <v>290</v>
      </c>
      <c r="G4" s="414"/>
      <c r="H4" s="727"/>
      <c r="I4" s="726" t="s">
        <v>291</v>
      </c>
      <c r="J4" s="414"/>
      <c r="K4" s="727"/>
      <c r="L4" s="726" t="s">
        <v>292</v>
      </c>
      <c r="M4" s="414"/>
      <c r="N4" s="415"/>
      <c r="O4" s="643"/>
    </row>
    <row r="5" spans="2:15" ht="12" thickBot="1">
      <c r="B5" s="416" t="s">
        <v>93</v>
      </c>
      <c r="C5" s="417" t="s">
        <v>94</v>
      </c>
      <c r="D5" s="417" t="s">
        <v>95</v>
      </c>
      <c r="E5" s="1174"/>
      <c r="F5" s="721" t="s">
        <v>241</v>
      </c>
      <c r="G5" s="721" t="s">
        <v>242</v>
      </c>
      <c r="H5" s="728" t="s">
        <v>96</v>
      </c>
      <c r="I5" s="721" t="s">
        <v>241</v>
      </c>
      <c r="J5" s="721" t="s">
        <v>242</v>
      </c>
      <c r="K5" s="728" t="s">
        <v>96</v>
      </c>
      <c r="L5" s="721" t="s">
        <v>241</v>
      </c>
      <c r="M5" s="721" t="s">
        <v>242</v>
      </c>
      <c r="N5" s="729" t="s">
        <v>96</v>
      </c>
      <c r="O5" s="643"/>
    </row>
    <row r="6" spans="2:15" ht="12.75" customHeight="1">
      <c r="B6" s="420"/>
      <c r="C6" s="421"/>
      <c r="D6" s="421"/>
      <c r="E6" s="422" t="s">
        <v>98</v>
      </c>
      <c r="F6" s="794">
        <f>徳島市!$Z$17+徳島市!$Z$38</f>
        <v>1503.36</v>
      </c>
      <c r="G6" s="794">
        <f>徳島市!$Z$26+徳島市!$Z$47</f>
        <v>3260.9999999999995</v>
      </c>
      <c r="H6" s="794">
        <f>F6+G6</f>
        <v>4764.3599999999997</v>
      </c>
      <c r="I6" s="794">
        <f>徳島市!$Z$18+徳島市!$Z$39</f>
        <v>570515</v>
      </c>
      <c r="J6" s="794">
        <f>徳島市!$Z$27+徳島市!$Z$48</f>
        <v>315425</v>
      </c>
      <c r="K6" s="794">
        <f t="shared" ref="K6:K18" si="0">I6+J6</f>
        <v>885940</v>
      </c>
      <c r="L6" s="794">
        <f>徳島市!$Z$19+徳島市!$Z$40</f>
        <v>5843</v>
      </c>
      <c r="M6" s="794">
        <f>徳島市!$Z$28+徳島市!$Z$49</f>
        <v>4356</v>
      </c>
      <c r="N6" s="795">
        <f t="shared" ref="N6:N18" si="1">L6+M6</f>
        <v>10199</v>
      </c>
      <c r="O6" s="643"/>
    </row>
    <row r="7" spans="2:15" ht="12.75" customHeight="1">
      <c r="B7" s="425"/>
      <c r="C7" s="426"/>
      <c r="D7" s="426"/>
      <c r="E7" s="427" t="s">
        <v>99</v>
      </c>
      <c r="F7" s="794">
        <f>鳴門市!$Z$17+鳴門市!$Z$38</f>
        <v>1323</v>
      </c>
      <c r="G7" s="794">
        <f>鳴門市!$Z$26+鳴門市!$Z$47</f>
        <v>5545</v>
      </c>
      <c r="H7" s="794">
        <f t="shared" ref="H7:H18" si="2">F7+G7</f>
        <v>6868</v>
      </c>
      <c r="I7" s="794">
        <f>鳴門市!$Z$18+鳴門市!$Z$39</f>
        <v>260764</v>
      </c>
      <c r="J7" s="794">
        <f>鳴門市!$Z$27+鳴門市!$Z$48</f>
        <v>406195</v>
      </c>
      <c r="K7" s="794">
        <f t="shared" si="0"/>
        <v>666959</v>
      </c>
      <c r="L7" s="794">
        <f>鳴門市!$Z$19+鳴門市!$Z$40</f>
        <v>2890</v>
      </c>
      <c r="M7" s="794">
        <f>鳴門市!$Z$28+鳴門市!$Z$49</f>
        <v>7156</v>
      </c>
      <c r="N7" s="795">
        <f t="shared" si="1"/>
        <v>10046</v>
      </c>
      <c r="O7" s="643"/>
    </row>
    <row r="8" spans="2:15" ht="12.75" customHeight="1">
      <c r="B8" s="425"/>
      <c r="C8" s="426"/>
      <c r="D8" s="426"/>
      <c r="E8" s="423" t="s">
        <v>57</v>
      </c>
      <c r="F8" s="794">
        <f>小松島市!$Z$17+小松島市!$Z$38</f>
        <v>62</v>
      </c>
      <c r="G8" s="794">
        <f>小松島市!$Z$26+小松島市!$Z$47</f>
        <v>338</v>
      </c>
      <c r="H8" s="794">
        <f t="shared" si="2"/>
        <v>400</v>
      </c>
      <c r="I8" s="794">
        <f>小松島市!$Z$18+小松島市!$Z$39</f>
        <v>20907</v>
      </c>
      <c r="J8" s="794">
        <f>小松島市!$Z$27+小松島市!$Z$48</f>
        <v>30047</v>
      </c>
      <c r="K8" s="794">
        <f t="shared" si="0"/>
        <v>50954</v>
      </c>
      <c r="L8" s="794">
        <f>小松島市!$Z$19+小松島市!$Z$40</f>
        <v>238</v>
      </c>
      <c r="M8" s="794">
        <f>小松島市!$Z$28+小松島市!$Z$49</f>
        <v>376</v>
      </c>
      <c r="N8" s="795">
        <f t="shared" si="1"/>
        <v>614</v>
      </c>
      <c r="O8" s="643"/>
    </row>
    <row r="9" spans="2:15" ht="12.75" customHeight="1">
      <c r="B9" s="425"/>
      <c r="C9" s="426"/>
      <c r="D9" s="426"/>
      <c r="E9" s="427" t="s">
        <v>100</v>
      </c>
      <c r="F9" s="794">
        <f>勝浦町!$Z$17+勝浦町!$Z$38</f>
        <v>3582</v>
      </c>
      <c r="G9" s="794">
        <f>勝浦町!$Z$26+勝浦町!$Z$47</f>
        <v>1075</v>
      </c>
      <c r="H9" s="794">
        <f t="shared" si="2"/>
        <v>4657</v>
      </c>
      <c r="I9" s="794">
        <f>勝浦町!$Z$18+勝浦町!$Z$39</f>
        <v>1430687</v>
      </c>
      <c r="J9" s="794">
        <f>勝浦町!$Z$27+勝浦町!$Z$48</f>
        <v>88210</v>
      </c>
      <c r="K9" s="794">
        <f t="shared" si="0"/>
        <v>1518897</v>
      </c>
      <c r="L9" s="794">
        <f>勝浦町!$Z$19+勝浦町!$Z$40</f>
        <v>17766</v>
      </c>
      <c r="M9" s="794">
        <f>勝浦町!$Z$28+勝浦町!$Z$49</f>
        <v>1420</v>
      </c>
      <c r="N9" s="795">
        <f t="shared" si="1"/>
        <v>19186</v>
      </c>
      <c r="O9" s="643"/>
    </row>
    <row r="10" spans="2:15" ht="12.75" customHeight="1">
      <c r="B10" s="425"/>
      <c r="C10" s="426"/>
      <c r="D10" s="426"/>
      <c r="E10" s="427" t="s">
        <v>101</v>
      </c>
      <c r="F10" s="794">
        <f>上勝町!$Z$17+上勝町!$Z$38</f>
        <v>7758</v>
      </c>
      <c r="G10" s="794">
        <f>上勝町!$Z$26+上勝町!$Z$47</f>
        <v>1797</v>
      </c>
      <c r="H10" s="794">
        <f t="shared" si="2"/>
        <v>9555</v>
      </c>
      <c r="I10" s="794">
        <f>上勝町!$Z$18+上勝町!$Z$39</f>
        <v>3667418</v>
      </c>
      <c r="J10" s="794">
        <f>上勝町!$Z$27+上勝町!$Z$48</f>
        <v>165115</v>
      </c>
      <c r="K10" s="794">
        <f t="shared" si="0"/>
        <v>3832533</v>
      </c>
      <c r="L10" s="794">
        <f>上勝町!$Z$19+上勝町!$Z$40</f>
        <v>46248</v>
      </c>
      <c r="M10" s="794">
        <f>上勝町!$Z$28+上勝町!$Z$49</f>
        <v>2797</v>
      </c>
      <c r="N10" s="795">
        <f t="shared" si="1"/>
        <v>49045</v>
      </c>
      <c r="O10" s="643"/>
    </row>
    <row r="11" spans="2:15" ht="12.75" customHeight="1">
      <c r="B11" s="425"/>
      <c r="C11" s="426"/>
      <c r="D11" s="426"/>
      <c r="E11" s="423" t="s">
        <v>65</v>
      </c>
      <c r="F11" s="794">
        <f>佐那河内村!$Z$17+佐那河内村!$Z$38</f>
        <v>1068</v>
      </c>
      <c r="G11" s="794">
        <f>佐那河内村!$Z$26+佐那河内村!$Z$47</f>
        <v>1777</v>
      </c>
      <c r="H11" s="794">
        <f t="shared" si="2"/>
        <v>2845</v>
      </c>
      <c r="I11" s="794">
        <f>佐那河内村!$Z$18+佐那河内村!$Z$39</f>
        <v>477916</v>
      </c>
      <c r="J11" s="794">
        <f>佐那河内村!$Z$27+佐那河内村!$Z$48</f>
        <v>199293</v>
      </c>
      <c r="K11" s="794">
        <f t="shared" si="0"/>
        <v>677209</v>
      </c>
      <c r="L11" s="794">
        <f>佐那河内村!$Z$19+佐那河内村!$Z$40</f>
        <v>5891</v>
      </c>
      <c r="M11" s="794">
        <f>佐那河内村!$Z$28+佐那河内村!$Z$49</f>
        <v>2665</v>
      </c>
      <c r="N11" s="795">
        <f t="shared" si="1"/>
        <v>8556</v>
      </c>
      <c r="O11" s="643"/>
    </row>
    <row r="12" spans="2:15" ht="12.75" customHeight="1">
      <c r="B12" s="425"/>
      <c r="C12" s="426"/>
      <c r="D12" s="426"/>
      <c r="E12" s="427" t="s">
        <v>102</v>
      </c>
      <c r="F12" s="794">
        <f>石井町!$Z$17+石井町!$Z$38</f>
        <v>70</v>
      </c>
      <c r="G12" s="794">
        <f>石井町!$Z$26+石井町!$Z$47</f>
        <v>216</v>
      </c>
      <c r="H12" s="794">
        <f t="shared" si="2"/>
        <v>286</v>
      </c>
      <c r="I12" s="794">
        <f>石井町!$Z$18+石井町!$Z$39</f>
        <v>19437</v>
      </c>
      <c r="J12" s="794">
        <f>石井町!$Z$27+石井町!$Z$48</f>
        <v>21449</v>
      </c>
      <c r="K12" s="794">
        <f t="shared" si="0"/>
        <v>40886</v>
      </c>
      <c r="L12" s="794">
        <f>石井町!$Z$19+石井町!$Z$40</f>
        <v>166</v>
      </c>
      <c r="M12" s="794">
        <f>石井町!$Z$28+石井町!$Z$49</f>
        <v>286</v>
      </c>
      <c r="N12" s="795">
        <f t="shared" si="1"/>
        <v>452</v>
      </c>
      <c r="O12" s="643"/>
    </row>
    <row r="13" spans="2:15" ht="12.75" customHeight="1">
      <c r="B13" s="425"/>
      <c r="C13" s="426" t="s">
        <v>103</v>
      </c>
      <c r="D13" s="428" t="s">
        <v>104</v>
      </c>
      <c r="E13" s="662" t="s">
        <v>105</v>
      </c>
      <c r="F13" s="794">
        <f>神山町!$Z$17+神山町!$Z$38</f>
        <v>11284</v>
      </c>
      <c r="G13" s="794">
        <f>神山町!$Z$26+神山町!$Z$47</f>
        <v>2920</v>
      </c>
      <c r="H13" s="794">
        <f t="shared" si="2"/>
        <v>14204</v>
      </c>
      <c r="I13" s="794">
        <f>神山町!$Z$18+神山町!$Z$39</f>
        <v>5625239</v>
      </c>
      <c r="J13" s="794">
        <f>神山町!$Z$27+神山町!$Z$48</f>
        <v>302116</v>
      </c>
      <c r="K13" s="794">
        <f t="shared" si="0"/>
        <v>5927355</v>
      </c>
      <c r="L13" s="794">
        <f>神山町!$Z$19+神山町!$Z$40</f>
        <v>59922</v>
      </c>
      <c r="M13" s="794">
        <f>神山町!$Z$28+神山町!$Z$49</f>
        <v>4388</v>
      </c>
      <c r="N13" s="795">
        <f t="shared" si="1"/>
        <v>64310</v>
      </c>
      <c r="O13" s="643"/>
    </row>
    <row r="14" spans="2:15" ht="12.75" customHeight="1">
      <c r="B14" s="425"/>
      <c r="C14" s="426" t="s">
        <v>106</v>
      </c>
      <c r="D14" s="426" t="s">
        <v>107</v>
      </c>
      <c r="E14" s="427" t="s">
        <v>108</v>
      </c>
      <c r="F14" s="794">
        <f>松茂町!$Z$17+松茂町!$Z$38</f>
        <v>3</v>
      </c>
      <c r="G14" s="794">
        <f>松茂町!$Z$26+松茂町!$Z$47</f>
        <v>0</v>
      </c>
      <c r="H14" s="794">
        <f t="shared" si="2"/>
        <v>3</v>
      </c>
      <c r="I14" s="794">
        <f>松茂町!$Z$18+松茂町!$Z$39</f>
        <v>536</v>
      </c>
      <c r="J14" s="794">
        <f>松茂町!$Z$27+松茂町!$Z$48</f>
        <v>23</v>
      </c>
      <c r="K14" s="794">
        <f t="shared" si="0"/>
        <v>559</v>
      </c>
      <c r="L14" s="794">
        <f>松茂町!$Z$19+松茂町!$Z$40</f>
        <v>2</v>
      </c>
      <c r="M14" s="794">
        <f>松茂町!$Z$28+松茂町!$Z$49</f>
        <v>0</v>
      </c>
      <c r="N14" s="795">
        <f t="shared" si="1"/>
        <v>2</v>
      </c>
      <c r="O14" s="643"/>
    </row>
    <row r="15" spans="2:15" ht="12.75" customHeight="1">
      <c r="B15" s="425" t="s">
        <v>109</v>
      </c>
      <c r="C15" s="429" t="s">
        <v>406</v>
      </c>
      <c r="D15" s="426"/>
      <c r="E15" s="427" t="s">
        <v>110</v>
      </c>
      <c r="F15" s="794"/>
      <c r="G15" s="794"/>
      <c r="H15" s="794"/>
      <c r="I15" s="794"/>
      <c r="J15" s="794"/>
      <c r="K15" s="794"/>
      <c r="L15" s="794"/>
      <c r="M15" s="794"/>
      <c r="N15" s="795"/>
      <c r="O15" s="643"/>
    </row>
    <row r="16" spans="2:15" ht="12.75" customHeight="1">
      <c r="B16" s="425"/>
      <c r="C16" s="426"/>
      <c r="D16" s="426"/>
      <c r="E16" s="427" t="s">
        <v>111</v>
      </c>
      <c r="F16" s="794"/>
      <c r="G16" s="794"/>
      <c r="H16" s="794"/>
      <c r="I16" s="794"/>
      <c r="J16" s="794"/>
      <c r="K16" s="794"/>
      <c r="L16" s="794"/>
      <c r="M16" s="794"/>
      <c r="N16" s="795"/>
      <c r="O16" s="643"/>
    </row>
    <row r="17" spans="2:15" ht="12.75" customHeight="1">
      <c r="B17" s="430" t="s">
        <v>294</v>
      </c>
      <c r="C17" s="426"/>
      <c r="D17" s="426"/>
      <c r="E17" s="427" t="s">
        <v>112</v>
      </c>
      <c r="F17" s="794">
        <f>板野町!$Z$17+板野町!$Z$38</f>
        <v>285</v>
      </c>
      <c r="G17" s="794">
        <f>板野町!$Z$26+板野町!$Z$47</f>
        <v>1308</v>
      </c>
      <c r="H17" s="794">
        <f t="shared" si="2"/>
        <v>1593</v>
      </c>
      <c r="I17" s="794">
        <f>板野町!$Z$18+板野町!$Z$39</f>
        <v>50522</v>
      </c>
      <c r="J17" s="794">
        <f>板野町!$Z$27+板野町!$Z$48</f>
        <v>84058</v>
      </c>
      <c r="K17" s="794">
        <f t="shared" si="0"/>
        <v>134580</v>
      </c>
      <c r="L17" s="794">
        <f>板野町!$Z$19+板野町!$Z$40</f>
        <v>628</v>
      </c>
      <c r="M17" s="794">
        <f>板野町!$Z$28+板野町!$Z$49</f>
        <v>1668</v>
      </c>
      <c r="N17" s="795">
        <f t="shared" si="1"/>
        <v>2296</v>
      </c>
      <c r="O17" s="643"/>
    </row>
    <row r="18" spans="2:15" ht="12.75" customHeight="1">
      <c r="B18" s="425"/>
      <c r="C18" s="426"/>
      <c r="D18" s="426"/>
      <c r="E18" s="427" t="s">
        <v>113</v>
      </c>
      <c r="F18" s="794">
        <f>上板町!$Z$17+上板町!$Z$38</f>
        <v>197</v>
      </c>
      <c r="G18" s="794">
        <f>上板町!$Z$26+上板町!$Z$47</f>
        <v>969</v>
      </c>
      <c r="H18" s="794">
        <f t="shared" si="2"/>
        <v>1166</v>
      </c>
      <c r="I18" s="794">
        <f>上板町!$Z$18+上板町!$Z$39</f>
        <v>30922</v>
      </c>
      <c r="J18" s="794">
        <f>上板町!$Z$27+上板町!$Z$48</f>
        <v>56301</v>
      </c>
      <c r="K18" s="794">
        <f t="shared" si="0"/>
        <v>87223</v>
      </c>
      <c r="L18" s="794">
        <f>上板町!$Z$19+上板町!$Z$40</f>
        <v>749</v>
      </c>
      <c r="M18" s="794">
        <f>上板町!$Z$28+上板町!$Z$49</f>
        <v>1693</v>
      </c>
      <c r="N18" s="795">
        <f t="shared" si="1"/>
        <v>2442</v>
      </c>
      <c r="O18" s="643"/>
    </row>
    <row r="19" spans="2:15" ht="12.75" customHeight="1">
      <c r="B19" s="425"/>
      <c r="C19" s="426"/>
      <c r="D19" s="431"/>
      <c r="E19" s="432" t="s">
        <v>114</v>
      </c>
      <c r="F19" s="794">
        <f>SUM(F6:F18)</f>
        <v>27135.360000000001</v>
      </c>
      <c r="G19" s="794">
        <f t="shared" ref="G19:N19" si="3">SUM(G6:G18)</f>
        <v>19206</v>
      </c>
      <c r="H19" s="794">
        <f t="shared" si="3"/>
        <v>46341.36</v>
      </c>
      <c r="I19" s="794">
        <f t="shared" si="3"/>
        <v>12154863</v>
      </c>
      <c r="J19" s="794">
        <f t="shared" si="3"/>
        <v>1668232</v>
      </c>
      <c r="K19" s="794">
        <f t="shared" si="3"/>
        <v>13823095</v>
      </c>
      <c r="L19" s="794">
        <f t="shared" si="3"/>
        <v>140343</v>
      </c>
      <c r="M19" s="794">
        <f t="shared" si="3"/>
        <v>26805</v>
      </c>
      <c r="N19" s="795">
        <f t="shared" si="3"/>
        <v>167148</v>
      </c>
      <c r="O19" s="643"/>
    </row>
    <row r="20" spans="2:15" ht="12.75" customHeight="1">
      <c r="B20" s="425"/>
      <c r="C20" s="426"/>
      <c r="D20" s="428" t="s">
        <v>115</v>
      </c>
      <c r="E20" s="427" t="s">
        <v>116</v>
      </c>
      <c r="F20" s="794">
        <f>阿波市!$Z$17+阿波市!$Z$38</f>
        <v>4838</v>
      </c>
      <c r="G20" s="794">
        <f>阿波市!$Z$26+阿波市!$Z$47</f>
        <v>4889</v>
      </c>
      <c r="H20" s="794">
        <f>F20+G20</f>
        <v>9727</v>
      </c>
      <c r="I20" s="794">
        <f>阿波市!$Z$18+阿波市!$Z$39</f>
        <v>959552</v>
      </c>
      <c r="J20" s="794">
        <f>阿波市!$Z$27+阿波市!$Z$48</f>
        <v>367214</v>
      </c>
      <c r="K20" s="794">
        <f>I20+J20</f>
        <v>1326766</v>
      </c>
      <c r="L20" s="794">
        <f>阿波市!$Z$19+阿波市!$Z$40</f>
        <v>20930</v>
      </c>
      <c r="M20" s="794">
        <f>阿波市!$Z$28+阿波市!$Z$49</f>
        <v>7103</v>
      </c>
      <c r="N20" s="795">
        <f>L20+M20</f>
        <v>28033</v>
      </c>
      <c r="O20" s="643"/>
    </row>
    <row r="21" spans="2:15" ht="12.75" customHeight="1" thickBot="1">
      <c r="B21" s="425"/>
      <c r="C21" s="640"/>
      <c r="D21" s="434" t="s">
        <v>117</v>
      </c>
      <c r="E21" s="435"/>
      <c r="F21" s="811">
        <f>F19+F20</f>
        <v>31973.360000000001</v>
      </c>
      <c r="G21" s="811">
        <f t="shared" ref="G21:N21" si="4">G19+G20</f>
        <v>24095</v>
      </c>
      <c r="H21" s="811">
        <f t="shared" si="4"/>
        <v>56068.36</v>
      </c>
      <c r="I21" s="811">
        <f t="shared" si="4"/>
        <v>13114415</v>
      </c>
      <c r="J21" s="811">
        <f t="shared" si="4"/>
        <v>2035446</v>
      </c>
      <c r="K21" s="811">
        <f t="shared" si="4"/>
        <v>15149861</v>
      </c>
      <c r="L21" s="811">
        <f t="shared" si="4"/>
        <v>161273</v>
      </c>
      <c r="M21" s="811">
        <f t="shared" si="4"/>
        <v>33908</v>
      </c>
      <c r="N21" s="812">
        <f t="shared" si="4"/>
        <v>195181</v>
      </c>
      <c r="O21" s="643"/>
    </row>
    <row r="22" spans="2:15" ht="12.75" customHeight="1">
      <c r="B22" s="425"/>
      <c r="C22" s="421"/>
      <c r="D22" s="438"/>
      <c r="E22" s="671" t="s">
        <v>118</v>
      </c>
      <c r="F22" s="798">
        <f>吉野川市!$Z$17+吉野川市!$Z$38</f>
        <v>5595</v>
      </c>
      <c r="G22" s="798">
        <f>吉野川市!$Z$26+吉野川市!$Z$47</f>
        <v>2397</v>
      </c>
      <c r="H22" s="798">
        <f>F22+G22</f>
        <v>7992</v>
      </c>
      <c r="I22" s="798">
        <f>吉野川市!$Z$18+吉野川市!$Z$39</f>
        <v>2018337</v>
      </c>
      <c r="J22" s="798">
        <f>吉野川市!$Z$27+吉野川市!$Z$48</f>
        <v>276979</v>
      </c>
      <c r="K22" s="794">
        <f>I22+J22</f>
        <v>2295316</v>
      </c>
      <c r="L22" s="798">
        <f>吉野川市!$Z$19+吉野川市!$Z$40</f>
        <v>21401</v>
      </c>
      <c r="M22" s="798">
        <f>吉野川市!$Z$28+吉野川市!$Z$49</f>
        <v>5406</v>
      </c>
      <c r="N22" s="795">
        <f>L22+M22</f>
        <v>26807</v>
      </c>
      <c r="O22" s="643"/>
    </row>
    <row r="23" spans="2:15" ht="12.75" customHeight="1">
      <c r="B23" s="425"/>
      <c r="C23" s="426"/>
      <c r="D23" s="431"/>
      <c r="E23" s="672" t="s">
        <v>114</v>
      </c>
      <c r="F23" s="794">
        <f>F20+F22</f>
        <v>10433</v>
      </c>
      <c r="G23" s="794">
        <f t="shared" ref="G23:N23" si="5">G20+G22</f>
        <v>7286</v>
      </c>
      <c r="H23" s="794">
        <f t="shared" si="5"/>
        <v>17719</v>
      </c>
      <c r="I23" s="794">
        <f t="shared" si="5"/>
        <v>2977889</v>
      </c>
      <c r="J23" s="794">
        <f t="shared" si="5"/>
        <v>644193</v>
      </c>
      <c r="K23" s="794">
        <f t="shared" si="5"/>
        <v>3622082</v>
      </c>
      <c r="L23" s="794">
        <f t="shared" si="5"/>
        <v>42331</v>
      </c>
      <c r="M23" s="794">
        <f t="shared" si="5"/>
        <v>12509</v>
      </c>
      <c r="N23" s="795">
        <f t="shared" si="5"/>
        <v>54840</v>
      </c>
      <c r="O23" s="643"/>
    </row>
    <row r="24" spans="2:15" ht="12.75" customHeight="1">
      <c r="B24" s="425"/>
      <c r="C24" s="426" t="s">
        <v>119</v>
      </c>
      <c r="D24" s="426"/>
      <c r="E24" s="673" t="s">
        <v>120</v>
      </c>
      <c r="F24" s="794">
        <f>美馬市!$Z$17+美馬市!$Z$38</f>
        <v>16703</v>
      </c>
      <c r="G24" s="794">
        <f>美馬市!$Z$26+美馬市!$Z$47</f>
        <v>10818</v>
      </c>
      <c r="H24" s="794">
        <f>F24+G24</f>
        <v>27521</v>
      </c>
      <c r="I24" s="794">
        <f>美馬市!$Z$18+美馬市!$Z$39</f>
        <v>6710941</v>
      </c>
      <c r="J24" s="794">
        <f>美馬市!$Z$27+美馬市!$Z$48</f>
        <v>1307464</v>
      </c>
      <c r="K24" s="794">
        <f t="shared" ref="K24:K25" si="6">I24+J24</f>
        <v>8018405</v>
      </c>
      <c r="L24" s="794">
        <f>美馬市!$Z$19+美馬市!$Z$40</f>
        <v>87410</v>
      </c>
      <c r="M24" s="794">
        <f>美馬市!$Z$28+美馬市!$Z$49</f>
        <v>19963</v>
      </c>
      <c r="N24" s="795">
        <f t="shared" ref="N24:N25" si="7">L24+M24</f>
        <v>107373</v>
      </c>
    </row>
    <row r="25" spans="2:15" ht="12.75" customHeight="1">
      <c r="B25" s="425"/>
      <c r="C25" s="426" t="s">
        <v>295</v>
      </c>
      <c r="D25" s="428" t="s">
        <v>121</v>
      </c>
      <c r="E25" s="674" t="s">
        <v>122</v>
      </c>
      <c r="F25" s="794">
        <f>つるぎ町!$Z$17+つるぎ町!$Z$38</f>
        <v>9728</v>
      </c>
      <c r="G25" s="794">
        <f>つるぎ町!$Z$26+つるぎ町!$Z$47</f>
        <v>4988</v>
      </c>
      <c r="H25" s="794">
        <f>F25+G25</f>
        <v>14716</v>
      </c>
      <c r="I25" s="794">
        <f>つるぎ町!$Z$18+つるぎ町!$Z$39</f>
        <v>4536122</v>
      </c>
      <c r="J25" s="794">
        <f>つるぎ町!$Z$27+つるぎ町!$Z$48</f>
        <v>654024</v>
      </c>
      <c r="K25" s="794">
        <f t="shared" si="6"/>
        <v>5190146</v>
      </c>
      <c r="L25" s="794">
        <f>つるぎ町!$Z$19+つるぎ町!$Z$40</f>
        <v>53569</v>
      </c>
      <c r="M25" s="794">
        <f>つるぎ町!$Z$28+つるぎ町!$Z$49</f>
        <v>9129</v>
      </c>
      <c r="N25" s="795">
        <f t="shared" si="7"/>
        <v>62698</v>
      </c>
    </row>
    <row r="26" spans="2:15" ht="12.75" customHeight="1">
      <c r="B26" s="425"/>
      <c r="C26" s="426"/>
      <c r="D26" s="426"/>
      <c r="E26" s="442" t="s">
        <v>114</v>
      </c>
      <c r="F26" s="794">
        <f>F24+F25</f>
        <v>26431</v>
      </c>
      <c r="G26" s="794">
        <f t="shared" ref="G26:N26" si="8">G24+G25</f>
        <v>15806</v>
      </c>
      <c r="H26" s="794">
        <f t="shared" si="8"/>
        <v>42237</v>
      </c>
      <c r="I26" s="794">
        <f t="shared" si="8"/>
        <v>11247063</v>
      </c>
      <c r="J26" s="794">
        <f t="shared" si="8"/>
        <v>1961488</v>
      </c>
      <c r="K26" s="794">
        <f t="shared" si="8"/>
        <v>13208551</v>
      </c>
      <c r="L26" s="794">
        <f t="shared" si="8"/>
        <v>140979</v>
      </c>
      <c r="M26" s="794">
        <f t="shared" si="8"/>
        <v>29092</v>
      </c>
      <c r="N26" s="795">
        <f t="shared" si="8"/>
        <v>170071</v>
      </c>
      <c r="O26" s="643"/>
    </row>
    <row r="27" spans="2:15" ht="12.75" customHeight="1" thickBot="1">
      <c r="B27" s="425"/>
      <c r="C27" s="446"/>
      <c r="D27" s="447" t="s">
        <v>117</v>
      </c>
      <c r="E27" s="730"/>
      <c r="F27" s="811">
        <f>F22+F26</f>
        <v>32026</v>
      </c>
      <c r="G27" s="811">
        <f t="shared" ref="G27:N27" si="9">G22+G26</f>
        <v>18203</v>
      </c>
      <c r="H27" s="811">
        <f t="shared" si="9"/>
        <v>50229</v>
      </c>
      <c r="I27" s="811">
        <f t="shared" si="9"/>
        <v>13265400</v>
      </c>
      <c r="J27" s="811">
        <f t="shared" si="9"/>
        <v>2238467</v>
      </c>
      <c r="K27" s="811">
        <f t="shared" si="9"/>
        <v>15503867</v>
      </c>
      <c r="L27" s="811">
        <f t="shared" si="9"/>
        <v>162380</v>
      </c>
      <c r="M27" s="811">
        <f t="shared" si="9"/>
        <v>34498</v>
      </c>
      <c r="N27" s="812">
        <f t="shared" si="9"/>
        <v>196878</v>
      </c>
      <c r="O27" s="643"/>
    </row>
    <row r="28" spans="2:15" ht="12.75" customHeight="1">
      <c r="B28" s="425"/>
      <c r="C28" s="426" t="s">
        <v>123</v>
      </c>
      <c r="D28" s="428" t="s">
        <v>124</v>
      </c>
      <c r="E28" s="444" t="s">
        <v>125</v>
      </c>
      <c r="F28" s="797">
        <f>三好市!$Z$17+三好市!$Z$38</f>
        <v>33142</v>
      </c>
      <c r="G28" s="797">
        <f>三好市!$Z$26+三好市!$Z$47</f>
        <v>20099</v>
      </c>
      <c r="H28" s="797">
        <f t="shared" ref="H28:H29" si="10">F28+G28</f>
        <v>53241</v>
      </c>
      <c r="I28" s="797">
        <f>三好市!$Z$18+三好市!$Z$39</f>
        <v>13741505</v>
      </c>
      <c r="J28" s="797">
        <f>三好市!$Z$27+三好市!$Z$48</f>
        <v>2434845</v>
      </c>
      <c r="K28" s="797">
        <f t="shared" ref="K28:K29" si="11">I28+J28</f>
        <v>16176350</v>
      </c>
      <c r="L28" s="797">
        <f>三好市!$Z$19+三好市!$Z$40</f>
        <v>221900</v>
      </c>
      <c r="M28" s="797">
        <f>三好市!$Z$28+三好市!$Z$49</f>
        <v>32413</v>
      </c>
      <c r="N28" s="808">
        <f t="shared" ref="N28:N29" si="12">L28+M28</f>
        <v>254313</v>
      </c>
      <c r="O28" s="643"/>
    </row>
    <row r="29" spans="2:15" ht="12.75" customHeight="1">
      <c r="B29" s="425"/>
      <c r="C29" s="426" t="s">
        <v>294</v>
      </c>
      <c r="D29" s="426"/>
      <c r="E29" s="674" t="s">
        <v>127</v>
      </c>
      <c r="F29" s="794">
        <f>東みよし町!$Z$17+東みよし町!$Z$38</f>
        <v>5381</v>
      </c>
      <c r="G29" s="794">
        <f>東みよし町!$Z$26+東みよし町!$Z$47</f>
        <v>4021</v>
      </c>
      <c r="H29" s="794">
        <f t="shared" si="10"/>
        <v>9402</v>
      </c>
      <c r="I29" s="794">
        <f>東みよし町!$Z$18+東みよし町!$Z$39</f>
        <v>1691153</v>
      </c>
      <c r="J29" s="794">
        <f>東みよし町!$Z$27+東みよし町!$Z$48</f>
        <v>445406</v>
      </c>
      <c r="K29" s="794">
        <f t="shared" si="11"/>
        <v>2136559</v>
      </c>
      <c r="L29" s="794">
        <f>東みよし町!$Z$19+東みよし町!$Z$40</f>
        <v>27835</v>
      </c>
      <c r="M29" s="794">
        <f>東みよし町!$Z$28+東みよし町!$Z$49</f>
        <v>5265</v>
      </c>
      <c r="N29" s="795">
        <f t="shared" si="12"/>
        <v>33100</v>
      </c>
      <c r="O29" s="643"/>
    </row>
    <row r="30" spans="2:15" ht="12.75" customHeight="1" thickBot="1">
      <c r="B30" s="425"/>
      <c r="C30" s="640"/>
      <c r="D30" s="452" t="s">
        <v>117</v>
      </c>
      <c r="E30" s="435"/>
      <c r="F30" s="811">
        <f>F28+F29</f>
        <v>38523</v>
      </c>
      <c r="G30" s="811">
        <f t="shared" ref="G30:N30" si="13">G28+G29</f>
        <v>24120</v>
      </c>
      <c r="H30" s="811">
        <f t="shared" si="13"/>
        <v>62643</v>
      </c>
      <c r="I30" s="811">
        <f t="shared" si="13"/>
        <v>15432658</v>
      </c>
      <c r="J30" s="811">
        <f t="shared" si="13"/>
        <v>2880251</v>
      </c>
      <c r="K30" s="811">
        <f t="shared" si="13"/>
        <v>18312909</v>
      </c>
      <c r="L30" s="811">
        <f t="shared" si="13"/>
        <v>249735</v>
      </c>
      <c r="M30" s="811">
        <f t="shared" si="13"/>
        <v>37678</v>
      </c>
      <c r="N30" s="812">
        <f t="shared" si="13"/>
        <v>287413</v>
      </c>
      <c r="O30" s="544" t="s">
        <v>145</v>
      </c>
    </row>
    <row r="31" spans="2:15" ht="12.75" customHeight="1" thickBot="1">
      <c r="B31" s="453"/>
      <c r="C31" s="454" t="s">
        <v>128</v>
      </c>
      <c r="D31" s="455"/>
      <c r="E31" s="471"/>
      <c r="F31" s="811">
        <f>F21+F27+F30</f>
        <v>102522.36</v>
      </c>
      <c r="G31" s="811">
        <f t="shared" ref="G31:N31" si="14">G21+G27+G30</f>
        <v>66418</v>
      </c>
      <c r="H31" s="811">
        <f t="shared" si="14"/>
        <v>168940.36</v>
      </c>
      <c r="I31" s="811">
        <f t="shared" si="14"/>
        <v>41812473</v>
      </c>
      <c r="J31" s="811">
        <f t="shared" si="14"/>
        <v>7154164</v>
      </c>
      <c r="K31" s="811">
        <f t="shared" si="14"/>
        <v>48966637</v>
      </c>
      <c r="L31" s="811">
        <f t="shared" si="14"/>
        <v>573388</v>
      </c>
      <c r="M31" s="811">
        <f t="shared" si="14"/>
        <v>106084</v>
      </c>
      <c r="N31" s="812">
        <f t="shared" si="14"/>
        <v>679472</v>
      </c>
      <c r="O31" s="643"/>
    </row>
    <row r="32" spans="2:15" ht="12.75" customHeight="1">
      <c r="B32" s="458"/>
      <c r="C32" s="459" t="s">
        <v>129</v>
      </c>
      <c r="D32" s="639"/>
      <c r="E32" s="731" t="s">
        <v>130</v>
      </c>
      <c r="F32" s="814">
        <f>那賀町!$Z$17+那賀町!$Z$38</f>
        <v>46767</v>
      </c>
      <c r="G32" s="814">
        <f>那賀町!$Z$26+那賀町!$Z$47</f>
        <v>13625</v>
      </c>
      <c r="H32" s="814">
        <f>F32+G32</f>
        <v>60392</v>
      </c>
      <c r="I32" s="814">
        <f>那賀町!$Z$18+那賀町!$Z$39</f>
        <v>24533395</v>
      </c>
      <c r="J32" s="814">
        <f>那賀町!$Z$27+那賀町!$Z$48</f>
        <v>1933702</v>
      </c>
      <c r="K32" s="814">
        <f>I32+J32</f>
        <v>26467097</v>
      </c>
      <c r="L32" s="814">
        <f>那賀町!$Z$19+那賀町!$Z$40</f>
        <v>346679</v>
      </c>
      <c r="M32" s="814">
        <f>那賀町!$Z$28+那賀町!$Z$49</f>
        <v>21800</v>
      </c>
      <c r="N32" s="815">
        <f>L32+M32</f>
        <v>368479</v>
      </c>
      <c r="O32" s="732"/>
    </row>
    <row r="33" spans="2:15" ht="12.75" customHeight="1" thickBot="1">
      <c r="B33" s="425"/>
      <c r="C33" s="426" t="s">
        <v>296</v>
      </c>
      <c r="D33" s="434" t="s">
        <v>117</v>
      </c>
      <c r="E33" s="435"/>
      <c r="F33" s="811">
        <f>F32</f>
        <v>46767</v>
      </c>
      <c r="G33" s="811">
        <f t="shared" ref="G33:N33" si="15">G32</f>
        <v>13625</v>
      </c>
      <c r="H33" s="811">
        <f t="shared" si="15"/>
        <v>60392</v>
      </c>
      <c r="I33" s="811">
        <f t="shared" si="15"/>
        <v>24533395</v>
      </c>
      <c r="J33" s="811">
        <f t="shared" si="15"/>
        <v>1933702</v>
      </c>
      <c r="K33" s="811">
        <f t="shared" si="15"/>
        <v>26467097</v>
      </c>
      <c r="L33" s="811">
        <f t="shared" si="15"/>
        <v>346679</v>
      </c>
      <c r="M33" s="811">
        <f t="shared" si="15"/>
        <v>21800</v>
      </c>
      <c r="N33" s="812">
        <f t="shared" si="15"/>
        <v>368479</v>
      </c>
      <c r="O33" s="643"/>
    </row>
    <row r="34" spans="2:15" ht="12.75" customHeight="1">
      <c r="B34" s="425" t="s">
        <v>132</v>
      </c>
      <c r="C34" s="421"/>
      <c r="D34" s="461" t="s">
        <v>133</v>
      </c>
      <c r="E34" s="422" t="s">
        <v>134</v>
      </c>
      <c r="F34" s="794">
        <f>阿南市!$Z$17+阿南市!$Z$38</f>
        <v>7484.41</v>
      </c>
      <c r="G34" s="794">
        <f>阿南市!$Z$26+阿南市!$Z$47</f>
        <v>5810.3099999999995</v>
      </c>
      <c r="H34" s="798">
        <f>F34+G34</f>
        <v>13294.72</v>
      </c>
      <c r="I34" s="794">
        <f>阿南市!$Z$18+阿南市!$Z$39</f>
        <v>3202346</v>
      </c>
      <c r="J34" s="794">
        <f>阿南市!$Z$27+阿南市!$Z$48</f>
        <v>479721</v>
      </c>
      <c r="K34" s="794">
        <f>I34+J34</f>
        <v>3682067</v>
      </c>
      <c r="L34" s="798">
        <f>阿南市!$Z$19+阿南市!$Z$40</f>
        <v>35669</v>
      </c>
      <c r="M34" s="798">
        <f>阿南市!$Z$28+阿南市!$Z$49</f>
        <v>1931</v>
      </c>
      <c r="N34" s="795">
        <f>L34+M34</f>
        <v>37600</v>
      </c>
      <c r="O34" s="732"/>
    </row>
    <row r="35" spans="2:15" ht="12.75" customHeight="1">
      <c r="B35" s="425" t="s">
        <v>135</v>
      </c>
      <c r="C35" s="426"/>
      <c r="D35" s="431"/>
      <c r="E35" s="442" t="s">
        <v>114</v>
      </c>
      <c r="F35" s="794">
        <f>F32+F34</f>
        <v>54251.41</v>
      </c>
      <c r="G35" s="794">
        <f t="shared" ref="G35:N35" si="16">G32+G34</f>
        <v>19435.309999999998</v>
      </c>
      <c r="H35" s="794">
        <f t="shared" si="16"/>
        <v>73686.720000000001</v>
      </c>
      <c r="I35" s="794">
        <f t="shared" si="16"/>
        <v>27735741</v>
      </c>
      <c r="J35" s="794">
        <f t="shared" si="16"/>
        <v>2413423</v>
      </c>
      <c r="K35" s="794">
        <f t="shared" si="16"/>
        <v>30149164</v>
      </c>
      <c r="L35" s="794">
        <f t="shared" si="16"/>
        <v>382348</v>
      </c>
      <c r="M35" s="794">
        <f t="shared" si="16"/>
        <v>23731</v>
      </c>
      <c r="N35" s="795">
        <f t="shared" si="16"/>
        <v>406079</v>
      </c>
      <c r="O35" s="643"/>
    </row>
    <row r="36" spans="2:15" ht="12.75" customHeight="1">
      <c r="B36" s="425"/>
      <c r="C36" s="426" t="s">
        <v>136</v>
      </c>
      <c r="D36" s="462"/>
      <c r="E36" s="423" t="s">
        <v>137</v>
      </c>
      <c r="F36" s="794">
        <f>牟岐町!$Z$17+牟岐町!$Z$38</f>
        <v>3060</v>
      </c>
      <c r="G36" s="794">
        <f>牟岐町!$Z$26+牟岐町!$Z$47</f>
        <v>1816</v>
      </c>
      <c r="H36" s="794">
        <f>F36+G36</f>
        <v>4876</v>
      </c>
      <c r="I36" s="794">
        <f>牟岐町!$Z$18+牟岐町!$Z$39</f>
        <v>1238486</v>
      </c>
      <c r="J36" s="794">
        <f>牟岐町!$Z$27+牟岐町!$Z$48</f>
        <v>140828</v>
      </c>
      <c r="K36" s="794">
        <f t="shared" ref="K36:K38" si="17">I36+J36</f>
        <v>1379314</v>
      </c>
      <c r="L36" s="794">
        <f>牟岐町!$Z$19+牟岐町!$Z$40</f>
        <v>18153</v>
      </c>
      <c r="M36" s="794">
        <f>牟岐町!$Z$28+牟岐町!$Z$49</f>
        <v>1367</v>
      </c>
      <c r="N36" s="795">
        <f t="shared" ref="N36:N38" si="18">L36+M36</f>
        <v>19520</v>
      </c>
      <c r="O36" s="732"/>
    </row>
    <row r="37" spans="2:15" ht="12.75" customHeight="1">
      <c r="B37" s="425" t="s">
        <v>297</v>
      </c>
      <c r="C37" s="426" t="s">
        <v>297</v>
      </c>
      <c r="D37" s="428" t="s">
        <v>138</v>
      </c>
      <c r="E37" s="445" t="s">
        <v>139</v>
      </c>
      <c r="F37" s="794">
        <f>美波町!$Z$17+美波町!$Z$38</f>
        <v>6916</v>
      </c>
      <c r="G37" s="794">
        <f>美波町!$Z$26+美波町!$Z$47</f>
        <v>5299</v>
      </c>
      <c r="H37" s="794">
        <f t="shared" ref="H37:H38" si="19">F37+G37</f>
        <v>12215</v>
      </c>
      <c r="I37" s="794">
        <f>美波町!$Z$18+美波町!$Z$39</f>
        <v>2774632</v>
      </c>
      <c r="J37" s="794">
        <f>美波町!$Z$27+美波町!$Z$48</f>
        <v>416797</v>
      </c>
      <c r="K37" s="794">
        <f t="shared" si="17"/>
        <v>3191429</v>
      </c>
      <c r="L37" s="794">
        <f>美波町!$Z$19+美波町!$Z$40</f>
        <v>36805</v>
      </c>
      <c r="M37" s="794">
        <f>美波町!$Z$28+美波町!$Z$49</f>
        <v>3298</v>
      </c>
      <c r="N37" s="795">
        <f t="shared" si="18"/>
        <v>40103</v>
      </c>
      <c r="O37" s="732"/>
    </row>
    <row r="38" spans="2:15" ht="12.75" customHeight="1">
      <c r="B38" s="425"/>
      <c r="C38" s="426"/>
      <c r="D38" s="426"/>
      <c r="E38" s="445" t="s">
        <v>140</v>
      </c>
      <c r="F38" s="794">
        <f>海陽町!$Z$17+海陽町!$Z$38</f>
        <v>21737</v>
      </c>
      <c r="G38" s="794">
        <f>海陽町!$Z$26+海陽町!$Z$47</f>
        <v>6771</v>
      </c>
      <c r="H38" s="794">
        <f t="shared" si="19"/>
        <v>28508</v>
      </c>
      <c r="I38" s="794">
        <f>海陽町!$Z$18+海陽町!$Z$39</f>
        <v>10194727</v>
      </c>
      <c r="J38" s="794">
        <f>海陽町!$Z$27+海陽町!$Z$48</f>
        <v>584121</v>
      </c>
      <c r="K38" s="794">
        <f t="shared" si="17"/>
        <v>10778848</v>
      </c>
      <c r="L38" s="794">
        <f>海陽町!$Z$19+海陽町!$Z$40</f>
        <v>118308</v>
      </c>
      <c r="M38" s="794">
        <f>海陽町!$Z$28+海陽町!$Z$49</f>
        <v>3808</v>
      </c>
      <c r="N38" s="795">
        <f t="shared" si="18"/>
        <v>122116</v>
      </c>
      <c r="O38" s="732"/>
    </row>
    <row r="39" spans="2:15" ht="12.75" customHeight="1">
      <c r="B39" s="425"/>
      <c r="C39" s="426"/>
      <c r="D39" s="431"/>
      <c r="E39" s="442" t="s">
        <v>114</v>
      </c>
      <c r="F39" s="794">
        <f>F36+F37+F38</f>
        <v>31713</v>
      </c>
      <c r="G39" s="794">
        <f t="shared" ref="G39:N39" si="20">G36+G37+G38</f>
        <v>13886</v>
      </c>
      <c r="H39" s="794">
        <f t="shared" si="20"/>
        <v>45599</v>
      </c>
      <c r="I39" s="794">
        <f t="shared" si="20"/>
        <v>14207845</v>
      </c>
      <c r="J39" s="794">
        <f t="shared" si="20"/>
        <v>1141746</v>
      </c>
      <c r="K39" s="794">
        <f t="shared" si="20"/>
        <v>15349591</v>
      </c>
      <c r="L39" s="794">
        <f t="shared" si="20"/>
        <v>173266</v>
      </c>
      <c r="M39" s="794">
        <f t="shared" si="20"/>
        <v>8473</v>
      </c>
      <c r="N39" s="795">
        <f t="shared" si="20"/>
        <v>181739</v>
      </c>
      <c r="O39" s="643"/>
    </row>
    <row r="40" spans="2:15" ht="12.75" customHeight="1" thickBot="1">
      <c r="B40" s="463"/>
      <c r="C40" s="464"/>
      <c r="D40" s="452" t="s">
        <v>117</v>
      </c>
      <c r="E40" s="435"/>
      <c r="F40" s="811">
        <f>F34+F39</f>
        <v>39197.410000000003</v>
      </c>
      <c r="G40" s="811">
        <f t="shared" ref="G40:N40" si="21">G34+G39</f>
        <v>19696.309999999998</v>
      </c>
      <c r="H40" s="811">
        <f t="shared" si="21"/>
        <v>58893.72</v>
      </c>
      <c r="I40" s="811">
        <f t="shared" si="21"/>
        <v>17410191</v>
      </c>
      <c r="J40" s="811">
        <f t="shared" si="21"/>
        <v>1621467</v>
      </c>
      <c r="K40" s="811">
        <f t="shared" si="21"/>
        <v>19031658</v>
      </c>
      <c r="L40" s="811">
        <f t="shared" si="21"/>
        <v>208935</v>
      </c>
      <c r="M40" s="811">
        <f t="shared" si="21"/>
        <v>10404</v>
      </c>
      <c r="N40" s="812">
        <f t="shared" si="21"/>
        <v>219339</v>
      </c>
      <c r="O40" s="643"/>
    </row>
    <row r="41" spans="2:15" ht="12.75" customHeight="1" thickBot="1">
      <c r="B41" s="465"/>
      <c r="C41" s="466" t="s">
        <v>128</v>
      </c>
      <c r="D41" s="467"/>
      <c r="E41" s="456"/>
      <c r="F41" s="811">
        <f>F32+F40</f>
        <v>85964.41</v>
      </c>
      <c r="G41" s="811">
        <f t="shared" ref="G41:N41" si="22">G32+G40</f>
        <v>33321.31</v>
      </c>
      <c r="H41" s="811">
        <f t="shared" si="22"/>
        <v>119285.72</v>
      </c>
      <c r="I41" s="811">
        <f t="shared" si="22"/>
        <v>41943586</v>
      </c>
      <c r="J41" s="811">
        <f t="shared" si="22"/>
        <v>3555169</v>
      </c>
      <c r="K41" s="811">
        <f t="shared" si="22"/>
        <v>45498755</v>
      </c>
      <c r="L41" s="811">
        <f t="shared" si="22"/>
        <v>555614</v>
      </c>
      <c r="M41" s="811">
        <f t="shared" si="22"/>
        <v>32204</v>
      </c>
      <c r="N41" s="812">
        <f t="shared" si="22"/>
        <v>587818</v>
      </c>
      <c r="O41" s="643"/>
    </row>
    <row r="42" spans="2:15" ht="12.75" customHeight="1" thickBot="1">
      <c r="B42" s="470" t="s">
        <v>141</v>
      </c>
      <c r="C42" s="455"/>
      <c r="D42" s="455"/>
      <c r="E42" s="471"/>
      <c r="F42" s="811">
        <f>F41+F31</f>
        <v>188486.77000000002</v>
      </c>
      <c r="G42" s="811">
        <f t="shared" ref="G42:N42" si="23">G41+G31</f>
        <v>99739.31</v>
      </c>
      <c r="H42" s="811">
        <f t="shared" si="23"/>
        <v>288226.07999999996</v>
      </c>
      <c r="I42" s="811">
        <f t="shared" si="23"/>
        <v>83756059</v>
      </c>
      <c r="J42" s="811">
        <f t="shared" si="23"/>
        <v>10709333</v>
      </c>
      <c r="K42" s="811">
        <f t="shared" si="23"/>
        <v>94465392</v>
      </c>
      <c r="L42" s="811">
        <f t="shared" si="23"/>
        <v>1129002</v>
      </c>
      <c r="M42" s="811">
        <f t="shared" si="23"/>
        <v>138288</v>
      </c>
      <c r="N42" s="812">
        <f t="shared" si="23"/>
        <v>1267290</v>
      </c>
      <c r="O42" s="643"/>
    </row>
    <row r="43" spans="2:15" ht="14.25" customHeight="1">
      <c r="F43" s="816"/>
      <c r="G43" s="816"/>
      <c r="H43" s="816"/>
      <c r="I43" s="816"/>
      <c r="J43" s="816"/>
      <c r="K43" s="816"/>
      <c r="L43" s="816"/>
      <c r="M43" s="816"/>
      <c r="N43" s="816"/>
    </row>
  </sheetData>
  <mergeCells count="1">
    <mergeCell ref="E4:E5"/>
  </mergeCells>
  <phoneticPr fontId="25"/>
  <pageMargins left="0.9055118110236221" right="0.39370078740157483" top="0.70866141732283472" bottom="0.7086614173228347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workbookViewId="0"/>
  </sheetViews>
  <sheetFormatPr defaultColWidth="6.125" defaultRowHeight="12" customHeight="1"/>
  <cols>
    <col min="1" max="1" width="1" style="474" customWidth="1"/>
    <col min="2" max="4" width="6.125" style="474" customWidth="1"/>
    <col min="5" max="5" width="8.75" style="474" customWidth="1"/>
    <col min="6" max="6" width="6.75" style="474" customWidth="1"/>
    <col min="7" max="7" width="7" style="474" bestFit="1" customWidth="1"/>
    <col min="8" max="8" width="6.25" style="474" bestFit="1" customWidth="1"/>
    <col min="9" max="9" width="7.125" style="474" bestFit="1" customWidth="1"/>
    <col min="10" max="10" width="7.75" style="474" bestFit="1" customWidth="1"/>
    <col min="11" max="11" width="6.25" style="474" bestFit="1" customWidth="1"/>
    <col min="12" max="12" width="5" style="474" bestFit="1" customWidth="1"/>
    <col min="13" max="13" width="6.25" style="474" bestFit="1" customWidth="1"/>
    <col min="14" max="14" width="7.25" style="474" customWidth="1"/>
    <col min="15" max="15" width="6.25" style="474" bestFit="1" customWidth="1"/>
    <col min="16" max="16" width="5" style="474" bestFit="1" customWidth="1"/>
    <col min="17" max="17" width="6.25" style="474" bestFit="1" customWidth="1"/>
    <col min="18" max="18" width="5" style="474" customWidth="1"/>
    <col min="19" max="21" width="7" style="474" bestFit="1" customWidth="1"/>
    <col min="22" max="22" width="7.25" style="474" bestFit="1" customWidth="1"/>
    <col min="23" max="23" width="0.75" style="474" customWidth="1"/>
    <col min="24" max="24" width="6.125" style="707" customWidth="1"/>
    <col min="25" max="30" width="6.125" style="474"/>
    <col min="31" max="33" width="0" style="474" hidden="1" customWidth="1"/>
    <col min="34" max="16384" width="6.125" style="474"/>
  </cols>
  <sheetData>
    <row r="1" spans="2:24" ht="17.25" customHeight="1">
      <c r="D1" s="409"/>
    </row>
    <row r="2" spans="2:24" ht="15" customHeight="1">
      <c r="B2" s="642" t="s">
        <v>270</v>
      </c>
    </row>
    <row r="3" spans="2:24" ht="12" customHeight="1" thickBot="1"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3"/>
      <c r="U3" s="708"/>
      <c r="V3" s="709" t="s">
        <v>88</v>
      </c>
    </row>
    <row r="4" spans="2:24" ht="11.25">
      <c r="B4" s="411" t="s">
        <v>89</v>
      </c>
      <c r="C4" s="412" t="s">
        <v>89</v>
      </c>
      <c r="D4" s="412" t="s">
        <v>90</v>
      </c>
      <c r="E4" s="412"/>
      <c r="F4" s="710" t="s">
        <v>271</v>
      </c>
      <c r="G4" s="693"/>
      <c r="H4" s="693"/>
      <c r="I4" s="693"/>
      <c r="J4" s="693"/>
      <c r="K4" s="693"/>
      <c r="L4" s="693"/>
      <c r="M4" s="693"/>
      <c r="N4" s="694"/>
      <c r="O4" s="692" t="s">
        <v>272</v>
      </c>
      <c r="P4" s="693"/>
      <c r="Q4" s="693"/>
      <c r="R4" s="693"/>
      <c r="S4" s="693"/>
      <c r="T4" s="693"/>
      <c r="U4" s="694"/>
      <c r="V4" s="711"/>
      <c r="W4" s="643"/>
    </row>
    <row r="5" spans="2:24" ht="11.25">
      <c r="B5" s="649"/>
      <c r="C5" s="696"/>
      <c r="D5" s="696"/>
      <c r="E5" s="696" t="s">
        <v>191</v>
      </c>
      <c r="F5" s="712" t="s">
        <v>273</v>
      </c>
      <c r="G5" s="713"/>
      <c r="H5" s="714"/>
      <c r="I5" s="714"/>
      <c r="J5" s="715"/>
      <c r="K5" s="712" t="s">
        <v>255</v>
      </c>
      <c r="L5" s="714"/>
      <c r="M5" s="715"/>
      <c r="N5" s="716" t="s">
        <v>96</v>
      </c>
      <c r="O5" s="717" t="s">
        <v>274</v>
      </c>
      <c r="P5" s="714"/>
      <c r="Q5" s="715"/>
      <c r="R5" s="712" t="s">
        <v>255</v>
      </c>
      <c r="S5" s="714"/>
      <c r="T5" s="715"/>
      <c r="U5" s="716" t="s">
        <v>96</v>
      </c>
      <c r="V5" s="718" t="s">
        <v>275</v>
      </c>
      <c r="W5" s="643"/>
    </row>
    <row r="6" spans="2:24" thickBot="1">
      <c r="B6" s="416" t="s">
        <v>93</v>
      </c>
      <c r="C6" s="417" t="s">
        <v>94</v>
      </c>
      <c r="D6" s="417" t="s">
        <v>95</v>
      </c>
      <c r="E6" s="719"/>
      <c r="F6" s="720" t="s">
        <v>276</v>
      </c>
      <c r="G6" s="720" t="s">
        <v>52</v>
      </c>
      <c r="H6" s="720" t="s">
        <v>277</v>
      </c>
      <c r="I6" s="720" t="s">
        <v>278</v>
      </c>
      <c r="J6" s="720" t="s">
        <v>279</v>
      </c>
      <c r="K6" s="720" t="s">
        <v>277</v>
      </c>
      <c r="L6" s="721" t="s">
        <v>280</v>
      </c>
      <c r="M6" s="720" t="s">
        <v>114</v>
      </c>
      <c r="N6" s="417"/>
      <c r="O6" s="721" t="s">
        <v>55</v>
      </c>
      <c r="P6" s="721" t="s">
        <v>281</v>
      </c>
      <c r="Q6" s="720" t="s">
        <v>282</v>
      </c>
      <c r="R6" s="721" t="s">
        <v>283</v>
      </c>
      <c r="S6" s="720" t="s">
        <v>284</v>
      </c>
      <c r="T6" s="720" t="s">
        <v>282</v>
      </c>
      <c r="U6" s="719" t="s">
        <v>107</v>
      </c>
      <c r="V6" s="722"/>
      <c r="W6" s="723"/>
      <c r="X6" s="724"/>
    </row>
    <row r="7" spans="2:24" ht="12.75" customHeight="1">
      <c r="B7" s="420"/>
      <c r="C7" s="421"/>
      <c r="D7" s="421"/>
      <c r="E7" s="660" t="s">
        <v>98</v>
      </c>
      <c r="F7" s="794">
        <f>徳島市!Z$5</f>
        <v>560.01</v>
      </c>
      <c r="G7" s="794">
        <f>徳島市!Z$8</f>
        <v>311.58</v>
      </c>
      <c r="H7" s="794">
        <f>徳島市!Z$11</f>
        <v>91.76</v>
      </c>
      <c r="I7" s="794">
        <f>徳島市!Z$14</f>
        <v>20.21</v>
      </c>
      <c r="J7" s="794">
        <f>SUM(F7:I7)</f>
        <v>983.56</v>
      </c>
      <c r="K7" s="794">
        <f>徳島市!Z$32</f>
        <v>519.79999999999995</v>
      </c>
      <c r="L7" s="794">
        <f>徳島市!Z$35</f>
        <v>0</v>
      </c>
      <c r="M7" s="794">
        <f>SUM(K7:L7)</f>
        <v>519.79999999999995</v>
      </c>
      <c r="N7" s="794">
        <f>J7+M7</f>
        <v>1503.36</v>
      </c>
      <c r="O7" s="794">
        <f>徳島市!Z$20</f>
        <v>15.85</v>
      </c>
      <c r="P7" s="794">
        <f>徳島市!Z$23</f>
        <v>0.04</v>
      </c>
      <c r="Q7" s="794">
        <f t="shared" ref="Q7" si="0">SUM(O7:P7)</f>
        <v>15.889999999999999</v>
      </c>
      <c r="R7" s="794">
        <f>徳島市!Z$41</f>
        <v>31.16</v>
      </c>
      <c r="S7" s="794">
        <f>徳島市!Z$44</f>
        <v>3213.95</v>
      </c>
      <c r="T7" s="794">
        <f t="shared" ref="T7" si="1">SUM(R7:S7)</f>
        <v>3245.1099999999997</v>
      </c>
      <c r="U7" s="794">
        <f>Q7+T7</f>
        <v>3260.9999999999995</v>
      </c>
      <c r="V7" s="795">
        <f>N7+U7</f>
        <v>4764.3599999999997</v>
      </c>
      <c r="W7" s="701"/>
      <c r="X7" s="725"/>
    </row>
    <row r="8" spans="2:24" ht="12.75" customHeight="1">
      <c r="B8" s="425"/>
      <c r="C8" s="426"/>
      <c r="D8" s="426"/>
      <c r="E8" s="662" t="s">
        <v>99</v>
      </c>
      <c r="F8" s="794">
        <f>鳴門市!Z$5</f>
        <v>35</v>
      </c>
      <c r="G8" s="794">
        <f>鳴門市!Z$8</f>
        <v>140</v>
      </c>
      <c r="H8" s="794">
        <f>鳴門市!Z$11</f>
        <v>515</v>
      </c>
      <c r="I8" s="794">
        <f>鳴門市!Z$14</f>
        <v>27</v>
      </c>
      <c r="J8" s="794">
        <f t="shared" ref="J8:J19" si="2">SUM(F8:I8)</f>
        <v>717</v>
      </c>
      <c r="K8" s="794">
        <f>鳴門市!Z$32</f>
        <v>606</v>
      </c>
      <c r="L8" s="794">
        <f>鳴門市!Z$35</f>
        <v>0</v>
      </c>
      <c r="M8" s="794">
        <f t="shared" ref="M8:M19" si="3">SUM(K8:L8)</f>
        <v>606</v>
      </c>
      <c r="N8" s="794">
        <f t="shared" ref="N8:N19" si="4">J8+M8</f>
        <v>1323</v>
      </c>
      <c r="O8" s="794">
        <f>鳴門市!Z$20</f>
        <v>127</v>
      </c>
      <c r="P8" s="794">
        <f>鳴門市!Z$23</f>
        <v>4</v>
      </c>
      <c r="Q8" s="794">
        <f t="shared" ref="Q8:Q19" si="5">SUM(O8:P8)</f>
        <v>131</v>
      </c>
      <c r="R8" s="794">
        <f>鳴門市!Z$41</f>
        <v>77</v>
      </c>
      <c r="S8" s="794">
        <f>鳴門市!Z$44</f>
        <v>5337</v>
      </c>
      <c r="T8" s="794">
        <f t="shared" ref="T8:T19" si="6">SUM(R8:S8)</f>
        <v>5414</v>
      </c>
      <c r="U8" s="794">
        <f t="shared" ref="U8:U19" si="7">Q8+T8</f>
        <v>5545</v>
      </c>
      <c r="V8" s="795">
        <f t="shared" ref="V8:V19" si="8">N8+U8</f>
        <v>6868</v>
      </c>
      <c r="W8" s="701"/>
      <c r="X8" s="725"/>
    </row>
    <row r="9" spans="2:24" ht="12.75" customHeight="1">
      <c r="B9" s="425"/>
      <c r="C9" s="426"/>
      <c r="D9" s="426"/>
      <c r="E9" s="443" t="s">
        <v>57</v>
      </c>
      <c r="F9" s="794">
        <f>小松島市!Z$5</f>
        <v>23</v>
      </c>
      <c r="G9" s="794">
        <f>小松島市!Z$8</f>
        <v>23</v>
      </c>
      <c r="H9" s="794">
        <f>小松島市!Z$11</f>
        <v>3</v>
      </c>
      <c r="I9" s="794">
        <f>小松島市!Z$14</f>
        <v>1</v>
      </c>
      <c r="J9" s="794">
        <f t="shared" si="2"/>
        <v>50</v>
      </c>
      <c r="K9" s="794">
        <f>小松島市!Z$32</f>
        <v>12</v>
      </c>
      <c r="L9" s="794">
        <f>小松島市!Z$35</f>
        <v>0</v>
      </c>
      <c r="M9" s="794">
        <f t="shared" si="3"/>
        <v>12</v>
      </c>
      <c r="N9" s="794">
        <f t="shared" si="4"/>
        <v>62</v>
      </c>
      <c r="O9" s="794">
        <f>小松島市!Z$20</f>
        <v>0</v>
      </c>
      <c r="P9" s="794">
        <f>小松島市!Z$23</f>
        <v>0</v>
      </c>
      <c r="Q9" s="794">
        <f t="shared" si="5"/>
        <v>0</v>
      </c>
      <c r="R9" s="794">
        <f>小松島市!Z$41</f>
        <v>7</v>
      </c>
      <c r="S9" s="794">
        <f>小松島市!Z$44</f>
        <v>331</v>
      </c>
      <c r="T9" s="794">
        <f t="shared" si="6"/>
        <v>338</v>
      </c>
      <c r="U9" s="794">
        <f t="shared" si="7"/>
        <v>338</v>
      </c>
      <c r="V9" s="795">
        <f t="shared" si="8"/>
        <v>400</v>
      </c>
      <c r="W9" s="701"/>
      <c r="X9" s="725"/>
    </row>
    <row r="10" spans="2:24" ht="12.75" customHeight="1">
      <c r="B10" s="425"/>
      <c r="C10" s="426"/>
      <c r="D10" s="426"/>
      <c r="E10" s="662" t="s">
        <v>100</v>
      </c>
      <c r="F10" s="794">
        <f>勝浦町!Z$5</f>
        <v>2374</v>
      </c>
      <c r="G10" s="794">
        <f>勝浦町!Z$8</f>
        <v>863</v>
      </c>
      <c r="H10" s="794">
        <f>勝浦町!Z$11</f>
        <v>85</v>
      </c>
      <c r="I10" s="794">
        <f>勝浦町!Z$14</f>
        <v>9</v>
      </c>
      <c r="J10" s="794">
        <f t="shared" si="2"/>
        <v>3331</v>
      </c>
      <c r="K10" s="794">
        <f>勝浦町!Z$32</f>
        <v>229</v>
      </c>
      <c r="L10" s="794">
        <f>勝浦町!Z$35</f>
        <v>21</v>
      </c>
      <c r="M10" s="794">
        <f t="shared" si="3"/>
        <v>250</v>
      </c>
      <c r="N10" s="794">
        <f t="shared" si="4"/>
        <v>3581</v>
      </c>
      <c r="O10" s="794">
        <f>勝浦町!Z$20</f>
        <v>20</v>
      </c>
      <c r="P10" s="794">
        <f>勝浦町!Z$23</f>
        <v>0</v>
      </c>
      <c r="Q10" s="794">
        <f t="shared" si="5"/>
        <v>20</v>
      </c>
      <c r="R10" s="794">
        <f>勝浦町!Z$41</f>
        <v>1</v>
      </c>
      <c r="S10" s="794">
        <f>勝浦町!Z$44</f>
        <v>1054</v>
      </c>
      <c r="T10" s="794">
        <f t="shared" si="6"/>
        <v>1055</v>
      </c>
      <c r="U10" s="794">
        <f t="shared" si="7"/>
        <v>1075</v>
      </c>
      <c r="V10" s="795">
        <f t="shared" si="8"/>
        <v>4656</v>
      </c>
      <c r="W10" s="701"/>
      <c r="X10" s="725"/>
    </row>
    <row r="11" spans="2:24" ht="12.75" customHeight="1">
      <c r="B11" s="425"/>
      <c r="C11" s="426"/>
      <c r="D11" s="426"/>
      <c r="E11" s="662" t="s">
        <v>101</v>
      </c>
      <c r="F11" s="794">
        <f>上勝町!Z$5</f>
        <v>6786</v>
      </c>
      <c r="G11" s="794">
        <f>上勝町!Z$8</f>
        <v>770</v>
      </c>
      <c r="H11" s="794">
        <f>上勝町!Z$11</f>
        <v>65</v>
      </c>
      <c r="I11" s="794">
        <f>上勝町!Z$14</f>
        <v>15</v>
      </c>
      <c r="J11" s="794">
        <f t="shared" si="2"/>
        <v>7636</v>
      </c>
      <c r="K11" s="794">
        <f>上勝町!Z$32</f>
        <v>106</v>
      </c>
      <c r="L11" s="794">
        <f>上勝町!Z$35</f>
        <v>16</v>
      </c>
      <c r="M11" s="794">
        <f t="shared" si="3"/>
        <v>122</v>
      </c>
      <c r="N11" s="794">
        <f t="shared" si="4"/>
        <v>7758</v>
      </c>
      <c r="O11" s="794">
        <f>上勝町!Z$20</f>
        <v>36</v>
      </c>
      <c r="P11" s="794">
        <f>上勝町!Z$23</f>
        <v>58</v>
      </c>
      <c r="Q11" s="794">
        <f t="shared" si="5"/>
        <v>94</v>
      </c>
      <c r="R11" s="794">
        <f>上勝町!Z$41</f>
        <v>5</v>
      </c>
      <c r="S11" s="794">
        <f>上勝町!Z$44</f>
        <v>1698</v>
      </c>
      <c r="T11" s="794">
        <f t="shared" si="6"/>
        <v>1703</v>
      </c>
      <c r="U11" s="794">
        <f t="shared" si="7"/>
        <v>1797</v>
      </c>
      <c r="V11" s="795">
        <f t="shared" si="8"/>
        <v>9555</v>
      </c>
      <c r="W11" s="701"/>
      <c r="X11" s="725"/>
    </row>
    <row r="12" spans="2:24" ht="12.75" customHeight="1">
      <c r="B12" s="425"/>
      <c r="C12" s="426"/>
      <c r="D12" s="426"/>
      <c r="E12" s="443" t="s">
        <v>65</v>
      </c>
      <c r="F12" s="794">
        <f>佐那河内村!Z$5</f>
        <v>578</v>
      </c>
      <c r="G12" s="794">
        <f>佐那河内村!Z$8</f>
        <v>260</v>
      </c>
      <c r="H12" s="794">
        <f>佐那河内村!Z$11</f>
        <v>12</v>
      </c>
      <c r="I12" s="794">
        <f>佐那河内村!Z$14</f>
        <v>1</v>
      </c>
      <c r="J12" s="794">
        <f t="shared" si="2"/>
        <v>851</v>
      </c>
      <c r="K12" s="794">
        <f>佐那河内村!Z$32</f>
        <v>215</v>
      </c>
      <c r="L12" s="794">
        <f>佐那河内村!Z$35</f>
        <v>0</v>
      </c>
      <c r="M12" s="794">
        <f t="shared" si="3"/>
        <v>215</v>
      </c>
      <c r="N12" s="794">
        <f t="shared" si="4"/>
        <v>1066</v>
      </c>
      <c r="O12" s="794">
        <f>佐那河内村!Z$20</f>
        <v>11</v>
      </c>
      <c r="P12" s="794">
        <f>佐那河内村!Z$23</f>
        <v>0</v>
      </c>
      <c r="Q12" s="794">
        <f t="shared" si="5"/>
        <v>11</v>
      </c>
      <c r="R12" s="794">
        <f>佐那河内村!Z$41</f>
        <v>14</v>
      </c>
      <c r="S12" s="794">
        <f>佐那河内村!Z$44</f>
        <v>1752</v>
      </c>
      <c r="T12" s="794">
        <f t="shared" si="6"/>
        <v>1766</v>
      </c>
      <c r="U12" s="794">
        <f t="shared" si="7"/>
        <v>1777</v>
      </c>
      <c r="V12" s="795">
        <f t="shared" si="8"/>
        <v>2843</v>
      </c>
      <c r="W12" s="701"/>
      <c r="X12" s="725"/>
    </row>
    <row r="13" spans="2:24" ht="12.75" customHeight="1">
      <c r="B13" s="425"/>
      <c r="C13" s="426"/>
      <c r="D13" s="426"/>
      <c r="E13" s="662" t="s">
        <v>102</v>
      </c>
      <c r="F13" s="794">
        <f>石井町!Z$5</f>
        <v>6</v>
      </c>
      <c r="G13" s="794">
        <f>石井町!Z$8</f>
        <v>12</v>
      </c>
      <c r="H13" s="794">
        <f>石井町!Z$11</f>
        <v>0</v>
      </c>
      <c r="I13" s="794">
        <f>石井町!Z$14</f>
        <v>0</v>
      </c>
      <c r="J13" s="794">
        <f t="shared" si="2"/>
        <v>18</v>
      </c>
      <c r="K13" s="794">
        <f>石井町!Z$32</f>
        <v>52</v>
      </c>
      <c r="L13" s="794">
        <f>石井町!Z$35</f>
        <v>0</v>
      </c>
      <c r="M13" s="794">
        <f t="shared" si="3"/>
        <v>52</v>
      </c>
      <c r="N13" s="794">
        <f t="shared" si="4"/>
        <v>70</v>
      </c>
      <c r="O13" s="794">
        <f>石井町!Z$20</f>
        <v>0</v>
      </c>
      <c r="P13" s="794">
        <f>石井町!Z$23</f>
        <v>0</v>
      </c>
      <c r="Q13" s="794">
        <f t="shared" si="5"/>
        <v>0</v>
      </c>
      <c r="R13" s="794">
        <f>石井町!Z$41</f>
        <v>0</v>
      </c>
      <c r="S13" s="794">
        <f>石井町!Z$44</f>
        <v>215</v>
      </c>
      <c r="T13" s="794">
        <f t="shared" si="6"/>
        <v>215</v>
      </c>
      <c r="U13" s="794">
        <f t="shared" si="7"/>
        <v>215</v>
      </c>
      <c r="V13" s="795">
        <f t="shared" si="8"/>
        <v>285</v>
      </c>
      <c r="W13" s="701"/>
      <c r="X13" s="725"/>
    </row>
    <row r="14" spans="2:24" ht="12.75" customHeight="1">
      <c r="B14" s="425"/>
      <c r="C14" s="426" t="s">
        <v>103</v>
      </c>
      <c r="D14" s="428" t="s">
        <v>104</v>
      </c>
      <c r="E14" s="662" t="s">
        <v>105</v>
      </c>
      <c r="F14" s="794">
        <f>神山町!Z$5</f>
        <v>7784</v>
      </c>
      <c r="G14" s="794">
        <f>神山町!Z$8</f>
        <v>1707</v>
      </c>
      <c r="H14" s="794">
        <f>神山町!Z$11</f>
        <v>688</v>
      </c>
      <c r="I14" s="794">
        <f>神山町!Z$14</f>
        <v>8</v>
      </c>
      <c r="J14" s="794">
        <f t="shared" si="2"/>
        <v>10187</v>
      </c>
      <c r="K14" s="794">
        <f>神山町!Z$32</f>
        <v>1094</v>
      </c>
      <c r="L14" s="794">
        <f>神山町!Z$35</f>
        <v>3</v>
      </c>
      <c r="M14" s="794">
        <f t="shared" si="3"/>
        <v>1097</v>
      </c>
      <c r="N14" s="794">
        <f t="shared" si="4"/>
        <v>11284</v>
      </c>
      <c r="O14" s="794">
        <f>神山町!Z$20</f>
        <v>45</v>
      </c>
      <c r="P14" s="794">
        <f>神山町!Z$23</f>
        <v>3</v>
      </c>
      <c r="Q14" s="794">
        <f t="shared" si="5"/>
        <v>48</v>
      </c>
      <c r="R14" s="794">
        <f>神山町!Z$41</f>
        <v>116</v>
      </c>
      <c r="S14" s="794">
        <f>神山町!Z$44</f>
        <v>2756</v>
      </c>
      <c r="T14" s="794">
        <f t="shared" si="6"/>
        <v>2872</v>
      </c>
      <c r="U14" s="794">
        <f t="shared" si="7"/>
        <v>2920</v>
      </c>
      <c r="V14" s="795">
        <f t="shared" si="8"/>
        <v>14204</v>
      </c>
      <c r="W14" s="701"/>
      <c r="X14" s="725"/>
    </row>
    <row r="15" spans="2:24" ht="12.75" customHeight="1">
      <c r="B15" s="425"/>
      <c r="C15" s="426" t="s">
        <v>106</v>
      </c>
      <c r="D15" s="426" t="s">
        <v>107</v>
      </c>
      <c r="E15" s="662" t="s">
        <v>108</v>
      </c>
      <c r="F15" s="794">
        <f>松茂町!Z$5</f>
        <v>0</v>
      </c>
      <c r="G15" s="794">
        <f>松茂町!Z$8</f>
        <v>0</v>
      </c>
      <c r="H15" s="794">
        <f>松茂町!Z$11</f>
        <v>3</v>
      </c>
      <c r="I15" s="794">
        <f>松茂町!Z$14</f>
        <v>0</v>
      </c>
      <c r="J15" s="794">
        <f t="shared" si="2"/>
        <v>3</v>
      </c>
      <c r="K15" s="794">
        <f>松茂町!Z$32</f>
        <v>0</v>
      </c>
      <c r="L15" s="794">
        <f>松茂町!Z$35</f>
        <v>0</v>
      </c>
      <c r="M15" s="794">
        <f t="shared" si="3"/>
        <v>0</v>
      </c>
      <c r="N15" s="794">
        <f t="shared" si="4"/>
        <v>3</v>
      </c>
      <c r="O15" s="794">
        <f>松茂町!Z$20</f>
        <v>0</v>
      </c>
      <c r="P15" s="794">
        <f>松茂町!Z$23</f>
        <v>0</v>
      </c>
      <c r="Q15" s="794">
        <f t="shared" si="5"/>
        <v>0</v>
      </c>
      <c r="R15" s="794">
        <f>松茂町!Z$41</f>
        <v>0</v>
      </c>
      <c r="S15" s="794">
        <f>松茂町!Z$44</f>
        <v>0</v>
      </c>
      <c r="T15" s="794">
        <f t="shared" si="6"/>
        <v>0</v>
      </c>
      <c r="U15" s="794">
        <f t="shared" si="7"/>
        <v>0</v>
      </c>
      <c r="V15" s="795">
        <f t="shared" si="8"/>
        <v>3</v>
      </c>
      <c r="W15" s="701"/>
      <c r="X15" s="725"/>
    </row>
    <row r="16" spans="2:24" ht="12.75" customHeight="1">
      <c r="B16" s="425" t="s">
        <v>109</v>
      </c>
      <c r="C16" s="429" t="s">
        <v>406</v>
      </c>
      <c r="D16" s="426"/>
      <c r="E16" s="662" t="s">
        <v>110</v>
      </c>
      <c r="F16" s="794"/>
      <c r="G16" s="794"/>
      <c r="H16" s="794"/>
      <c r="I16" s="794"/>
      <c r="J16" s="794"/>
      <c r="K16" s="794"/>
      <c r="L16" s="794"/>
      <c r="M16" s="794"/>
      <c r="N16" s="794"/>
      <c r="O16" s="794"/>
      <c r="P16" s="794"/>
      <c r="Q16" s="794"/>
      <c r="R16" s="794"/>
      <c r="S16" s="794"/>
      <c r="T16" s="794"/>
      <c r="U16" s="794"/>
      <c r="V16" s="795"/>
      <c r="W16" s="701"/>
      <c r="X16" s="725"/>
    </row>
    <row r="17" spans="2:24" ht="12.75" customHeight="1">
      <c r="B17" s="425"/>
      <c r="C17" s="426"/>
      <c r="D17" s="426"/>
      <c r="E17" s="662" t="s">
        <v>111</v>
      </c>
      <c r="F17" s="794"/>
      <c r="G17" s="794"/>
      <c r="H17" s="794"/>
      <c r="I17" s="794"/>
      <c r="J17" s="794"/>
      <c r="K17" s="794"/>
      <c r="L17" s="794"/>
      <c r="M17" s="794"/>
      <c r="N17" s="794"/>
      <c r="O17" s="794"/>
      <c r="P17" s="794"/>
      <c r="Q17" s="794"/>
      <c r="R17" s="794"/>
      <c r="S17" s="794"/>
      <c r="T17" s="794"/>
      <c r="U17" s="794"/>
      <c r="V17" s="795"/>
      <c r="W17" s="701"/>
      <c r="X17" s="725"/>
    </row>
    <row r="18" spans="2:24" ht="12.75" customHeight="1">
      <c r="B18" s="430" t="s">
        <v>285</v>
      </c>
      <c r="C18" s="426"/>
      <c r="D18" s="426"/>
      <c r="E18" s="662" t="s">
        <v>112</v>
      </c>
      <c r="F18" s="794">
        <f>板野町!Z$5</f>
        <v>4</v>
      </c>
      <c r="G18" s="794">
        <f>板野町!Z$8</f>
        <v>56</v>
      </c>
      <c r="H18" s="794">
        <f>板野町!Z$11</f>
        <v>116</v>
      </c>
      <c r="I18" s="794">
        <f>板野町!Z$14</f>
        <v>3</v>
      </c>
      <c r="J18" s="794">
        <f t="shared" si="2"/>
        <v>179</v>
      </c>
      <c r="K18" s="794">
        <f>板野町!Z$32</f>
        <v>106</v>
      </c>
      <c r="L18" s="794">
        <f>板野町!Z$35</f>
        <v>0</v>
      </c>
      <c r="M18" s="794">
        <f t="shared" si="3"/>
        <v>106</v>
      </c>
      <c r="N18" s="794">
        <f t="shared" si="4"/>
        <v>285</v>
      </c>
      <c r="O18" s="794">
        <f>板野町!Z$20</f>
        <v>21</v>
      </c>
      <c r="P18" s="794">
        <f>板野町!Z$23</f>
        <v>13</v>
      </c>
      <c r="Q18" s="794">
        <f t="shared" si="5"/>
        <v>34</v>
      </c>
      <c r="R18" s="794">
        <f>板野町!Z$41</f>
        <v>26</v>
      </c>
      <c r="S18" s="794">
        <f>板野町!Z$44</f>
        <v>1248</v>
      </c>
      <c r="T18" s="794">
        <f t="shared" si="6"/>
        <v>1274</v>
      </c>
      <c r="U18" s="794">
        <f t="shared" si="7"/>
        <v>1308</v>
      </c>
      <c r="V18" s="795">
        <f t="shared" si="8"/>
        <v>1593</v>
      </c>
      <c r="W18" s="701"/>
      <c r="X18" s="725"/>
    </row>
    <row r="19" spans="2:24" ht="12.75" customHeight="1">
      <c r="B19" s="425"/>
      <c r="C19" s="426"/>
      <c r="D19" s="426"/>
      <c r="E19" s="662" t="s">
        <v>113</v>
      </c>
      <c r="F19" s="794">
        <f>上板町!Z$5</f>
        <v>5</v>
      </c>
      <c r="G19" s="794">
        <f>上板町!Z$8</f>
        <v>116</v>
      </c>
      <c r="H19" s="794">
        <f>上板町!Z$11</f>
        <v>14</v>
      </c>
      <c r="I19" s="794">
        <f>上板町!Z$14</f>
        <v>1</v>
      </c>
      <c r="J19" s="794">
        <f t="shared" si="2"/>
        <v>136</v>
      </c>
      <c r="K19" s="794">
        <f>上板町!Z$32</f>
        <v>62</v>
      </c>
      <c r="L19" s="794">
        <f>上板町!Z$35</f>
        <v>0</v>
      </c>
      <c r="M19" s="794">
        <f t="shared" si="3"/>
        <v>62</v>
      </c>
      <c r="N19" s="794">
        <f t="shared" si="4"/>
        <v>198</v>
      </c>
      <c r="O19" s="794">
        <f>上板町!Z$20</f>
        <v>1</v>
      </c>
      <c r="P19" s="794">
        <f>上板町!Z$23</f>
        <v>0</v>
      </c>
      <c r="Q19" s="794">
        <f t="shared" si="5"/>
        <v>1</v>
      </c>
      <c r="R19" s="794">
        <f>上板町!Z$41</f>
        <v>0</v>
      </c>
      <c r="S19" s="794">
        <f>上板町!Z$44</f>
        <v>968</v>
      </c>
      <c r="T19" s="794">
        <f t="shared" si="6"/>
        <v>968</v>
      </c>
      <c r="U19" s="794">
        <f t="shared" si="7"/>
        <v>969</v>
      </c>
      <c r="V19" s="795">
        <f t="shared" si="8"/>
        <v>1167</v>
      </c>
      <c r="W19" s="701"/>
      <c r="X19" s="725"/>
    </row>
    <row r="20" spans="2:24" ht="12.75" customHeight="1">
      <c r="B20" s="425"/>
      <c r="C20" s="426"/>
      <c r="D20" s="431"/>
      <c r="E20" s="666" t="s">
        <v>114</v>
      </c>
      <c r="F20" s="794">
        <f>SUM(F7:F19)</f>
        <v>18155.010000000002</v>
      </c>
      <c r="G20" s="794">
        <f t="shared" ref="G20:V20" si="9">SUM(G7:G19)</f>
        <v>4258.58</v>
      </c>
      <c r="H20" s="794">
        <f t="shared" si="9"/>
        <v>1592.76</v>
      </c>
      <c r="I20" s="794">
        <f t="shared" si="9"/>
        <v>85.210000000000008</v>
      </c>
      <c r="J20" s="794">
        <f t="shared" si="9"/>
        <v>24091.559999999998</v>
      </c>
      <c r="K20" s="794">
        <f t="shared" si="9"/>
        <v>3001.8</v>
      </c>
      <c r="L20" s="794">
        <f t="shared" si="9"/>
        <v>40</v>
      </c>
      <c r="M20" s="794">
        <f t="shared" si="9"/>
        <v>3041.8</v>
      </c>
      <c r="N20" s="794">
        <f t="shared" si="9"/>
        <v>27133.360000000001</v>
      </c>
      <c r="O20" s="794">
        <f t="shared" si="9"/>
        <v>276.85000000000002</v>
      </c>
      <c r="P20" s="794">
        <f t="shared" si="9"/>
        <v>78.039999999999992</v>
      </c>
      <c r="Q20" s="794">
        <f t="shared" si="9"/>
        <v>354.89</v>
      </c>
      <c r="R20" s="794">
        <f t="shared" si="9"/>
        <v>277.15999999999997</v>
      </c>
      <c r="S20" s="794">
        <f t="shared" si="9"/>
        <v>18572.95</v>
      </c>
      <c r="T20" s="794">
        <f t="shared" si="9"/>
        <v>18850.11</v>
      </c>
      <c r="U20" s="794">
        <f t="shared" si="9"/>
        <v>19205</v>
      </c>
      <c r="V20" s="795">
        <f t="shared" si="9"/>
        <v>46338.36</v>
      </c>
      <c r="W20" s="701"/>
      <c r="X20" s="725"/>
    </row>
    <row r="21" spans="2:24" ht="12.75" customHeight="1">
      <c r="B21" s="425"/>
      <c r="C21" s="426"/>
      <c r="D21" s="428" t="s">
        <v>115</v>
      </c>
      <c r="E21" s="662" t="s">
        <v>116</v>
      </c>
      <c r="F21" s="794">
        <f>阿波市!Z$5</f>
        <v>384</v>
      </c>
      <c r="G21" s="794">
        <f>阿波市!Z$8</f>
        <v>2217</v>
      </c>
      <c r="H21" s="794">
        <f>阿波市!Z$11</f>
        <v>1082</v>
      </c>
      <c r="I21" s="794">
        <f>阿波市!Z$14</f>
        <v>400</v>
      </c>
      <c r="J21" s="794">
        <f t="shared" ref="J21" si="10">SUM(F21:I21)</f>
        <v>4083</v>
      </c>
      <c r="K21" s="794">
        <f>阿波市!Z$32</f>
        <v>754</v>
      </c>
      <c r="L21" s="794">
        <f>阿波市!Z$35</f>
        <v>0</v>
      </c>
      <c r="M21" s="794">
        <f t="shared" ref="M21" si="11">SUM(K21:L21)</f>
        <v>754</v>
      </c>
      <c r="N21" s="794">
        <f t="shared" ref="N21" si="12">J21+M21</f>
        <v>4837</v>
      </c>
      <c r="O21" s="794">
        <f>阿波市!Z$20</f>
        <v>41</v>
      </c>
      <c r="P21" s="794">
        <f>阿波市!Z$23</f>
        <v>29</v>
      </c>
      <c r="Q21" s="794">
        <f t="shared" ref="Q21" si="13">SUM(O21:P21)</f>
        <v>70</v>
      </c>
      <c r="R21" s="794">
        <f>阿波市!Z$41</f>
        <v>88</v>
      </c>
      <c r="S21" s="794">
        <f>阿波市!Z$44</f>
        <v>4731</v>
      </c>
      <c r="T21" s="794">
        <f t="shared" ref="T21" si="14">SUM(R21:S21)</f>
        <v>4819</v>
      </c>
      <c r="U21" s="794">
        <f t="shared" ref="U21" si="15">Q21+T21</f>
        <v>4889</v>
      </c>
      <c r="V21" s="795">
        <f t="shared" ref="V21" si="16">N21+U21</f>
        <v>9726</v>
      </c>
      <c r="W21" s="701"/>
      <c r="X21" s="725"/>
    </row>
    <row r="22" spans="2:24" ht="12.75" customHeight="1" thickBot="1">
      <c r="B22" s="425"/>
      <c r="C22" s="640"/>
      <c r="D22" s="434" t="s">
        <v>117</v>
      </c>
      <c r="E22" s="677"/>
      <c r="F22" s="799">
        <f>F20+F21</f>
        <v>18539.010000000002</v>
      </c>
      <c r="G22" s="799">
        <f t="shared" ref="G22:V22" si="17">G20+G21</f>
        <v>6475.58</v>
      </c>
      <c r="H22" s="799">
        <f t="shared" si="17"/>
        <v>2674.76</v>
      </c>
      <c r="I22" s="799">
        <f t="shared" si="17"/>
        <v>485.21000000000004</v>
      </c>
      <c r="J22" s="799">
        <f t="shared" si="17"/>
        <v>28174.559999999998</v>
      </c>
      <c r="K22" s="799">
        <f t="shared" si="17"/>
        <v>3755.8</v>
      </c>
      <c r="L22" s="799">
        <f t="shared" si="17"/>
        <v>40</v>
      </c>
      <c r="M22" s="799">
        <f t="shared" si="17"/>
        <v>3795.8</v>
      </c>
      <c r="N22" s="799">
        <f t="shared" si="17"/>
        <v>31970.36</v>
      </c>
      <c r="O22" s="799">
        <f t="shared" si="17"/>
        <v>317.85000000000002</v>
      </c>
      <c r="P22" s="799">
        <f t="shared" si="17"/>
        <v>107.03999999999999</v>
      </c>
      <c r="Q22" s="799">
        <f t="shared" si="17"/>
        <v>424.89</v>
      </c>
      <c r="R22" s="799">
        <f t="shared" si="17"/>
        <v>365.15999999999997</v>
      </c>
      <c r="S22" s="799">
        <f t="shared" si="17"/>
        <v>23303.95</v>
      </c>
      <c r="T22" s="799">
        <f t="shared" si="17"/>
        <v>23669.11</v>
      </c>
      <c r="U22" s="799">
        <f t="shared" si="17"/>
        <v>24094</v>
      </c>
      <c r="V22" s="800">
        <f t="shared" si="17"/>
        <v>56064.36</v>
      </c>
      <c r="W22" s="701"/>
      <c r="X22" s="725"/>
    </row>
    <row r="23" spans="2:24" ht="12.75" customHeight="1">
      <c r="B23" s="425"/>
      <c r="C23" s="421"/>
      <c r="D23" s="438"/>
      <c r="E23" s="671" t="s">
        <v>208</v>
      </c>
      <c r="F23" s="794">
        <f>吉野川市!Z$5</f>
        <v>2414</v>
      </c>
      <c r="G23" s="794">
        <f>吉野川市!Z$8</f>
        <v>1092</v>
      </c>
      <c r="H23" s="794">
        <f>吉野川市!Z$11</f>
        <v>747</v>
      </c>
      <c r="I23" s="794">
        <f>吉野川市!Z$14</f>
        <v>10</v>
      </c>
      <c r="J23" s="794">
        <f t="shared" ref="J23" si="18">SUM(F23:I23)</f>
        <v>4263</v>
      </c>
      <c r="K23" s="794">
        <f>吉野川市!Z$32</f>
        <v>1331</v>
      </c>
      <c r="L23" s="794">
        <f>吉野川市!Z$35</f>
        <v>0</v>
      </c>
      <c r="M23" s="794">
        <f t="shared" ref="M23" si="19">SUM(K23:L23)</f>
        <v>1331</v>
      </c>
      <c r="N23" s="794">
        <f t="shared" ref="N23" si="20">J23+M23</f>
        <v>5594</v>
      </c>
      <c r="O23" s="794">
        <f>吉野川市!Z$20</f>
        <v>129</v>
      </c>
      <c r="P23" s="794">
        <f>吉野川市!Z$23</f>
        <v>5</v>
      </c>
      <c r="Q23" s="794">
        <f t="shared" ref="Q23" si="21">SUM(O23:P23)</f>
        <v>134</v>
      </c>
      <c r="R23" s="794">
        <f>吉野川市!Z$41</f>
        <v>4</v>
      </c>
      <c r="S23" s="794">
        <f>吉野川市!Z$44</f>
        <v>2259</v>
      </c>
      <c r="T23" s="794">
        <f t="shared" ref="T23" si="22">SUM(R23:S23)</f>
        <v>2263</v>
      </c>
      <c r="U23" s="794">
        <f t="shared" ref="U23" si="23">Q23+T23</f>
        <v>2397</v>
      </c>
      <c r="V23" s="795">
        <f t="shared" ref="V23" si="24">N23+U23</f>
        <v>7991</v>
      </c>
      <c r="W23" s="701"/>
      <c r="X23" s="725"/>
    </row>
    <row r="24" spans="2:24" ht="12.75" customHeight="1">
      <c r="B24" s="425"/>
      <c r="C24" s="426"/>
      <c r="D24" s="431"/>
      <c r="E24" s="672" t="s">
        <v>114</v>
      </c>
      <c r="F24" s="794">
        <f>F21+F23</f>
        <v>2798</v>
      </c>
      <c r="G24" s="794">
        <f t="shared" ref="G24:V24" si="25">G21+G23</f>
        <v>3309</v>
      </c>
      <c r="H24" s="794">
        <f t="shared" si="25"/>
        <v>1829</v>
      </c>
      <c r="I24" s="794">
        <f t="shared" si="25"/>
        <v>410</v>
      </c>
      <c r="J24" s="794">
        <f t="shared" si="25"/>
        <v>8346</v>
      </c>
      <c r="K24" s="794">
        <f t="shared" si="25"/>
        <v>2085</v>
      </c>
      <c r="L24" s="794">
        <f t="shared" si="25"/>
        <v>0</v>
      </c>
      <c r="M24" s="794">
        <f t="shared" si="25"/>
        <v>2085</v>
      </c>
      <c r="N24" s="794">
        <f t="shared" si="25"/>
        <v>10431</v>
      </c>
      <c r="O24" s="794">
        <f t="shared" si="25"/>
        <v>170</v>
      </c>
      <c r="P24" s="794">
        <f t="shared" si="25"/>
        <v>34</v>
      </c>
      <c r="Q24" s="794">
        <f t="shared" si="25"/>
        <v>204</v>
      </c>
      <c r="R24" s="794">
        <f t="shared" si="25"/>
        <v>92</v>
      </c>
      <c r="S24" s="794">
        <f t="shared" si="25"/>
        <v>6990</v>
      </c>
      <c r="T24" s="794">
        <f t="shared" si="25"/>
        <v>7082</v>
      </c>
      <c r="U24" s="794">
        <f t="shared" si="25"/>
        <v>7286</v>
      </c>
      <c r="V24" s="795">
        <f t="shared" si="25"/>
        <v>17717</v>
      </c>
      <c r="W24" s="701"/>
      <c r="X24" s="725"/>
    </row>
    <row r="25" spans="2:24" ht="12.75" customHeight="1">
      <c r="B25" s="425"/>
      <c r="C25" s="426" t="s">
        <v>119</v>
      </c>
      <c r="D25" s="426"/>
      <c r="E25" s="673" t="s">
        <v>120</v>
      </c>
      <c r="F25" s="794">
        <f>美馬市!Z$5</f>
        <v>10361</v>
      </c>
      <c r="G25" s="794">
        <f>美馬市!Z$8</f>
        <v>3653</v>
      </c>
      <c r="H25" s="794">
        <f>美馬市!Z$11</f>
        <v>1107</v>
      </c>
      <c r="I25" s="794">
        <f>美馬市!Z$14</f>
        <v>37</v>
      </c>
      <c r="J25" s="794">
        <f t="shared" ref="J25" si="26">SUM(F25:I25)</f>
        <v>15158</v>
      </c>
      <c r="K25" s="794">
        <f>美馬市!Z$32</f>
        <v>1468</v>
      </c>
      <c r="L25" s="794">
        <f>美馬市!Z$35</f>
        <v>78</v>
      </c>
      <c r="M25" s="794">
        <f t="shared" ref="M25:M26" si="27">SUM(K25:L25)</f>
        <v>1546</v>
      </c>
      <c r="N25" s="794">
        <f t="shared" ref="N25:N26" si="28">J25+M25</f>
        <v>16704</v>
      </c>
      <c r="O25" s="794">
        <f>美馬市!Z$20</f>
        <v>334</v>
      </c>
      <c r="P25" s="794">
        <f>美馬市!Z$23</f>
        <v>40</v>
      </c>
      <c r="Q25" s="794">
        <f t="shared" ref="Q25:Q26" si="29">SUM(O25:P25)</f>
        <v>374</v>
      </c>
      <c r="R25" s="794">
        <f>美馬市!Z$41</f>
        <v>0</v>
      </c>
      <c r="S25" s="794">
        <f>美馬市!Z$44</f>
        <v>10444</v>
      </c>
      <c r="T25" s="794">
        <f t="shared" ref="T25:T26" si="30">SUM(R25:S25)</f>
        <v>10444</v>
      </c>
      <c r="U25" s="794">
        <f t="shared" ref="U25:U26" si="31">Q25+T25</f>
        <v>10818</v>
      </c>
      <c r="V25" s="795">
        <f t="shared" ref="V25:V26" si="32">N25+U25</f>
        <v>27522</v>
      </c>
      <c r="W25" s="701"/>
      <c r="X25" s="725"/>
    </row>
    <row r="26" spans="2:24" ht="12.75" customHeight="1">
      <c r="B26" s="425"/>
      <c r="C26" s="426" t="s">
        <v>286</v>
      </c>
      <c r="D26" s="428" t="s">
        <v>121</v>
      </c>
      <c r="E26" s="674" t="s">
        <v>122</v>
      </c>
      <c r="F26" s="794">
        <f>つるぎ町!Z$5</f>
        <v>7391</v>
      </c>
      <c r="G26" s="794">
        <f>つるぎ町!Z$8</f>
        <v>1417</v>
      </c>
      <c r="H26" s="794">
        <f>つるぎ町!Z$11</f>
        <v>605</v>
      </c>
      <c r="I26" s="794">
        <f>つるぎ町!Z$14</f>
        <v>7</v>
      </c>
      <c r="J26" s="794">
        <f>SUM(F26:I26)</f>
        <v>9420</v>
      </c>
      <c r="K26" s="794">
        <f>つるぎ町!Z$32</f>
        <v>293</v>
      </c>
      <c r="L26" s="794">
        <f>つるぎ町!Z$35</f>
        <v>15</v>
      </c>
      <c r="M26" s="794">
        <f t="shared" si="27"/>
        <v>308</v>
      </c>
      <c r="N26" s="794">
        <f t="shared" si="28"/>
        <v>9728</v>
      </c>
      <c r="O26" s="794">
        <f>つるぎ町!Z$20</f>
        <v>96</v>
      </c>
      <c r="P26" s="794">
        <f>つるぎ町!Z$23</f>
        <v>14</v>
      </c>
      <c r="Q26" s="794">
        <f t="shared" si="29"/>
        <v>110</v>
      </c>
      <c r="R26" s="794">
        <f>つるぎ町!Z$41</f>
        <v>0</v>
      </c>
      <c r="S26" s="794">
        <f>つるぎ町!Z$44</f>
        <v>4878</v>
      </c>
      <c r="T26" s="794">
        <f t="shared" si="30"/>
        <v>4878</v>
      </c>
      <c r="U26" s="794">
        <f t="shared" si="31"/>
        <v>4988</v>
      </c>
      <c r="V26" s="795">
        <f t="shared" si="32"/>
        <v>14716</v>
      </c>
      <c r="W26" s="701"/>
      <c r="X26" s="725"/>
    </row>
    <row r="27" spans="2:24" ht="12.75" customHeight="1">
      <c r="B27" s="425"/>
      <c r="C27" s="426"/>
      <c r="D27" s="426"/>
      <c r="E27" s="672" t="s">
        <v>114</v>
      </c>
      <c r="F27" s="794">
        <f>F25+F26</f>
        <v>17752</v>
      </c>
      <c r="G27" s="794">
        <f t="shared" ref="G27:V27" si="33">G25+G26</f>
        <v>5070</v>
      </c>
      <c r="H27" s="794">
        <f t="shared" si="33"/>
        <v>1712</v>
      </c>
      <c r="I27" s="794">
        <f t="shared" si="33"/>
        <v>44</v>
      </c>
      <c r="J27" s="794">
        <f t="shared" si="33"/>
        <v>24578</v>
      </c>
      <c r="K27" s="794">
        <f t="shared" si="33"/>
        <v>1761</v>
      </c>
      <c r="L27" s="794">
        <f t="shared" si="33"/>
        <v>93</v>
      </c>
      <c r="M27" s="794">
        <f t="shared" si="33"/>
        <v>1854</v>
      </c>
      <c r="N27" s="794">
        <f t="shared" si="33"/>
        <v>26432</v>
      </c>
      <c r="O27" s="794">
        <f t="shared" si="33"/>
        <v>430</v>
      </c>
      <c r="P27" s="794">
        <f t="shared" si="33"/>
        <v>54</v>
      </c>
      <c r="Q27" s="794">
        <f t="shared" si="33"/>
        <v>484</v>
      </c>
      <c r="R27" s="794">
        <f t="shared" si="33"/>
        <v>0</v>
      </c>
      <c r="S27" s="794">
        <f t="shared" si="33"/>
        <v>15322</v>
      </c>
      <c r="T27" s="794">
        <f t="shared" si="33"/>
        <v>15322</v>
      </c>
      <c r="U27" s="794">
        <f t="shared" si="33"/>
        <v>15806</v>
      </c>
      <c r="V27" s="795">
        <f t="shared" si="33"/>
        <v>42238</v>
      </c>
      <c r="W27" s="701"/>
      <c r="X27" s="725"/>
    </row>
    <row r="28" spans="2:24" ht="12.75" customHeight="1" thickBot="1">
      <c r="B28" s="425"/>
      <c r="C28" s="446"/>
      <c r="D28" s="447" t="s">
        <v>117</v>
      </c>
      <c r="E28" s="677"/>
      <c r="F28" s="799">
        <f>F23+F27</f>
        <v>20166</v>
      </c>
      <c r="G28" s="799">
        <f t="shared" ref="G28:V28" si="34">G23+G27</f>
        <v>6162</v>
      </c>
      <c r="H28" s="799">
        <f t="shared" si="34"/>
        <v>2459</v>
      </c>
      <c r="I28" s="799">
        <f t="shared" si="34"/>
        <v>54</v>
      </c>
      <c r="J28" s="799">
        <f t="shared" si="34"/>
        <v>28841</v>
      </c>
      <c r="K28" s="799">
        <f t="shared" si="34"/>
        <v>3092</v>
      </c>
      <c r="L28" s="799">
        <f t="shared" si="34"/>
        <v>93</v>
      </c>
      <c r="M28" s="799">
        <f t="shared" si="34"/>
        <v>3185</v>
      </c>
      <c r="N28" s="799">
        <f t="shared" si="34"/>
        <v>32026</v>
      </c>
      <c r="O28" s="799">
        <f t="shared" si="34"/>
        <v>559</v>
      </c>
      <c r="P28" s="799">
        <f t="shared" si="34"/>
        <v>59</v>
      </c>
      <c r="Q28" s="799">
        <f t="shared" si="34"/>
        <v>618</v>
      </c>
      <c r="R28" s="799">
        <f t="shared" si="34"/>
        <v>4</v>
      </c>
      <c r="S28" s="799">
        <f t="shared" si="34"/>
        <v>17581</v>
      </c>
      <c r="T28" s="799">
        <f t="shared" si="34"/>
        <v>17585</v>
      </c>
      <c r="U28" s="799">
        <f t="shared" si="34"/>
        <v>18203</v>
      </c>
      <c r="V28" s="800">
        <f t="shared" si="34"/>
        <v>50229</v>
      </c>
      <c r="W28" s="701"/>
      <c r="X28" s="725"/>
    </row>
    <row r="29" spans="2:24" ht="12.75" customHeight="1">
      <c r="B29" s="425"/>
      <c r="C29" s="426" t="s">
        <v>123</v>
      </c>
      <c r="D29" s="428" t="s">
        <v>124</v>
      </c>
      <c r="E29" s="678" t="s">
        <v>125</v>
      </c>
      <c r="F29" s="794">
        <f>三好市!Z$5</f>
        <v>22267</v>
      </c>
      <c r="G29" s="794">
        <f>三好市!Z$8</f>
        <v>8419</v>
      </c>
      <c r="H29" s="794">
        <f>三好市!Z$11</f>
        <v>1520</v>
      </c>
      <c r="I29" s="794">
        <f>三好市!Z$14</f>
        <v>101</v>
      </c>
      <c r="J29" s="794">
        <f t="shared" ref="J29:J30" si="35">SUM(F29:I29)</f>
        <v>32307</v>
      </c>
      <c r="K29" s="794">
        <f>三好市!Z$32</f>
        <v>808</v>
      </c>
      <c r="L29" s="794">
        <f>三好市!Z$35</f>
        <v>28</v>
      </c>
      <c r="M29" s="794">
        <f t="shared" ref="M29:M30" si="36">SUM(K29:L29)</f>
        <v>836</v>
      </c>
      <c r="N29" s="794">
        <f t="shared" ref="N29:N30" si="37">J29+M29</f>
        <v>33143</v>
      </c>
      <c r="O29" s="794">
        <f>三好市!Z$20</f>
        <v>1348</v>
      </c>
      <c r="P29" s="794">
        <f>三好市!Z$23</f>
        <v>48</v>
      </c>
      <c r="Q29" s="794">
        <f t="shared" ref="Q29:Q30" si="38">SUM(O29:P29)</f>
        <v>1396</v>
      </c>
      <c r="R29" s="794">
        <f>三好市!Z$41</f>
        <v>24</v>
      </c>
      <c r="S29" s="794">
        <f>三好市!Z$44</f>
        <v>18679</v>
      </c>
      <c r="T29" s="794">
        <f t="shared" ref="T29:T30" si="39">SUM(R29:S29)</f>
        <v>18703</v>
      </c>
      <c r="U29" s="794">
        <f t="shared" ref="U29:U30" si="40">Q29+T29</f>
        <v>20099</v>
      </c>
      <c r="V29" s="795">
        <f t="shared" ref="V29:V30" si="41">N29+U29</f>
        <v>53242</v>
      </c>
      <c r="W29" s="701"/>
      <c r="X29" s="725"/>
    </row>
    <row r="30" spans="2:24" ht="12.75" customHeight="1">
      <c r="B30" s="425"/>
      <c r="C30" s="426" t="s">
        <v>285</v>
      </c>
      <c r="D30" s="426"/>
      <c r="E30" s="662" t="s">
        <v>127</v>
      </c>
      <c r="F30" s="794">
        <f>東みよし町!Z$5</f>
        <v>1801</v>
      </c>
      <c r="G30" s="794">
        <f>東みよし町!Z$8</f>
        <v>2279</v>
      </c>
      <c r="H30" s="794">
        <f>東みよし町!Z$11</f>
        <v>913</v>
      </c>
      <c r="I30" s="794">
        <f>東みよし町!Z$14</f>
        <v>6</v>
      </c>
      <c r="J30" s="794">
        <f t="shared" si="35"/>
        <v>4999</v>
      </c>
      <c r="K30" s="794">
        <f>東みよし町!Z$32</f>
        <v>382</v>
      </c>
      <c r="L30" s="794">
        <f>東みよし町!Z$35</f>
        <v>0</v>
      </c>
      <c r="M30" s="794">
        <f t="shared" si="36"/>
        <v>382</v>
      </c>
      <c r="N30" s="794">
        <f t="shared" si="37"/>
        <v>5381</v>
      </c>
      <c r="O30" s="794">
        <f>東みよし町!Z$20</f>
        <v>221</v>
      </c>
      <c r="P30" s="794">
        <f>東みよし町!Z$23</f>
        <v>7</v>
      </c>
      <c r="Q30" s="794">
        <f t="shared" si="38"/>
        <v>228</v>
      </c>
      <c r="R30" s="794">
        <f>東みよし町!Z$41</f>
        <v>0</v>
      </c>
      <c r="S30" s="794">
        <f>東みよし町!Z$44</f>
        <v>3793</v>
      </c>
      <c r="T30" s="794">
        <f t="shared" si="39"/>
        <v>3793</v>
      </c>
      <c r="U30" s="794">
        <f t="shared" si="40"/>
        <v>4021</v>
      </c>
      <c r="V30" s="795">
        <f t="shared" si="41"/>
        <v>9402</v>
      </c>
      <c r="W30" s="701"/>
      <c r="X30" s="725"/>
    </row>
    <row r="31" spans="2:24" ht="12.75" customHeight="1" thickBot="1">
      <c r="B31" s="425"/>
      <c r="C31" s="640"/>
      <c r="D31" s="452" t="s">
        <v>117</v>
      </c>
      <c r="E31" s="669"/>
      <c r="F31" s="799">
        <f>F29+F30</f>
        <v>24068</v>
      </c>
      <c r="G31" s="799">
        <f t="shared" ref="G31:V31" si="42">G29+G30</f>
        <v>10698</v>
      </c>
      <c r="H31" s="799">
        <f t="shared" si="42"/>
        <v>2433</v>
      </c>
      <c r="I31" s="799">
        <f t="shared" si="42"/>
        <v>107</v>
      </c>
      <c r="J31" s="799">
        <f t="shared" si="42"/>
        <v>37306</v>
      </c>
      <c r="K31" s="799">
        <f t="shared" si="42"/>
        <v>1190</v>
      </c>
      <c r="L31" s="799">
        <f t="shared" si="42"/>
        <v>28</v>
      </c>
      <c r="M31" s="799">
        <f t="shared" si="42"/>
        <v>1218</v>
      </c>
      <c r="N31" s="799">
        <f t="shared" si="42"/>
        <v>38524</v>
      </c>
      <c r="O31" s="799">
        <f t="shared" si="42"/>
        <v>1569</v>
      </c>
      <c r="P31" s="799">
        <f t="shared" si="42"/>
        <v>55</v>
      </c>
      <c r="Q31" s="799">
        <f t="shared" si="42"/>
        <v>1624</v>
      </c>
      <c r="R31" s="799">
        <f t="shared" si="42"/>
        <v>24</v>
      </c>
      <c r="S31" s="799">
        <f t="shared" si="42"/>
        <v>22472</v>
      </c>
      <c r="T31" s="799">
        <f t="shared" si="42"/>
        <v>22496</v>
      </c>
      <c r="U31" s="799">
        <f t="shared" si="42"/>
        <v>24120</v>
      </c>
      <c r="V31" s="800">
        <f t="shared" si="42"/>
        <v>62644</v>
      </c>
      <c r="W31" s="701"/>
      <c r="X31" s="725"/>
    </row>
    <row r="32" spans="2:24" ht="12.75" customHeight="1" thickBot="1">
      <c r="B32" s="453"/>
      <c r="C32" s="454" t="s">
        <v>128</v>
      </c>
      <c r="D32" s="455"/>
      <c r="E32" s="690"/>
      <c r="F32" s="817">
        <f>F22+F28+F31</f>
        <v>62773.01</v>
      </c>
      <c r="G32" s="817">
        <f t="shared" ref="G32:V32" si="43">G22+G28+G31</f>
        <v>23335.58</v>
      </c>
      <c r="H32" s="817">
        <f t="shared" si="43"/>
        <v>7566.76</v>
      </c>
      <c r="I32" s="817">
        <f t="shared" si="43"/>
        <v>646.21</v>
      </c>
      <c r="J32" s="817">
        <f t="shared" si="43"/>
        <v>94321.56</v>
      </c>
      <c r="K32" s="817">
        <f t="shared" si="43"/>
        <v>8037.8</v>
      </c>
      <c r="L32" s="817">
        <f t="shared" si="43"/>
        <v>161</v>
      </c>
      <c r="M32" s="817">
        <f t="shared" si="43"/>
        <v>8198.7999999999993</v>
      </c>
      <c r="N32" s="817">
        <f t="shared" si="43"/>
        <v>102520.36</v>
      </c>
      <c r="O32" s="817">
        <f t="shared" si="43"/>
        <v>2445.85</v>
      </c>
      <c r="P32" s="817">
        <f t="shared" si="43"/>
        <v>221.04</v>
      </c>
      <c r="Q32" s="817">
        <f t="shared" si="43"/>
        <v>2666.89</v>
      </c>
      <c r="R32" s="817">
        <f t="shared" si="43"/>
        <v>393.15999999999997</v>
      </c>
      <c r="S32" s="817">
        <f t="shared" si="43"/>
        <v>63356.95</v>
      </c>
      <c r="T32" s="817">
        <f t="shared" si="43"/>
        <v>63750.11</v>
      </c>
      <c r="U32" s="817">
        <f t="shared" si="43"/>
        <v>66417</v>
      </c>
      <c r="V32" s="818">
        <f t="shared" si="43"/>
        <v>168937.36</v>
      </c>
      <c r="W32" s="701"/>
      <c r="X32" s="725"/>
    </row>
    <row r="33" spans="2:24" ht="12.75" customHeight="1">
      <c r="B33" s="458"/>
      <c r="C33" s="459" t="s">
        <v>129</v>
      </c>
      <c r="D33" s="639"/>
      <c r="E33" s="706" t="s">
        <v>130</v>
      </c>
      <c r="F33" s="794">
        <f>那賀町!Z$5</f>
        <v>42376</v>
      </c>
      <c r="G33" s="794">
        <f>那賀町!Z$8</f>
        <v>3901</v>
      </c>
      <c r="H33" s="794">
        <f>那賀町!Z$11</f>
        <v>84</v>
      </c>
      <c r="I33" s="794">
        <f>那賀町!Z$14</f>
        <v>19</v>
      </c>
      <c r="J33" s="794">
        <f t="shared" ref="J33" si="44">SUM(F33:I33)</f>
        <v>46380</v>
      </c>
      <c r="K33" s="794">
        <f>那賀町!Z$32</f>
        <v>56</v>
      </c>
      <c r="L33" s="794">
        <f>那賀町!Z$35</f>
        <v>330</v>
      </c>
      <c r="M33" s="794">
        <f t="shared" ref="M33" si="45">SUM(K33:L33)</f>
        <v>386</v>
      </c>
      <c r="N33" s="794">
        <f t="shared" ref="N33" si="46">J33+M33</f>
        <v>46766</v>
      </c>
      <c r="O33" s="794">
        <f>那賀町!Z$20</f>
        <v>34</v>
      </c>
      <c r="P33" s="794">
        <f>那賀町!Z$23</f>
        <v>297</v>
      </c>
      <c r="Q33" s="794">
        <f t="shared" ref="Q33" si="47">SUM(O33:P33)</f>
        <v>331</v>
      </c>
      <c r="R33" s="794">
        <f>那賀町!Z$41</f>
        <v>1</v>
      </c>
      <c r="S33" s="794">
        <f>那賀町!Z$44</f>
        <v>13293</v>
      </c>
      <c r="T33" s="794">
        <f t="shared" ref="T33" si="48">SUM(R33:S33)</f>
        <v>13294</v>
      </c>
      <c r="U33" s="794">
        <f t="shared" ref="U33" si="49">Q33+T33</f>
        <v>13625</v>
      </c>
      <c r="V33" s="795">
        <f t="shared" ref="V33" si="50">N33+U33</f>
        <v>60391</v>
      </c>
      <c r="W33" s="701"/>
      <c r="X33" s="725"/>
    </row>
    <row r="34" spans="2:24" ht="12.75" customHeight="1" thickBot="1">
      <c r="B34" s="425"/>
      <c r="C34" s="426" t="s">
        <v>287</v>
      </c>
      <c r="D34" s="434" t="s">
        <v>117</v>
      </c>
      <c r="E34" s="669"/>
      <c r="F34" s="802">
        <f>F33</f>
        <v>42376</v>
      </c>
      <c r="G34" s="802">
        <f t="shared" ref="G34:V34" si="51">G33</f>
        <v>3901</v>
      </c>
      <c r="H34" s="802">
        <f t="shared" si="51"/>
        <v>84</v>
      </c>
      <c r="I34" s="802">
        <f t="shared" si="51"/>
        <v>19</v>
      </c>
      <c r="J34" s="802">
        <f t="shared" si="51"/>
        <v>46380</v>
      </c>
      <c r="K34" s="802">
        <f t="shared" si="51"/>
        <v>56</v>
      </c>
      <c r="L34" s="802">
        <f t="shared" si="51"/>
        <v>330</v>
      </c>
      <c r="M34" s="802">
        <f t="shared" si="51"/>
        <v>386</v>
      </c>
      <c r="N34" s="802">
        <f t="shared" si="51"/>
        <v>46766</v>
      </c>
      <c r="O34" s="802">
        <f t="shared" si="51"/>
        <v>34</v>
      </c>
      <c r="P34" s="802">
        <f t="shared" si="51"/>
        <v>297</v>
      </c>
      <c r="Q34" s="802">
        <f t="shared" si="51"/>
        <v>331</v>
      </c>
      <c r="R34" s="802">
        <f t="shared" si="51"/>
        <v>1</v>
      </c>
      <c r="S34" s="802">
        <f t="shared" si="51"/>
        <v>13293</v>
      </c>
      <c r="T34" s="802">
        <f t="shared" si="51"/>
        <v>13294</v>
      </c>
      <c r="U34" s="802">
        <f t="shared" si="51"/>
        <v>13625</v>
      </c>
      <c r="V34" s="803">
        <f t="shared" si="51"/>
        <v>60391</v>
      </c>
      <c r="W34" s="701"/>
      <c r="X34" s="725"/>
    </row>
    <row r="35" spans="2:24" ht="12.75" customHeight="1">
      <c r="B35" s="425" t="s">
        <v>132</v>
      </c>
      <c r="C35" s="421"/>
      <c r="D35" s="461" t="s">
        <v>133</v>
      </c>
      <c r="E35" s="660" t="s">
        <v>134</v>
      </c>
      <c r="F35" s="794">
        <f>阿南市!Z$5</f>
        <v>5038.62</v>
      </c>
      <c r="G35" s="794">
        <f>阿南市!Z$8</f>
        <v>1723.72</v>
      </c>
      <c r="H35" s="794">
        <f>阿南市!Z$11</f>
        <v>248.53</v>
      </c>
      <c r="I35" s="794">
        <f>阿南市!Z$14</f>
        <v>62.4</v>
      </c>
      <c r="J35" s="794">
        <f t="shared" ref="J35" si="52">SUM(F35:I35)</f>
        <v>7073.2699999999995</v>
      </c>
      <c r="K35" s="794">
        <f>阿南市!Z$32</f>
        <v>411.14</v>
      </c>
      <c r="L35" s="794">
        <f>阿南市!Z$35</f>
        <v>0</v>
      </c>
      <c r="M35" s="794">
        <f t="shared" ref="M35" si="53">SUM(K35:L35)</f>
        <v>411.14</v>
      </c>
      <c r="N35" s="794">
        <f t="shared" ref="N35" si="54">J35+M35</f>
        <v>7484.41</v>
      </c>
      <c r="O35" s="794">
        <f>阿南市!Z$20</f>
        <v>14.99</v>
      </c>
      <c r="P35" s="794">
        <f>阿南市!Z$23</f>
        <v>6.66</v>
      </c>
      <c r="Q35" s="794">
        <f t="shared" ref="Q35" si="55">SUM(O35:P35)</f>
        <v>21.65</v>
      </c>
      <c r="R35" s="794">
        <f>阿南市!Z$41</f>
        <v>0</v>
      </c>
      <c r="S35" s="794">
        <f>阿南市!Z$44</f>
        <v>5788.66</v>
      </c>
      <c r="T35" s="794">
        <f t="shared" ref="T35" si="56">SUM(R35:S35)</f>
        <v>5788.66</v>
      </c>
      <c r="U35" s="794">
        <f t="shared" ref="U35" si="57">Q35+T35</f>
        <v>5810.3099999999995</v>
      </c>
      <c r="V35" s="795">
        <f t="shared" ref="V35" si="58">N35+U35</f>
        <v>13294.72</v>
      </c>
      <c r="W35" s="701"/>
      <c r="X35" s="725"/>
    </row>
    <row r="36" spans="2:24" ht="12.75" customHeight="1">
      <c r="B36" s="425" t="s">
        <v>135</v>
      </c>
      <c r="C36" s="426"/>
      <c r="D36" s="431"/>
      <c r="E36" s="672" t="s">
        <v>114</v>
      </c>
      <c r="F36" s="794">
        <f>F34+F35</f>
        <v>47414.62</v>
      </c>
      <c r="G36" s="794">
        <f t="shared" ref="G36:V36" si="59">G34+G35</f>
        <v>5624.72</v>
      </c>
      <c r="H36" s="794">
        <f t="shared" si="59"/>
        <v>332.53</v>
      </c>
      <c r="I36" s="794">
        <f t="shared" si="59"/>
        <v>81.400000000000006</v>
      </c>
      <c r="J36" s="794">
        <f t="shared" si="59"/>
        <v>53453.27</v>
      </c>
      <c r="K36" s="794">
        <f t="shared" si="59"/>
        <v>467.14</v>
      </c>
      <c r="L36" s="794">
        <f t="shared" si="59"/>
        <v>330</v>
      </c>
      <c r="M36" s="794">
        <f t="shared" si="59"/>
        <v>797.14</v>
      </c>
      <c r="N36" s="794">
        <f t="shared" si="59"/>
        <v>54250.41</v>
      </c>
      <c r="O36" s="794">
        <f t="shared" si="59"/>
        <v>48.99</v>
      </c>
      <c r="P36" s="794">
        <f t="shared" si="59"/>
        <v>303.66000000000003</v>
      </c>
      <c r="Q36" s="794">
        <f t="shared" si="59"/>
        <v>352.65</v>
      </c>
      <c r="R36" s="794">
        <f t="shared" si="59"/>
        <v>1</v>
      </c>
      <c r="S36" s="794">
        <f t="shared" si="59"/>
        <v>19081.66</v>
      </c>
      <c r="T36" s="794">
        <f t="shared" si="59"/>
        <v>19082.66</v>
      </c>
      <c r="U36" s="794">
        <f t="shared" si="59"/>
        <v>19435.309999999998</v>
      </c>
      <c r="V36" s="795">
        <f t="shared" si="59"/>
        <v>73685.72</v>
      </c>
      <c r="W36" s="701"/>
      <c r="X36" s="725"/>
    </row>
    <row r="37" spans="2:24" ht="12.75" customHeight="1">
      <c r="B37" s="425"/>
      <c r="C37" s="426" t="s">
        <v>136</v>
      </c>
      <c r="D37" s="462"/>
      <c r="E37" s="443" t="s">
        <v>137</v>
      </c>
      <c r="F37" s="794">
        <f>牟岐町!Z$5</f>
        <v>1966</v>
      </c>
      <c r="G37" s="794">
        <f>牟岐町!Z$8</f>
        <v>959</v>
      </c>
      <c r="H37" s="794">
        <f>牟岐町!Z$11</f>
        <v>53</v>
      </c>
      <c r="I37" s="794">
        <f>牟岐町!Z$14</f>
        <v>72</v>
      </c>
      <c r="J37" s="794">
        <f t="shared" ref="J37:J39" si="60">SUM(F37:I37)</f>
        <v>3050</v>
      </c>
      <c r="K37" s="794">
        <f>牟岐町!Z$32</f>
        <v>10</v>
      </c>
      <c r="L37" s="794">
        <f>牟岐町!Z$35</f>
        <v>0</v>
      </c>
      <c r="M37" s="794">
        <f t="shared" ref="M37:M39" si="61">SUM(K37:L37)</f>
        <v>10</v>
      </c>
      <c r="N37" s="794">
        <f t="shared" ref="N37:N39" si="62">J37+M37</f>
        <v>3060</v>
      </c>
      <c r="O37" s="794">
        <f>牟岐町!Z$20</f>
        <v>2</v>
      </c>
      <c r="P37" s="794">
        <f>牟岐町!Z$23</f>
        <v>2</v>
      </c>
      <c r="Q37" s="794">
        <f t="shared" ref="Q37:Q39" si="63">SUM(O37:P37)</f>
        <v>4</v>
      </c>
      <c r="R37" s="794">
        <f>牟岐町!Z$41</f>
        <v>0</v>
      </c>
      <c r="S37" s="794">
        <f>牟岐町!Z$44</f>
        <v>1812</v>
      </c>
      <c r="T37" s="794">
        <f t="shared" ref="T37:T39" si="64">SUM(R37:S37)</f>
        <v>1812</v>
      </c>
      <c r="U37" s="794">
        <f t="shared" ref="U37:U39" si="65">Q37+T37</f>
        <v>1816</v>
      </c>
      <c r="V37" s="795">
        <f t="shared" ref="V37:V39" si="66">N37+U37</f>
        <v>4876</v>
      </c>
      <c r="W37" s="701"/>
      <c r="X37" s="725"/>
    </row>
    <row r="38" spans="2:24" ht="12.75" customHeight="1">
      <c r="B38" s="425" t="s">
        <v>288</v>
      </c>
      <c r="C38" s="426" t="s">
        <v>288</v>
      </c>
      <c r="D38" s="428" t="s">
        <v>138</v>
      </c>
      <c r="E38" s="674" t="s">
        <v>139</v>
      </c>
      <c r="F38" s="794">
        <f>美波町!Z$5</f>
        <v>4313</v>
      </c>
      <c r="G38" s="794">
        <f>美波町!Z$8</f>
        <v>2129</v>
      </c>
      <c r="H38" s="794">
        <f>美波町!Z$11</f>
        <v>282</v>
      </c>
      <c r="I38" s="794">
        <f>美波町!Z$14</f>
        <v>132</v>
      </c>
      <c r="J38" s="794">
        <f t="shared" si="60"/>
        <v>6856</v>
      </c>
      <c r="K38" s="794">
        <f>美波町!Z$32</f>
        <v>60</v>
      </c>
      <c r="L38" s="794">
        <f>美波町!Z$35</f>
        <v>2</v>
      </c>
      <c r="M38" s="794">
        <f t="shared" si="61"/>
        <v>62</v>
      </c>
      <c r="N38" s="794">
        <f t="shared" si="62"/>
        <v>6918</v>
      </c>
      <c r="O38" s="794">
        <f>美波町!Z$20</f>
        <v>9</v>
      </c>
      <c r="P38" s="794">
        <f>美波町!Z$23</f>
        <v>20</v>
      </c>
      <c r="Q38" s="794">
        <f t="shared" si="63"/>
        <v>29</v>
      </c>
      <c r="R38" s="794">
        <f>美波町!Z$41</f>
        <v>0</v>
      </c>
      <c r="S38" s="794">
        <f>美波町!Z$44</f>
        <v>5270</v>
      </c>
      <c r="T38" s="794">
        <f t="shared" si="64"/>
        <v>5270</v>
      </c>
      <c r="U38" s="794">
        <f t="shared" si="65"/>
        <v>5299</v>
      </c>
      <c r="V38" s="795">
        <f t="shared" si="66"/>
        <v>12217</v>
      </c>
      <c r="W38" s="701"/>
      <c r="X38" s="725"/>
    </row>
    <row r="39" spans="2:24" ht="12.75" customHeight="1">
      <c r="B39" s="425"/>
      <c r="C39" s="426"/>
      <c r="D39" s="426"/>
      <c r="E39" s="674" t="s">
        <v>140</v>
      </c>
      <c r="F39" s="794">
        <f>海陽町!Z$5</f>
        <v>17206</v>
      </c>
      <c r="G39" s="794">
        <f>海陽町!Z$8</f>
        <v>4106</v>
      </c>
      <c r="H39" s="794">
        <f>海陽町!Z$11</f>
        <v>132</v>
      </c>
      <c r="I39" s="794">
        <f>海陽町!Z$14</f>
        <v>176</v>
      </c>
      <c r="J39" s="794">
        <f t="shared" si="60"/>
        <v>21620</v>
      </c>
      <c r="K39" s="794">
        <f>海陽町!Z$32</f>
        <v>109</v>
      </c>
      <c r="L39" s="794">
        <f>海陽町!Z$35</f>
        <v>9</v>
      </c>
      <c r="M39" s="794">
        <f t="shared" si="61"/>
        <v>118</v>
      </c>
      <c r="N39" s="794">
        <f t="shared" si="62"/>
        <v>21738</v>
      </c>
      <c r="O39" s="794">
        <f>海陽町!Z$20</f>
        <v>20</v>
      </c>
      <c r="P39" s="794">
        <f>海陽町!Z$23</f>
        <v>25</v>
      </c>
      <c r="Q39" s="794">
        <f t="shared" si="63"/>
        <v>45</v>
      </c>
      <c r="R39" s="794">
        <f>海陽町!Z$41</f>
        <v>0</v>
      </c>
      <c r="S39" s="794">
        <f>海陽町!Z$44</f>
        <v>6726</v>
      </c>
      <c r="T39" s="794">
        <f t="shared" si="64"/>
        <v>6726</v>
      </c>
      <c r="U39" s="794">
        <f t="shared" si="65"/>
        <v>6771</v>
      </c>
      <c r="V39" s="795">
        <f t="shared" si="66"/>
        <v>28509</v>
      </c>
      <c r="W39" s="701"/>
      <c r="X39" s="725"/>
    </row>
    <row r="40" spans="2:24" ht="12.75" customHeight="1">
      <c r="B40" s="425"/>
      <c r="C40" s="426"/>
      <c r="D40" s="431"/>
      <c r="E40" s="672" t="s">
        <v>114</v>
      </c>
      <c r="F40" s="794">
        <f>F37+F38+F39</f>
        <v>23485</v>
      </c>
      <c r="G40" s="794">
        <f t="shared" ref="G40:V40" si="67">G37+G38+G39</f>
        <v>7194</v>
      </c>
      <c r="H40" s="794">
        <f t="shared" si="67"/>
        <v>467</v>
      </c>
      <c r="I40" s="794">
        <f t="shared" si="67"/>
        <v>380</v>
      </c>
      <c r="J40" s="794">
        <f t="shared" si="67"/>
        <v>31526</v>
      </c>
      <c r="K40" s="794">
        <f t="shared" si="67"/>
        <v>179</v>
      </c>
      <c r="L40" s="794">
        <f t="shared" si="67"/>
        <v>11</v>
      </c>
      <c r="M40" s="794">
        <f t="shared" si="67"/>
        <v>190</v>
      </c>
      <c r="N40" s="794">
        <f t="shared" si="67"/>
        <v>31716</v>
      </c>
      <c r="O40" s="794">
        <f t="shared" si="67"/>
        <v>31</v>
      </c>
      <c r="P40" s="794">
        <f t="shared" si="67"/>
        <v>47</v>
      </c>
      <c r="Q40" s="794">
        <f t="shared" si="67"/>
        <v>78</v>
      </c>
      <c r="R40" s="794">
        <f t="shared" si="67"/>
        <v>0</v>
      </c>
      <c r="S40" s="794">
        <f t="shared" si="67"/>
        <v>13808</v>
      </c>
      <c r="T40" s="794">
        <f t="shared" si="67"/>
        <v>13808</v>
      </c>
      <c r="U40" s="794">
        <f t="shared" si="67"/>
        <v>13886</v>
      </c>
      <c r="V40" s="795">
        <f t="shared" si="67"/>
        <v>45602</v>
      </c>
      <c r="W40" s="701"/>
      <c r="X40" s="725"/>
    </row>
    <row r="41" spans="2:24" ht="12.75" customHeight="1" thickBot="1">
      <c r="B41" s="463"/>
      <c r="C41" s="464"/>
      <c r="D41" s="452" t="s">
        <v>117</v>
      </c>
      <c r="E41" s="677"/>
      <c r="F41" s="799">
        <f>F35+F40</f>
        <v>28523.62</v>
      </c>
      <c r="G41" s="799">
        <f t="shared" ref="G41:V41" si="68">G35+G40</f>
        <v>8917.7199999999993</v>
      </c>
      <c r="H41" s="799">
        <f t="shared" si="68"/>
        <v>715.53</v>
      </c>
      <c r="I41" s="799">
        <f t="shared" si="68"/>
        <v>442.4</v>
      </c>
      <c r="J41" s="799">
        <f t="shared" si="68"/>
        <v>38599.269999999997</v>
      </c>
      <c r="K41" s="799">
        <f t="shared" si="68"/>
        <v>590.14</v>
      </c>
      <c r="L41" s="799">
        <f t="shared" si="68"/>
        <v>11</v>
      </c>
      <c r="M41" s="799">
        <f t="shared" si="68"/>
        <v>601.14</v>
      </c>
      <c r="N41" s="799">
        <f t="shared" si="68"/>
        <v>39200.410000000003</v>
      </c>
      <c r="O41" s="799">
        <f t="shared" si="68"/>
        <v>45.99</v>
      </c>
      <c r="P41" s="799">
        <f t="shared" si="68"/>
        <v>53.66</v>
      </c>
      <c r="Q41" s="799">
        <f t="shared" si="68"/>
        <v>99.65</v>
      </c>
      <c r="R41" s="799">
        <f t="shared" si="68"/>
        <v>0</v>
      </c>
      <c r="S41" s="799">
        <f t="shared" si="68"/>
        <v>19596.66</v>
      </c>
      <c r="T41" s="799">
        <f t="shared" si="68"/>
        <v>19596.66</v>
      </c>
      <c r="U41" s="799">
        <f t="shared" si="68"/>
        <v>19696.309999999998</v>
      </c>
      <c r="V41" s="800">
        <f t="shared" si="68"/>
        <v>58896.72</v>
      </c>
      <c r="W41" s="701"/>
      <c r="X41" s="725"/>
    </row>
    <row r="42" spans="2:24" ht="12.75" customHeight="1" thickBot="1">
      <c r="B42" s="465"/>
      <c r="C42" s="466" t="s">
        <v>128</v>
      </c>
      <c r="D42" s="467"/>
      <c r="E42" s="690"/>
      <c r="F42" s="817">
        <f>F41+F33</f>
        <v>70899.62</v>
      </c>
      <c r="G42" s="817">
        <f t="shared" ref="G42:V42" si="69">G41+G33</f>
        <v>12818.72</v>
      </c>
      <c r="H42" s="817">
        <f t="shared" si="69"/>
        <v>799.53</v>
      </c>
      <c r="I42" s="817">
        <f t="shared" si="69"/>
        <v>461.4</v>
      </c>
      <c r="J42" s="817">
        <f t="shared" si="69"/>
        <v>84979.26999999999</v>
      </c>
      <c r="K42" s="817">
        <f t="shared" si="69"/>
        <v>646.14</v>
      </c>
      <c r="L42" s="817">
        <f t="shared" si="69"/>
        <v>341</v>
      </c>
      <c r="M42" s="817">
        <f t="shared" si="69"/>
        <v>987.14</v>
      </c>
      <c r="N42" s="817">
        <f t="shared" si="69"/>
        <v>85966.41</v>
      </c>
      <c r="O42" s="817">
        <f t="shared" si="69"/>
        <v>79.990000000000009</v>
      </c>
      <c r="P42" s="817">
        <f t="shared" si="69"/>
        <v>350.65999999999997</v>
      </c>
      <c r="Q42" s="817">
        <f t="shared" si="69"/>
        <v>430.65</v>
      </c>
      <c r="R42" s="817">
        <f t="shared" si="69"/>
        <v>1</v>
      </c>
      <c r="S42" s="817">
        <f t="shared" si="69"/>
        <v>32889.660000000003</v>
      </c>
      <c r="T42" s="817">
        <f t="shared" si="69"/>
        <v>32890.660000000003</v>
      </c>
      <c r="U42" s="817">
        <f t="shared" si="69"/>
        <v>33321.31</v>
      </c>
      <c r="V42" s="818">
        <f t="shared" si="69"/>
        <v>119287.72</v>
      </c>
      <c r="W42" s="701"/>
      <c r="X42" s="725"/>
    </row>
    <row r="43" spans="2:24" ht="12.75" customHeight="1" thickBot="1">
      <c r="B43" s="470" t="s">
        <v>141</v>
      </c>
      <c r="C43" s="455"/>
      <c r="D43" s="455"/>
      <c r="E43" s="690"/>
      <c r="F43" s="804">
        <f>F32+F42</f>
        <v>133672.63</v>
      </c>
      <c r="G43" s="804">
        <f t="shared" ref="G43:U43" si="70">G32+G42</f>
        <v>36154.300000000003</v>
      </c>
      <c r="H43" s="804">
        <f t="shared" si="70"/>
        <v>8366.2900000000009</v>
      </c>
      <c r="I43" s="804">
        <f t="shared" si="70"/>
        <v>1107.6100000000001</v>
      </c>
      <c r="J43" s="804">
        <f t="shared" si="70"/>
        <v>179300.83</v>
      </c>
      <c r="K43" s="804">
        <f t="shared" si="70"/>
        <v>8683.94</v>
      </c>
      <c r="L43" s="804">
        <f t="shared" si="70"/>
        <v>502</v>
      </c>
      <c r="M43" s="804">
        <f t="shared" si="70"/>
        <v>9185.9399999999987</v>
      </c>
      <c r="N43" s="804">
        <f t="shared" si="70"/>
        <v>188486.77000000002</v>
      </c>
      <c r="O43" s="804">
        <f t="shared" si="70"/>
        <v>2525.84</v>
      </c>
      <c r="P43" s="804">
        <f t="shared" si="70"/>
        <v>571.69999999999993</v>
      </c>
      <c r="Q43" s="804">
        <f t="shared" si="70"/>
        <v>3097.54</v>
      </c>
      <c r="R43" s="804">
        <f t="shared" si="70"/>
        <v>394.15999999999997</v>
      </c>
      <c r="S43" s="804">
        <f t="shared" si="70"/>
        <v>96246.61</v>
      </c>
      <c r="T43" s="804">
        <f t="shared" si="70"/>
        <v>96640.77</v>
      </c>
      <c r="U43" s="804">
        <f t="shared" si="70"/>
        <v>99738.31</v>
      </c>
      <c r="V43" s="805">
        <f>V32+V42</f>
        <v>288225.07999999996</v>
      </c>
      <c r="W43" s="701"/>
      <c r="X43" s="725"/>
    </row>
    <row r="44" spans="2:24" ht="11.25">
      <c r="B44" s="643"/>
      <c r="C44" s="643"/>
      <c r="D44" s="643"/>
      <c r="E44" s="643"/>
      <c r="F44" s="813"/>
      <c r="G44" s="813"/>
      <c r="H44" s="813"/>
      <c r="I44" s="813"/>
      <c r="J44" s="813"/>
      <c r="K44" s="813"/>
      <c r="L44" s="813"/>
      <c r="M44" s="813"/>
      <c r="N44" s="813"/>
      <c r="O44" s="813"/>
      <c r="P44" s="813"/>
      <c r="Q44" s="813"/>
      <c r="R44" s="813"/>
      <c r="S44" s="813"/>
      <c r="T44" s="813"/>
      <c r="U44" s="813"/>
      <c r="V44" s="813"/>
    </row>
  </sheetData>
  <phoneticPr fontId="25"/>
  <pageMargins left="0.9055118110236221" right="0.39370078740157483" top="0.70866141732283472" bottom="0.70866141732283472" header="0.31496062992125984" footer="0.31496062992125984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4"/>
  <sheetViews>
    <sheetView workbookViewId="0"/>
  </sheetViews>
  <sheetFormatPr defaultColWidth="13.25" defaultRowHeight="12" customHeight="1"/>
  <cols>
    <col min="1" max="1" width="1" style="566" customWidth="1"/>
    <col min="2" max="4" width="6.625" style="566" customWidth="1"/>
    <col min="5" max="5" width="9.625" style="566" customWidth="1"/>
    <col min="6" max="14" width="11.875" style="566" customWidth="1"/>
    <col min="15" max="15" width="2.625" style="566" customWidth="1"/>
    <col min="16" max="30" width="13.25" style="566"/>
    <col min="31" max="33" width="0" style="566" hidden="1" customWidth="1"/>
    <col min="34" max="16384" width="13.25" style="566"/>
  </cols>
  <sheetData>
    <row r="1" spans="2:15" ht="9.75" customHeight="1">
      <c r="C1" s="567"/>
      <c r="G1" s="621"/>
      <c r="H1" s="621"/>
      <c r="I1" s="622"/>
      <c r="J1" s="622"/>
      <c r="K1" s="621"/>
      <c r="L1" s="621"/>
      <c r="M1" s="621"/>
      <c r="N1" s="621"/>
    </row>
    <row r="2" spans="2:15" ht="15" customHeight="1">
      <c r="B2" s="476" t="s">
        <v>222</v>
      </c>
    </row>
    <row r="3" spans="2:15" ht="12" customHeight="1" thickBot="1"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67"/>
      <c r="M3" s="1175" t="s">
        <v>213</v>
      </c>
      <c r="N3" s="1175"/>
    </row>
    <row r="4" spans="2:15" ht="13.5" customHeight="1">
      <c r="B4" s="1176" t="s">
        <v>146</v>
      </c>
      <c r="C4" s="1178" t="s">
        <v>147</v>
      </c>
      <c r="D4" s="571" t="s">
        <v>90</v>
      </c>
      <c r="E4" s="1159" t="s">
        <v>191</v>
      </c>
      <c r="F4" s="635" t="s">
        <v>223</v>
      </c>
      <c r="G4" s="1179" t="s">
        <v>227</v>
      </c>
      <c r="H4" s="1180"/>
      <c r="I4" s="1181" t="s">
        <v>228</v>
      </c>
      <c r="J4" s="1181"/>
      <c r="K4" s="1181"/>
      <c r="L4" s="1181" t="s">
        <v>232</v>
      </c>
      <c r="M4" s="1181"/>
      <c r="N4" s="1182"/>
      <c r="O4" s="570"/>
    </row>
    <row r="5" spans="2:15" ht="13.5" customHeight="1" thickBot="1">
      <c r="B5" s="1177"/>
      <c r="C5" s="1160"/>
      <c r="D5" s="574" t="s">
        <v>95</v>
      </c>
      <c r="E5" s="1160"/>
      <c r="F5" s="636" t="s">
        <v>224</v>
      </c>
      <c r="G5" s="578" t="s">
        <v>225</v>
      </c>
      <c r="H5" s="634" t="s">
        <v>226</v>
      </c>
      <c r="I5" s="637" t="s">
        <v>225</v>
      </c>
      <c r="J5" s="637" t="s">
        <v>229</v>
      </c>
      <c r="K5" s="637" t="s">
        <v>230</v>
      </c>
      <c r="L5" s="637" t="s">
        <v>225</v>
      </c>
      <c r="M5" s="637" t="s">
        <v>231</v>
      </c>
      <c r="N5" s="638" t="s">
        <v>230</v>
      </c>
      <c r="O5" s="570"/>
    </row>
    <row r="6" spans="2:15" ht="12.75" customHeight="1">
      <c r="B6" s="583"/>
      <c r="C6" s="584"/>
      <c r="D6" s="584"/>
      <c r="E6" s="632" t="s">
        <v>98</v>
      </c>
      <c r="F6" s="819">
        <f>第１１表!P7</f>
        <v>5021.1999999999953</v>
      </c>
      <c r="G6" s="820">
        <f>徳島市!$Z$29</f>
        <v>999.44999999999993</v>
      </c>
      <c r="H6" s="820">
        <f>G6/F6*100</f>
        <v>19.904604477017461</v>
      </c>
      <c r="I6" s="820">
        <f>徳島市!$Z$5</f>
        <v>560.01</v>
      </c>
      <c r="J6" s="820">
        <f>SUM(徳島市!$M$5:$Y$5)</f>
        <v>516.5100000000001</v>
      </c>
      <c r="K6" s="820">
        <f>J6/I6*100</f>
        <v>92.232281566400616</v>
      </c>
      <c r="L6" s="820">
        <f>徳島市!$Z$8</f>
        <v>311.58</v>
      </c>
      <c r="M6" s="820">
        <f>SUM(徳島市!N8:Y8)</f>
        <v>163.45000000000002</v>
      </c>
      <c r="N6" s="821">
        <f>M6/L6*100</f>
        <v>52.458437640413379</v>
      </c>
      <c r="O6" s="570"/>
    </row>
    <row r="7" spans="2:15" ht="12.75" customHeight="1">
      <c r="B7" s="583"/>
      <c r="C7" s="584"/>
      <c r="D7" s="584"/>
      <c r="E7" s="585" t="s">
        <v>99</v>
      </c>
      <c r="F7" s="822">
        <f>第１１表!P8</f>
        <v>7060.6099999999969</v>
      </c>
      <c r="G7" s="823">
        <f>鳴門市!$Z$29</f>
        <v>848</v>
      </c>
      <c r="H7" s="823">
        <f>G7/F7*100</f>
        <v>12.010293728162303</v>
      </c>
      <c r="I7" s="823">
        <f>鳴門市!$Z$5</f>
        <v>35</v>
      </c>
      <c r="J7" s="823">
        <f>SUM(鳴門市!$M$5:$Y$5)</f>
        <v>25</v>
      </c>
      <c r="K7" s="823">
        <f t="shared" ref="K7:K42" si="0">J7/I7*100</f>
        <v>71.428571428571431</v>
      </c>
      <c r="L7" s="823">
        <f>鳴門市!$Z$8</f>
        <v>140</v>
      </c>
      <c r="M7" s="823">
        <f>SUM(鳴門市!N8:Y8)</f>
        <v>40</v>
      </c>
      <c r="N7" s="792">
        <f t="shared" ref="N7:N42" si="1">M7/L7*100</f>
        <v>28.571428571428569</v>
      </c>
      <c r="O7" s="570"/>
    </row>
    <row r="8" spans="2:15" ht="12.75" customHeight="1">
      <c r="B8" s="583"/>
      <c r="C8" s="584"/>
      <c r="D8" s="584"/>
      <c r="E8" s="586" t="s">
        <v>57</v>
      </c>
      <c r="F8" s="824">
        <f>第１１表!P9</f>
        <v>653.46</v>
      </c>
      <c r="G8" s="823">
        <f>小松島市!$Z$29</f>
        <v>50</v>
      </c>
      <c r="H8" s="823">
        <f t="shared" ref="H8:H42" si="2">G8/F8*100</f>
        <v>7.6515777553331503</v>
      </c>
      <c r="I8" s="823">
        <f>小松島市!$Z$5</f>
        <v>23</v>
      </c>
      <c r="J8" s="823">
        <f>SUM(小松島市!$M$5:$Y$5)</f>
        <v>20</v>
      </c>
      <c r="K8" s="823">
        <f t="shared" si="0"/>
        <v>86.956521739130437</v>
      </c>
      <c r="L8" s="823">
        <f>小松島市!$Z$8</f>
        <v>23</v>
      </c>
      <c r="M8" s="823">
        <f>SUM(小松島市!N8:Y8)</f>
        <v>11</v>
      </c>
      <c r="N8" s="792">
        <f t="shared" si="1"/>
        <v>47.826086956521742</v>
      </c>
      <c r="O8" s="570"/>
    </row>
    <row r="9" spans="2:15" ht="12.75" customHeight="1">
      <c r="B9" s="583"/>
      <c r="C9" s="584"/>
      <c r="D9" s="584"/>
      <c r="E9" s="585" t="s">
        <v>100</v>
      </c>
      <c r="F9" s="822">
        <f>第１１表!P10</f>
        <v>4723.9999999999918</v>
      </c>
      <c r="G9" s="823">
        <f>勝浦町!$Z$29</f>
        <v>3351</v>
      </c>
      <c r="H9" s="823">
        <f t="shared" si="2"/>
        <v>70.935647756138991</v>
      </c>
      <c r="I9" s="823">
        <f>勝浦町!$Z$5</f>
        <v>2374</v>
      </c>
      <c r="J9" s="823">
        <f>SUM(勝浦町!$M$5:$Y$5)</f>
        <v>2130</v>
      </c>
      <c r="K9" s="823">
        <f t="shared" si="0"/>
        <v>89.721988205560237</v>
      </c>
      <c r="L9" s="823">
        <f>勝浦町!$Z$8</f>
        <v>863</v>
      </c>
      <c r="M9" s="823">
        <f>SUM(勝浦町!N8:Y8)</f>
        <v>523</v>
      </c>
      <c r="N9" s="792">
        <f t="shared" si="1"/>
        <v>60.602549246813439</v>
      </c>
      <c r="O9" s="570"/>
    </row>
    <row r="10" spans="2:15" ht="12.75" customHeight="1">
      <c r="B10" s="583"/>
      <c r="C10" s="584"/>
      <c r="D10" s="584"/>
      <c r="E10" s="585" t="s">
        <v>101</v>
      </c>
      <c r="F10" s="822">
        <f>第１１表!P11</f>
        <v>9689.2699999999822</v>
      </c>
      <c r="G10" s="823">
        <f>上勝町!$Z$29</f>
        <v>7730</v>
      </c>
      <c r="H10" s="823">
        <f t="shared" si="2"/>
        <v>79.77897199685853</v>
      </c>
      <c r="I10" s="823">
        <f>上勝町!$Z$5</f>
        <v>6786</v>
      </c>
      <c r="J10" s="823">
        <f>SUM(上勝町!$M$5:$Y$5)</f>
        <v>5998</v>
      </c>
      <c r="K10" s="823">
        <f t="shared" si="0"/>
        <v>88.387857353374599</v>
      </c>
      <c r="L10" s="823">
        <f>上勝町!$Z$8</f>
        <v>770</v>
      </c>
      <c r="M10" s="823">
        <f>SUM(上勝町!N8:Y8)</f>
        <v>257</v>
      </c>
      <c r="N10" s="792">
        <f t="shared" si="1"/>
        <v>33.376623376623378</v>
      </c>
      <c r="O10" s="570"/>
    </row>
    <row r="11" spans="2:15" ht="12.75" customHeight="1">
      <c r="B11" s="583"/>
      <c r="C11" s="584"/>
      <c r="D11" s="584"/>
      <c r="E11" s="586" t="s">
        <v>65</v>
      </c>
      <c r="F11" s="824">
        <f>第１１表!P12</f>
        <v>2891.9999999999986</v>
      </c>
      <c r="G11" s="823">
        <f>佐那河内村!$Z$29</f>
        <v>863</v>
      </c>
      <c r="H11" s="823">
        <f t="shared" si="2"/>
        <v>29.840940525587843</v>
      </c>
      <c r="I11" s="823">
        <f>佐那河内村!$Z$5</f>
        <v>578</v>
      </c>
      <c r="J11" s="823">
        <f>SUM(佐那河内村!$M$5:$Y$5)</f>
        <v>536</v>
      </c>
      <c r="K11" s="823">
        <f t="shared" si="0"/>
        <v>92.733564013840834</v>
      </c>
      <c r="L11" s="823">
        <f>佐那河内村!$Z$8</f>
        <v>260</v>
      </c>
      <c r="M11" s="823">
        <f>SUM(佐那河内村!N8:Y8)</f>
        <v>99</v>
      </c>
      <c r="N11" s="792">
        <f t="shared" si="1"/>
        <v>38.076923076923073</v>
      </c>
      <c r="O11" s="570"/>
    </row>
    <row r="12" spans="2:15" ht="12.75" customHeight="1">
      <c r="B12" s="583"/>
      <c r="C12" s="584"/>
      <c r="D12" s="584"/>
      <c r="E12" s="585" t="s">
        <v>102</v>
      </c>
      <c r="F12" s="822">
        <f>第１１表!P13</f>
        <v>310.79999999999995</v>
      </c>
      <c r="G12" s="823">
        <f>石井町!$Z$29</f>
        <v>18</v>
      </c>
      <c r="H12" s="823">
        <f t="shared" si="2"/>
        <v>5.7915057915057924</v>
      </c>
      <c r="I12" s="823">
        <f>石井町!$Z$5</f>
        <v>6</v>
      </c>
      <c r="J12" s="823">
        <f>SUM(石井町!$M$5:$Y$5)</f>
        <v>4</v>
      </c>
      <c r="K12" s="823">
        <f t="shared" si="0"/>
        <v>66.666666666666657</v>
      </c>
      <c r="L12" s="823">
        <f>石井町!$Z$8</f>
        <v>12</v>
      </c>
      <c r="M12" s="823">
        <f>SUM(石井町!N8:Y8)</f>
        <v>4</v>
      </c>
      <c r="N12" s="792">
        <f t="shared" si="1"/>
        <v>33.333333333333329</v>
      </c>
      <c r="O12" s="570"/>
    </row>
    <row r="13" spans="2:15" ht="12.75" customHeight="1">
      <c r="B13" s="583"/>
      <c r="C13" s="584" t="s">
        <v>103</v>
      </c>
      <c r="D13" s="584" t="s">
        <v>103</v>
      </c>
      <c r="E13" s="585" t="s">
        <v>105</v>
      </c>
      <c r="F13" s="822">
        <f>第１１表!P14</f>
        <v>14468.830000000002</v>
      </c>
      <c r="G13" s="823">
        <f>神山町!$Z$29</f>
        <v>10235</v>
      </c>
      <c r="H13" s="823">
        <f t="shared" si="2"/>
        <v>70.738269784080671</v>
      </c>
      <c r="I13" s="823">
        <f>神山町!$Z$5</f>
        <v>7784</v>
      </c>
      <c r="J13" s="823">
        <f>SUM(神山町!$M$5:$Y$5)</f>
        <v>7188</v>
      </c>
      <c r="K13" s="823">
        <f t="shared" si="0"/>
        <v>92.343268242548817</v>
      </c>
      <c r="L13" s="823">
        <f>神山町!$Z$8</f>
        <v>1707</v>
      </c>
      <c r="M13" s="823">
        <f>SUM(神山町!N8:Y8)</f>
        <v>979</v>
      </c>
      <c r="N13" s="792">
        <f t="shared" si="1"/>
        <v>57.352079671939073</v>
      </c>
      <c r="O13" s="570"/>
    </row>
    <row r="14" spans="2:15" ht="12.75" customHeight="1">
      <c r="B14" s="583"/>
      <c r="C14" s="584" t="s">
        <v>106</v>
      </c>
      <c r="D14" s="584" t="s">
        <v>107</v>
      </c>
      <c r="E14" s="585" t="s">
        <v>108</v>
      </c>
      <c r="F14" s="822">
        <f>第１１表!P15</f>
        <v>3.1999999999999997</v>
      </c>
      <c r="G14" s="823">
        <f>松茂町!$Z$29</f>
        <v>3</v>
      </c>
      <c r="H14" s="823">
        <f t="shared" si="2"/>
        <v>93.750000000000014</v>
      </c>
      <c r="I14" s="823">
        <f>松茂町!$Z$5</f>
        <v>0</v>
      </c>
      <c r="J14" s="823">
        <f>SUM(松茂町!$M$5:$Y$5)</f>
        <v>0</v>
      </c>
      <c r="K14" s="823">
        <v>0</v>
      </c>
      <c r="L14" s="823">
        <f>松茂町!$Z$8</f>
        <v>0</v>
      </c>
      <c r="M14" s="823">
        <f>SUM(松茂町!N8:Y8)</f>
        <v>0</v>
      </c>
      <c r="N14" s="792">
        <v>0</v>
      </c>
      <c r="O14" s="570"/>
    </row>
    <row r="15" spans="2:15" ht="12.75" customHeight="1">
      <c r="B15" s="583"/>
      <c r="C15" s="587" t="s">
        <v>406</v>
      </c>
      <c r="D15" s="584"/>
      <c r="E15" s="585" t="s">
        <v>110</v>
      </c>
      <c r="F15" s="822">
        <v>0</v>
      </c>
      <c r="G15" s="823">
        <v>0</v>
      </c>
      <c r="H15" s="823">
        <v>0</v>
      </c>
      <c r="I15" s="823">
        <v>0</v>
      </c>
      <c r="J15" s="823">
        <v>0</v>
      </c>
      <c r="K15" s="823">
        <v>0</v>
      </c>
      <c r="L15" s="823">
        <v>0</v>
      </c>
      <c r="M15" s="823">
        <v>0</v>
      </c>
      <c r="N15" s="825">
        <v>0</v>
      </c>
      <c r="O15" s="570"/>
    </row>
    <row r="16" spans="2:15" ht="12.75" customHeight="1">
      <c r="B16" s="583"/>
      <c r="C16" s="584"/>
      <c r="D16" s="584"/>
      <c r="E16" s="585" t="s">
        <v>111</v>
      </c>
      <c r="F16" s="822">
        <v>0</v>
      </c>
      <c r="G16" s="823">
        <v>0</v>
      </c>
      <c r="H16" s="823">
        <v>0</v>
      </c>
      <c r="I16" s="823">
        <v>0</v>
      </c>
      <c r="J16" s="823">
        <v>0</v>
      </c>
      <c r="K16" s="823">
        <v>0</v>
      </c>
      <c r="L16" s="823">
        <v>0</v>
      </c>
      <c r="M16" s="823">
        <v>0</v>
      </c>
      <c r="N16" s="825">
        <v>0</v>
      </c>
      <c r="O16" s="570"/>
    </row>
    <row r="17" spans="2:15" ht="12.75" customHeight="1">
      <c r="B17" s="583" t="s">
        <v>109</v>
      </c>
      <c r="C17" s="584"/>
      <c r="D17" s="584"/>
      <c r="E17" s="585" t="s">
        <v>112</v>
      </c>
      <c r="F17" s="822">
        <f>第１１表!P18</f>
        <v>1659.0000000000007</v>
      </c>
      <c r="G17" s="823">
        <f>板野町!$Z$29</f>
        <v>213</v>
      </c>
      <c r="H17" s="823">
        <f t="shared" si="2"/>
        <v>12.839059674502707</v>
      </c>
      <c r="I17" s="823">
        <f>板野町!$Z$5</f>
        <v>4</v>
      </c>
      <c r="J17" s="823">
        <f>SUM(板野町!$M$5:$Y$5)</f>
        <v>3</v>
      </c>
      <c r="K17" s="823">
        <f t="shared" si="0"/>
        <v>75</v>
      </c>
      <c r="L17" s="823">
        <f>板野町!$Z$8</f>
        <v>56</v>
      </c>
      <c r="M17" s="823">
        <f>SUM(板野町!N8:Y8)</f>
        <v>15</v>
      </c>
      <c r="N17" s="792">
        <f t="shared" si="1"/>
        <v>26.785714285714285</v>
      </c>
      <c r="O17" s="570"/>
    </row>
    <row r="18" spans="2:15" ht="12.75" customHeight="1">
      <c r="B18" s="583"/>
      <c r="C18" s="584"/>
      <c r="D18" s="584"/>
      <c r="E18" s="585" t="s">
        <v>113</v>
      </c>
      <c r="F18" s="822">
        <f>第１１表!P19</f>
        <v>1211.3900000000003</v>
      </c>
      <c r="G18" s="823">
        <f>上板町!$Z$29</f>
        <v>136</v>
      </c>
      <c r="H18" s="823">
        <f t="shared" si="2"/>
        <v>11.226772550541112</v>
      </c>
      <c r="I18" s="823">
        <f>上板町!$Z$5</f>
        <v>5</v>
      </c>
      <c r="J18" s="823">
        <f>SUM(上板町!$M$5:$Y$5)</f>
        <v>6</v>
      </c>
      <c r="K18" s="823">
        <f t="shared" si="0"/>
        <v>120</v>
      </c>
      <c r="L18" s="823">
        <f>上板町!$Z$8</f>
        <v>116</v>
      </c>
      <c r="M18" s="823">
        <f>SUM(上板町!N8:Y8)</f>
        <v>32</v>
      </c>
      <c r="N18" s="792">
        <f t="shared" si="1"/>
        <v>27.586206896551722</v>
      </c>
      <c r="O18" s="570"/>
    </row>
    <row r="19" spans="2:15" ht="12.75" customHeight="1">
      <c r="B19" s="583" t="s">
        <v>126</v>
      </c>
      <c r="C19" s="584"/>
      <c r="D19" s="588"/>
      <c r="E19" s="589" t="s">
        <v>114</v>
      </c>
      <c r="F19" s="822">
        <f>第１１表!P20</f>
        <v>47693.759999999966</v>
      </c>
      <c r="G19" s="823">
        <f>SUM(G6:G18)</f>
        <v>24446.45</v>
      </c>
      <c r="H19" s="823">
        <f t="shared" si="2"/>
        <v>51.257124621753491</v>
      </c>
      <c r="I19" s="823">
        <f t="shared" ref="I19:M19" si="3">SUM(I6:I18)</f>
        <v>18155.010000000002</v>
      </c>
      <c r="J19" s="823">
        <f>SUM(J6:J18)</f>
        <v>16426.510000000002</v>
      </c>
      <c r="K19" s="823">
        <f t="shared" si="0"/>
        <v>90.479212074242866</v>
      </c>
      <c r="L19" s="823">
        <f t="shared" si="3"/>
        <v>4258.58</v>
      </c>
      <c r="M19" s="823">
        <f t="shared" si="3"/>
        <v>2123.4499999999998</v>
      </c>
      <c r="N19" s="792">
        <f t="shared" si="1"/>
        <v>49.862865086484227</v>
      </c>
      <c r="O19" s="570"/>
    </row>
    <row r="20" spans="2:15" ht="12.75" customHeight="1">
      <c r="B20" s="583"/>
      <c r="C20" s="584"/>
      <c r="D20" s="590" t="s">
        <v>207</v>
      </c>
      <c r="E20" s="585" t="s">
        <v>116</v>
      </c>
      <c r="F20" s="822">
        <f>第１１表!P21</f>
        <v>9900.1799999999967</v>
      </c>
      <c r="G20" s="823">
        <f>阿波市!$Z$29</f>
        <v>4153</v>
      </c>
      <c r="H20" s="823">
        <f t="shared" si="2"/>
        <v>41.948732245272325</v>
      </c>
      <c r="I20" s="823">
        <f>阿波市!$Z$5</f>
        <v>384</v>
      </c>
      <c r="J20" s="823">
        <f>SUM(阿波市!$M$5:$Y$5)</f>
        <v>228</v>
      </c>
      <c r="K20" s="823">
        <f t="shared" si="0"/>
        <v>59.375</v>
      </c>
      <c r="L20" s="823">
        <f>阿波市!$Z$8</f>
        <v>2217</v>
      </c>
      <c r="M20" s="823">
        <f>SUM(阿波市!N8:Y8)</f>
        <v>528</v>
      </c>
      <c r="N20" s="792">
        <f t="shared" si="1"/>
        <v>23.815967523680651</v>
      </c>
      <c r="O20" s="570"/>
    </row>
    <row r="21" spans="2:15" ht="12.75" customHeight="1" thickBot="1">
      <c r="B21" s="583"/>
      <c r="C21" s="591"/>
      <c r="D21" s="592" t="s">
        <v>117</v>
      </c>
      <c r="E21" s="593"/>
      <c r="F21" s="826">
        <f>第１１表!P22</f>
        <v>57593.939999999959</v>
      </c>
      <c r="G21" s="827">
        <f>G20+G19</f>
        <v>28599.45</v>
      </c>
      <c r="H21" s="827">
        <f t="shared" si="2"/>
        <v>49.657047251846329</v>
      </c>
      <c r="I21" s="827">
        <f t="shared" ref="I21:M21" si="4">I20+I19</f>
        <v>18539.010000000002</v>
      </c>
      <c r="J21" s="827">
        <f>J20+J19</f>
        <v>16654.510000000002</v>
      </c>
      <c r="K21" s="827">
        <f t="shared" si="0"/>
        <v>89.834948036599584</v>
      </c>
      <c r="L21" s="827">
        <f t="shared" si="4"/>
        <v>6475.58</v>
      </c>
      <c r="M21" s="827">
        <f t="shared" si="4"/>
        <v>2651.45</v>
      </c>
      <c r="N21" s="796">
        <f t="shared" si="1"/>
        <v>40.945367055923946</v>
      </c>
      <c r="O21" s="570"/>
    </row>
    <row r="22" spans="2:15" ht="12.75" customHeight="1">
      <c r="B22" s="583"/>
      <c r="C22" s="581"/>
      <c r="D22" s="584"/>
      <c r="E22" s="594" t="s">
        <v>118</v>
      </c>
      <c r="F22" s="828">
        <f>第１１表!P23</f>
        <v>8139.0599999999577</v>
      </c>
      <c r="G22" s="829">
        <f>吉野川市!$Z$29</f>
        <v>4399</v>
      </c>
      <c r="H22" s="829">
        <f t="shared" si="2"/>
        <v>54.048010458210442</v>
      </c>
      <c r="I22" s="829">
        <f>吉野川市!$Z$5</f>
        <v>2414</v>
      </c>
      <c r="J22" s="829">
        <f>SUM(吉野川市!$M$5:$Y$5)</f>
        <v>2187</v>
      </c>
      <c r="K22" s="829">
        <f t="shared" si="0"/>
        <v>90.596520298260145</v>
      </c>
      <c r="L22" s="829">
        <f>吉野川市!$Z$8</f>
        <v>1092</v>
      </c>
      <c r="M22" s="829">
        <f>SUM(吉野川市!N8:Y8)</f>
        <v>544</v>
      </c>
      <c r="N22" s="830">
        <f t="shared" si="1"/>
        <v>49.816849816849818</v>
      </c>
      <c r="O22" s="620"/>
    </row>
    <row r="23" spans="2:15" ht="12.75" customHeight="1">
      <c r="B23" s="583"/>
      <c r="C23" s="584"/>
      <c r="D23" s="588"/>
      <c r="E23" s="595" t="s">
        <v>114</v>
      </c>
      <c r="F23" s="824">
        <f>第１１表!P24</f>
        <v>18039.239999999954</v>
      </c>
      <c r="G23" s="823">
        <f>G22+G20</f>
        <v>8552</v>
      </c>
      <c r="H23" s="823">
        <f t="shared" si="2"/>
        <v>47.40776218953804</v>
      </c>
      <c r="I23" s="823">
        <f t="shared" ref="I23" si="5">I22+I20</f>
        <v>2798</v>
      </c>
      <c r="J23" s="823">
        <f>J22+J20</f>
        <v>2415</v>
      </c>
      <c r="K23" s="823">
        <f t="shared" si="0"/>
        <v>86.311651179413857</v>
      </c>
      <c r="L23" s="823">
        <f t="shared" ref="L23" si="6">L22+L20</f>
        <v>3309</v>
      </c>
      <c r="M23" s="823">
        <f>M22+M20</f>
        <v>1072</v>
      </c>
      <c r="N23" s="792">
        <f t="shared" si="1"/>
        <v>32.396494409187063</v>
      </c>
      <c r="O23" s="620"/>
    </row>
    <row r="24" spans="2:15" ht="12.75" customHeight="1">
      <c r="B24" s="583"/>
      <c r="C24" s="584" t="s">
        <v>119</v>
      </c>
      <c r="D24" s="584"/>
      <c r="E24" s="596" t="s">
        <v>120</v>
      </c>
      <c r="F24" s="831">
        <f>第１１表!P25</f>
        <v>28292.209999999966</v>
      </c>
      <c r="G24" s="823">
        <f>美馬市!$Z$29</f>
        <v>15531</v>
      </c>
      <c r="H24" s="823">
        <f t="shared" si="2"/>
        <v>54.894969321944167</v>
      </c>
      <c r="I24" s="823">
        <f>美馬市!$Z$5</f>
        <v>10361</v>
      </c>
      <c r="J24" s="823">
        <f>SUM(美馬市!$M$5:$Y$5)</f>
        <v>9295</v>
      </c>
      <c r="K24" s="823">
        <f t="shared" si="0"/>
        <v>89.711417816813039</v>
      </c>
      <c r="L24" s="823">
        <f>美馬市!$Z$8</f>
        <v>3653</v>
      </c>
      <c r="M24" s="823">
        <f>SUM(美馬市!N8:Y8)</f>
        <v>1246</v>
      </c>
      <c r="N24" s="792">
        <f t="shared" si="1"/>
        <v>34.108951546673964</v>
      </c>
      <c r="O24" s="620"/>
    </row>
    <row r="25" spans="2:15" ht="12.75" customHeight="1">
      <c r="B25" s="583"/>
      <c r="C25" s="584" t="s">
        <v>221</v>
      </c>
      <c r="D25" s="590" t="s">
        <v>121</v>
      </c>
      <c r="E25" s="597" t="s">
        <v>122</v>
      </c>
      <c r="F25" s="824">
        <f>第１１表!P26</f>
        <v>14968.619999999975</v>
      </c>
      <c r="G25" s="823">
        <f>つるぎ町!$Z$29</f>
        <v>9530</v>
      </c>
      <c r="H25" s="823">
        <f t="shared" si="2"/>
        <v>63.666523700915754</v>
      </c>
      <c r="I25" s="823">
        <f>つるぎ町!$Z$5</f>
        <v>7391</v>
      </c>
      <c r="J25" s="823">
        <f>SUM(つるぎ町!$M$5:$Y$5)</f>
        <v>6617</v>
      </c>
      <c r="K25" s="823">
        <f t="shared" si="0"/>
        <v>89.527804086050594</v>
      </c>
      <c r="L25" s="823">
        <f>つるぎ町!$Z$8</f>
        <v>1417</v>
      </c>
      <c r="M25" s="823">
        <f>SUM(つるぎ町!N8:Y8)</f>
        <v>518</v>
      </c>
      <c r="N25" s="792">
        <f t="shared" si="1"/>
        <v>36.556104446012704</v>
      </c>
      <c r="O25" s="620"/>
    </row>
    <row r="26" spans="2:15" ht="12.75" customHeight="1">
      <c r="B26" s="583"/>
      <c r="C26" s="584"/>
      <c r="D26" s="584"/>
      <c r="E26" s="595" t="s">
        <v>114</v>
      </c>
      <c r="F26" s="824">
        <f>第１１表!P27</f>
        <v>43260.829999999936</v>
      </c>
      <c r="G26" s="823">
        <f>G24+G25</f>
        <v>25061</v>
      </c>
      <c r="H26" s="823">
        <f t="shared" si="2"/>
        <v>57.930002729952335</v>
      </c>
      <c r="I26" s="823">
        <f t="shared" ref="I26:M26" si="7">I24+I25</f>
        <v>17752</v>
      </c>
      <c r="J26" s="823">
        <f>J24+J25</f>
        <v>15912</v>
      </c>
      <c r="K26" s="823">
        <f t="shared" si="0"/>
        <v>89.634970707525909</v>
      </c>
      <c r="L26" s="823">
        <f t="shared" si="7"/>
        <v>5070</v>
      </c>
      <c r="M26" s="823">
        <f t="shared" si="7"/>
        <v>1764</v>
      </c>
      <c r="N26" s="792">
        <f t="shared" si="1"/>
        <v>34.792899408284022</v>
      </c>
      <c r="O26" s="620"/>
    </row>
    <row r="27" spans="2:15" ht="12.75" customHeight="1" thickBot="1">
      <c r="B27" s="583"/>
      <c r="C27" s="598"/>
      <c r="D27" s="599" t="s">
        <v>117</v>
      </c>
      <c r="E27" s="600"/>
      <c r="F27" s="832">
        <f>第１１表!P28</f>
        <v>51399.889999999898</v>
      </c>
      <c r="G27" s="833">
        <f>G22+G26</f>
        <v>29460</v>
      </c>
      <c r="H27" s="833">
        <f t="shared" si="2"/>
        <v>57.315297756473917</v>
      </c>
      <c r="I27" s="833">
        <f t="shared" ref="I27" si="8">I22+I26</f>
        <v>20166</v>
      </c>
      <c r="J27" s="833">
        <f>J22+J26</f>
        <v>18099</v>
      </c>
      <c r="K27" s="833">
        <f t="shared" si="0"/>
        <v>89.75007438262422</v>
      </c>
      <c r="L27" s="833">
        <f t="shared" ref="L27:M27" si="9">L22+L26</f>
        <v>6162</v>
      </c>
      <c r="M27" s="833">
        <f t="shared" si="9"/>
        <v>2308</v>
      </c>
      <c r="N27" s="834">
        <f t="shared" si="1"/>
        <v>37.455371632586818</v>
      </c>
      <c r="O27" s="620"/>
    </row>
    <row r="28" spans="2:15" ht="12.75" customHeight="1">
      <c r="B28" s="583"/>
      <c r="C28" s="584" t="s">
        <v>123</v>
      </c>
      <c r="D28" s="590" t="s">
        <v>124</v>
      </c>
      <c r="E28" s="596" t="s">
        <v>125</v>
      </c>
      <c r="F28" s="831">
        <f>第１１表!P29</f>
        <v>54217.980000000127</v>
      </c>
      <c r="G28" s="820">
        <f>三好市!$Z$29</f>
        <v>33702</v>
      </c>
      <c r="H28" s="820">
        <f t="shared" si="2"/>
        <v>62.160191139544338</v>
      </c>
      <c r="I28" s="820">
        <f>三好市!$Z$5</f>
        <v>22267</v>
      </c>
      <c r="J28" s="820">
        <f>SUM(三好市!$M$5:$Y$5)</f>
        <v>17922</v>
      </c>
      <c r="K28" s="820">
        <f t="shared" si="0"/>
        <v>80.486819059594922</v>
      </c>
      <c r="L28" s="820">
        <f>三好市!$Z$8</f>
        <v>8419</v>
      </c>
      <c r="M28" s="820">
        <f>SUM(三好市!N8:Y8)</f>
        <v>2694</v>
      </c>
      <c r="N28" s="821">
        <f t="shared" si="1"/>
        <v>31.999049768381045</v>
      </c>
      <c r="O28" s="620"/>
    </row>
    <row r="29" spans="2:15" ht="12.75" customHeight="1">
      <c r="B29" s="583"/>
      <c r="C29" s="584" t="s">
        <v>126</v>
      </c>
      <c r="D29" s="584"/>
      <c r="E29" s="597" t="s">
        <v>127</v>
      </c>
      <c r="F29" s="824">
        <f>第１１表!P30</f>
        <v>9506.7899999999954</v>
      </c>
      <c r="G29" s="823">
        <f>東みよし町!$Z$29</f>
        <v>5227</v>
      </c>
      <c r="H29" s="823">
        <f t="shared" si="2"/>
        <v>54.981755145532851</v>
      </c>
      <c r="I29" s="823">
        <f>東みよし町!$Z$5</f>
        <v>1801</v>
      </c>
      <c r="J29" s="823">
        <f>SUM(東みよし町!$M$5:$Y$5)</f>
        <v>1464</v>
      </c>
      <c r="K29" s="823">
        <f t="shared" si="0"/>
        <v>81.288173237090504</v>
      </c>
      <c r="L29" s="823">
        <f>東みよし町!$Z$8</f>
        <v>2279</v>
      </c>
      <c r="M29" s="823">
        <f>SUM(東みよし町!N8:Y8)</f>
        <v>739</v>
      </c>
      <c r="N29" s="792">
        <f t="shared" si="1"/>
        <v>32.426502852128124</v>
      </c>
      <c r="O29" s="620"/>
    </row>
    <row r="30" spans="2:15" ht="12.75" customHeight="1" thickBot="1">
      <c r="B30" s="583"/>
      <c r="C30" s="591"/>
      <c r="D30" s="592" t="s">
        <v>117</v>
      </c>
      <c r="E30" s="593"/>
      <c r="F30" s="826">
        <f>第１１表!P31</f>
        <v>63724.77000000012</v>
      </c>
      <c r="G30" s="827">
        <f>G28+G29</f>
        <v>38929</v>
      </c>
      <c r="H30" s="827">
        <f t="shared" si="2"/>
        <v>61.089275018175705</v>
      </c>
      <c r="I30" s="827">
        <f t="shared" ref="I30:M30" si="10">I28+I29</f>
        <v>24068</v>
      </c>
      <c r="J30" s="827">
        <f>J28+J29</f>
        <v>19386</v>
      </c>
      <c r="K30" s="827">
        <f t="shared" si="0"/>
        <v>80.546784111683564</v>
      </c>
      <c r="L30" s="827">
        <f t="shared" si="10"/>
        <v>10698</v>
      </c>
      <c r="M30" s="827">
        <f t="shared" si="10"/>
        <v>3433</v>
      </c>
      <c r="N30" s="796">
        <f t="shared" si="1"/>
        <v>32.090110300990837</v>
      </c>
      <c r="O30" s="620"/>
    </row>
    <row r="31" spans="2:15" ht="12.75" customHeight="1" thickBot="1">
      <c r="B31" s="601"/>
      <c r="C31" s="602" t="s">
        <v>128</v>
      </c>
      <c r="D31" s="603"/>
      <c r="E31" s="604"/>
      <c r="F31" s="835">
        <f>第１１表!P32</f>
        <v>172718.6</v>
      </c>
      <c r="G31" s="836">
        <f>G21+G27+G30</f>
        <v>96988.45</v>
      </c>
      <c r="H31" s="836">
        <f t="shared" si="2"/>
        <v>56.154027418008248</v>
      </c>
      <c r="I31" s="836">
        <f t="shared" ref="I31:M31" si="11">I21+I27+I30</f>
        <v>62773.01</v>
      </c>
      <c r="J31" s="836">
        <f>J21+J27+J30</f>
        <v>54139.51</v>
      </c>
      <c r="K31" s="836">
        <f t="shared" si="0"/>
        <v>86.246477586465915</v>
      </c>
      <c r="L31" s="836">
        <f t="shared" si="11"/>
        <v>23335.58</v>
      </c>
      <c r="M31" s="836">
        <f t="shared" si="11"/>
        <v>8392.4500000000007</v>
      </c>
      <c r="N31" s="837">
        <f t="shared" si="1"/>
        <v>35.964180020380894</v>
      </c>
      <c r="O31" s="620"/>
    </row>
    <row r="32" spans="2:15" ht="12.75" customHeight="1">
      <c r="B32" s="605"/>
      <c r="C32" s="606" t="s">
        <v>129</v>
      </c>
      <c r="D32" s="581"/>
      <c r="E32" s="607" t="s">
        <v>130</v>
      </c>
      <c r="F32" s="838">
        <f>第１１表!P33</f>
        <v>61545.05000000001</v>
      </c>
      <c r="G32" s="839">
        <f>那賀町!$Z$29</f>
        <v>46711</v>
      </c>
      <c r="H32" s="839">
        <f t="shared" si="2"/>
        <v>75.897249250752068</v>
      </c>
      <c r="I32" s="839">
        <f>那賀町!$Z$5</f>
        <v>42376</v>
      </c>
      <c r="J32" s="839">
        <f>SUM(那賀町!$M$5:$Y$5)</f>
        <v>34021</v>
      </c>
      <c r="K32" s="839">
        <f t="shared" si="0"/>
        <v>80.283651123277323</v>
      </c>
      <c r="L32" s="840">
        <f>那賀町!$Z$8</f>
        <v>3901</v>
      </c>
      <c r="M32" s="840">
        <f>SUM(那賀町!N8:Y8)</f>
        <v>1056</v>
      </c>
      <c r="N32" s="791">
        <f t="shared" si="1"/>
        <v>27.069982055883106</v>
      </c>
      <c r="O32" s="620"/>
    </row>
    <row r="33" spans="2:23" ht="12.75" customHeight="1" thickBot="1">
      <c r="B33" s="583"/>
      <c r="C33" s="584" t="s">
        <v>210</v>
      </c>
      <c r="D33" s="629" t="s">
        <v>117</v>
      </c>
      <c r="E33" s="593"/>
      <c r="F33" s="826">
        <f>第１１表!P34</f>
        <v>61545.05000000001</v>
      </c>
      <c r="G33" s="827">
        <f>G32</f>
        <v>46711</v>
      </c>
      <c r="H33" s="827">
        <f t="shared" si="2"/>
        <v>75.897249250752068</v>
      </c>
      <c r="I33" s="827">
        <f t="shared" ref="I33:M33" si="12">I32</f>
        <v>42376</v>
      </c>
      <c r="J33" s="827">
        <f>J32</f>
        <v>34021</v>
      </c>
      <c r="K33" s="827">
        <f t="shared" si="0"/>
        <v>80.283651123277323</v>
      </c>
      <c r="L33" s="827">
        <f t="shared" si="12"/>
        <v>3901</v>
      </c>
      <c r="M33" s="827">
        <f t="shared" si="12"/>
        <v>1056</v>
      </c>
      <c r="N33" s="796">
        <f t="shared" si="1"/>
        <v>27.069982055883106</v>
      </c>
      <c r="O33" s="620"/>
    </row>
    <row r="34" spans="2:23" ht="12.75" customHeight="1">
      <c r="B34" s="583" t="s">
        <v>132</v>
      </c>
      <c r="C34" s="581"/>
      <c r="D34" s="630" t="s">
        <v>133</v>
      </c>
      <c r="E34" s="582" t="s">
        <v>134</v>
      </c>
      <c r="F34" s="841">
        <f>第１１表!P35</f>
        <v>14947.419999999996</v>
      </c>
      <c r="G34" s="829">
        <f>阿南市!$Z$29</f>
        <v>7094.9199999999992</v>
      </c>
      <c r="H34" s="829">
        <f t="shared" si="2"/>
        <v>47.465850293896878</v>
      </c>
      <c r="I34" s="829">
        <f>阿南市!$Z$5</f>
        <v>5038.62</v>
      </c>
      <c r="J34" s="829">
        <f>SUM(阿南市!$M$5:$Y$5)</f>
        <v>4276.37</v>
      </c>
      <c r="K34" s="829">
        <f t="shared" si="0"/>
        <v>84.871849831898416</v>
      </c>
      <c r="L34" s="829">
        <f>阿南市!$Z$8</f>
        <v>1723.72</v>
      </c>
      <c r="M34" s="829">
        <f>SUM(阿南市!N8:Y8)</f>
        <v>777.77999999999986</v>
      </c>
      <c r="N34" s="830">
        <f t="shared" si="1"/>
        <v>45.122177615854078</v>
      </c>
      <c r="O34" s="620"/>
    </row>
    <row r="35" spans="2:23" ht="12.75" customHeight="1">
      <c r="B35" s="583" t="s">
        <v>135</v>
      </c>
      <c r="C35" s="584"/>
      <c r="D35" s="588"/>
      <c r="E35" s="595" t="s">
        <v>114</v>
      </c>
      <c r="F35" s="824">
        <f>第１１表!P36</f>
        <v>76492.600000000006</v>
      </c>
      <c r="G35" s="823">
        <f>G32+G34</f>
        <v>53805.919999999998</v>
      </c>
      <c r="H35" s="823">
        <f t="shared" si="2"/>
        <v>70.34134020807241</v>
      </c>
      <c r="I35" s="823">
        <f t="shared" ref="I35:L35" si="13">I33+I34</f>
        <v>47414.62</v>
      </c>
      <c r="J35" s="823">
        <f>J33+J34</f>
        <v>38297.370000000003</v>
      </c>
      <c r="K35" s="823">
        <f t="shared" si="0"/>
        <v>80.77122625890496</v>
      </c>
      <c r="L35" s="823">
        <f t="shared" si="13"/>
        <v>5624.72</v>
      </c>
      <c r="M35" s="823">
        <f>M33+M34</f>
        <v>1833.7799999999997</v>
      </c>
      <c r="N35" s="792">
        <f t="shared" si="1"/>
        <v>32.602156196219539</v>
      </c>
      <c r="O35" s="620"/>
    </row>
    <row r="36" spans="2:23" ht="12.75" customHeight="1">
      <c r="B36" s="583"/>
      <c r="C36" s="584" t="s">
        <v>136</v>
      </c>
      <c r="D36" s="608"/>
      <c r="E36" s="597" t="s">
        <v>164</v>
      </c>
      <c r="F36" s="824">
        <f>第１１表!P37</f>
        <v>4899.1000000000004</v>
      </c>
      <c r="G36" s="823">
        <f>牟岐町!$Z$29</f>
        <v>3054</v>
      </c>
      <c r="H36" s="823">
        <f t="shared" si="2"/>
        <v>62.33798044538792</v>
      </c>
      <c r="I36" s="823">
        <f>牟岐町!$Z$5</f>
        <v>1966</v>
      </c>
      <c r="J36" s="823">
        <f>SUM(牟岐町!$M$5:$Y$5)</f>
        <v>1464</v>
      </c>
      <c r="K36" s="823">
        <f t="shared" si="0"/>
        <v>74.46592065106816</v>
      </c>
      <c r="L36" s="823">
        <f>牟岐町!$Z$8</f>
        <v>959</v>
      </c>
      <c r="M36" s="823">
        <f>SUM(牟岐町!N8:Y8)</f>
        <v>382</v>
      </c>
      <c r="N36" s="792">
        <f t="shared" si="1"/>
        <v>39.833159541188742</v>
      </c>
      <c r="O36" s="620"/>
    </row>
    <row r="37" spans="2:23" ht="12.75" customHeight="1">
      <c r="B37" s="583" t="s">
        <v>211</v>
      </c>
      <c r="C37" s="584" t="s">
        <v>211</v>
      </c>
      <c r="D37" s="590" t="s">
        <v>138</v>
      </c>
      <c r="E37" s="597" t="s">
        <v>139</v>
      </c>
      <c r="F37" s="824">
        <f>第１１表!P38</f>
        <v>12364.020000000006</v>
      </c>
      <c r="G37" s="823">
        <f>美波町!$Z$29</f>
        <v>6884</v>
      </c>
      <c r="H37" s="823">
        <f t="shared" si="2"/>
        <v>55.677684118919224</v>
      </c>
      <c r="I37" s="823">
        <f>美波町!$Z$5</f>
        <v>4313</v>
      </c>
      <c r="J37" s="823">
        <f>SUM(美波町!$M$5:$Y$5)</f>
        <v>3652</v>
      </c>
      <c r="K37" s="823">
        <f t="shared" si="0"/>
        <v>84.674240667748663</v>
      </c>
      <c r="L37" s="823">
        <f>美波町!$Z$8</f>
        <v>2129</v>
      </c>
      <c r="M37" s="823">
        <f>SUM(美波町!N8:Y8)</f>
        <v>627</v>
      </c>
      <c r="N37" s="792">
        <f t="shared" si="1"/>
        <v>29.450446218882103</v>
      </c>
      <c r="O37" s="620"/>
    </row>
    <row r="38" spans="2:23" ht="12.75" customHeight="1">
      <c r="B38" s="583"/>
      <c r="C38" s="584"/>
      <c r="D38" s="584"/>
      <c r="E38" s="597" t="s">
        <v>140</v>
      </c>
      <c r="F38" s="824">
        <f>第１１表!P39</f>
        <v>28763.829999999994</v>
      </c>
      <c r="G38" s="823">
        <f>海陽町!$Z$29</f>
        <v>21665</v>
      </c>
      <c r="H38" s="823">
        <f t="shared" si="2"/>
        <v>75.32028940513139</v>
      </c>
      <c r="I38" s="823">
        <f>海陽町!$Z$5</f>
        <v>17206</v>
      </c>
      <c r="J38" s="823">
        <f>SUM(海陽町!$M$5:$Y$5)</f>
        <v>14551</v>
      </c>
      <c r="K38" s="823">
        <f t="shared" si="0"/>
        <v>84.569336278042542</v>
      </c>
      <c r="L38" s="823">
        <f>海陽町!$Z$8</f>
        <v>4106</v>
      </c>
      <c r="M38" s="823">
        <f>SUM(海陽町!N8:Y8)</f>
        <v>1626</v>
      </c>
      <c r="N38" s="792">
        <f t="shared" si="1"/>
        <v>39.60058451047248</v>
      </c>
      <c r="O38" s="620"/>
    </row>
    <row r="39" spans="2:23" ht="12.75" customHeight="1">
      <c r="B39" s="583"/>
      <c r="C39" s="584"/>
      <c r="D39" s="588"/>
      <c r="E39" s="595" t="s">
        <v>114</v>
      </c>
      <c r="F39" s="824">
        <f>第１１表!P40</f>
        <v>46026.95</v>
      </c>
      <c r="G39" s="823">
        <f>G36+G37+G38</f>
        <v>31603</v>
      </c>
      <c r="H39" s="823">
        <f t="shared" si="2"/>
        <v>68.661946968026342</v>
      </c>
      <c r="I39" s="823">
        <f t="shared" ref="I39:M39" si="14">I36+I37+I38</f>
        <v>23485</v>
      </c>
      <c r="J39" s="823">
        <f>J36+J37+J38</f>
        <v>19667</v>
      </c>
      <c r="K39" s="823">
        <f t="shared" si="0"/>
        <v>83.742814562486686</v>
      </c>
      <c r="L39" s="823">
        <f t="shared" si="14"/>
        <v>7194</v>
      </c>
      <c r="M39" s="823">
        <f t="shared" si="14"/>
        <v>2635</v>
      </c>
      <c r="N39" s="792">
        <f t="shared" si="1"/>
        <v>36.627745343341672</v>
      </c>
      <c r="O39" s="620"/>
    </row>
    <row r="40" spans="2:23" ht="12.75" customHeight="1" thickBot="1">
      <c r="B40" s="609"/>
      <c r="C40" s="610"/>
      <c r="D40" s="592" t="s">
        <v>117</v>
      </c>
      <c r="E40" s="593"/>
      <c r="F40" s="826">
        <f>第１１表!P41</f>
        <v>60974.369999999995</v>
      </c>
      <c r="G40" s="827">
        <f>G34+G39</f>
        <v>38697.919999999998</v>
      </c>
      <c r="H40" s="827">
        <f t="shared" si="2"/>
        <v>63.465879188255656</v>
      </c>
      <c r="I40" s="827">
        <f t="shared" ref="I40:M40" si="15">I34+I39</f>
        <v>28523.62</v>
      </c>
      <c r="J40" s="827">
        <f>J34+J39</f>
        <v>23943.37</v>
      </c>
      <c r="K40" s="827">
        <f t="shared" si="0"/>
        <v>83.942255576255747</v>
      </c>
      <c r="L40" s="827">
        <f>L34+L39</f>
        <v>8917.7199999999993</v>
      </c>
      <c r="M40" s="827">
        <f t="shared" si="15"/>
        <v>3412.7799999999997</v>
      </c>
      <c r="N40" s="796">
        <f t="shared" si="1"/>
        <v>38.269647398662435</v>
      </c>
      <c r="O40" s="620"/>
    </row>
    <row r="41" spans="2:23" ht="12.75" customHeight="1" thickBot="1">
      <c r="B41" s="611"/>
      <c r="C41" s="612" t="s">
        <v>128</v>
      </c>
      <c r="D41" s="603"/>
      <c r="E41" s="613"/>
      <c r="F41" s="842">
        <f>第１１表!P42</f>
        <v>122519.55</v>
      </c>
      <c r="G41" s="836">
        <f>G33+G40</f>
        <v>85408.92</v>
      </c>
      <c r="H41" s="836">
        <f t="shared" si="2"/>
        <v>69.710442129439741</v>
      </c>
      <c r="I41" s="836">
        <f t="shared" ref="I41:M41" si="16">I33+I40</f>
        <v>70899.62</v>
      </c>
      <c r="J41" s="836">
        <f>J33+J40</f>
        <v>57964.369999999995</v>
      </c>
      <c r="K41" s="836">
        <f t="shared" si="0"/>
        <v>81.755543964833663</v>
      </c>
      <c r="L41" s="836">
        <f t="shared" si="16"/>
        <v>12818.72</v>
      </c>
      <c r="M41" s="836">
        <f t="shared" si="16"/>
        <v>4468.78</v>
      </c>
      <c r="N41" s="837">
        <f t="shared" si="1"/>
        <v>34.861359012444296</v>
      </c>
      <c r="O41" s="620"/>
    </row>
    <row r="42" spans="2:23" ht="12.75" customHeight="1" thickBot="1">
      <c r="B42" s="614" t="s">
        <v>141</v>
      </c>
      <c r="C42" s="615"/>
      <c r="D42" s="615"/>
      <c r="E42" s="604"/>
      <c r="F42" s="843">
        <f>第１１表!P43</f>
        <v>295238.14999999997</v>
      </c>
      <c r="G42" s="844">
        <f>G31+G41</f>
        <v>182397.37</v>
      </c>
      <c r="H42" s="844">
        <f t="shared" si="2"/>
        <v>61.779742895692856</v>
      </c>
      <c r="I42" s="844">
        <f t="shared" ref="I42:M42" si="17">I31+I41</f>
        <v>133672.63</v>
      </c>
      <c r="J42" s="844">
        <f>J31+J41</f>
        <v>112103.88</v>
      </c>
      <c r="K42" s="844">
        <f t="shared" si="0"/>
        <v>83.864497915541875</v>
      </c>
      <c r="L42" s="844">
        <f t="shared" si="17"/>
        <v>36154.300000000003</v>
      </c>
      <c r="M42" s="844">
        <f t="shared" si="17"/>
        <v>12861.23</v>
      </c>
      <c r="N42" s="845">
        <f t="shared" si="1"/>
        <v>35.573168336823002</v>
      </c>
      <c r="O42" s="620"/>
    </row>
    <row r="43" spans="2:23">
      <c r="B43" s="618" t="s">
        <v>196</v>
      </c>
      <c r="C43" s="619" t="s">
        <v>233</v>
      </c>
      <c r="D43" s="633"/>
      <c r="E43" s="633"/>
      <c r="F43" s="633"/>
      <c r="G43" s="620"/>
      <c r="H43" s="620"/>
      <c r="I43" s="620"/>
      <c r="J43" s="620"/>
      <c r="K43" s="620"/>
      <c r="L43" s="620"/>
      <c r="M43" s="620"/>
      <c r="N43" s="631"/>
      <c r="O43" s="570"/>
    </row>
    <row r="44" spans="2:23" ht="12" customHeight="1">
      <c r="D44" s="570"/>
      <c r="E44" s="570"/>
      <c r="F44" s="570"/>
      <c r="G44" s="570"/>
      <c r="H44" s="570"/>
      <c r="I44" s="570"/>
      <c r="J44" s="570"/>
      <c r="K44" s="570"/>
      <c r="L44" s="570"/>
      <c r="M44" s="570"/>
      <c r="N44" s="570"/>
      <c r="O44" s="570"/>
      <c r="P44" s="570"/>
      <c r="Q44" s="570"/>
      <c r="R44" s="570"/>
      <c r="S44" s="570"/>
      <c r="T44" s="570"/>
      <c r="U44" s="570"/>
      <c r="V44" s="570"/>
      <c r="W44" s="570"/>
    </row>
  </sheetData>
  <mergeCells count="7">
    <mergeCell ref="M3:N3"/>
    <mergeCell ref="B4:B5"/>
    <mergeCell ref="C4:C5"/>
    <mergeCell ref="E4:E5"/>
    <mergeCell ref="G4:H4"/>
    <mergeCell ref="I4:K4"/>
    <mergeCell ref="L4:N4"/>
  </mergeCells>
  <phoneticPr fontId="13"/>
  <pageMargins left="0.70866141732283472" right="0.39370078740157483" top="0.70866141732283472" bottom="0.51181102362204722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workbookViewId="0"/>
  </sheetViews>
  <sheetFormatPr defaultRowHeight="13.5"/>
  <cols>
    <col min="1" max="1" width="1.125" style="398" customWidth="1"/>
    <col min="2" max="5" width="9" style="398"/>
    <col min="6" max="21" width="9.125" style="398" customWidth="1"/>
    <col min="22" max="30" width="9" style="398"/>
    <col min="31" max="33" width="9" style="398" customWidth="1"/>
    <col min="34" max="16384" width="9" style="398"/>
  </cols>
  <sheetData>
    <row r="1" spans="1:21" ht="12" customHeight="1">
      <c r="A1" s="566"/>
      <c r="B1" s="566"/>
      <c r="C1" s="567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8"/>
    </row>
    <row r="2" spans="1:21" ht="15" customHeight="1">
      <c r="A2" s="566"/>
      <c r="B2" s="476" t="s">
        <v>197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8"/>
    </row>
    <row r="3" spans="1:21" ht="12" customHeight="1" thickBot="1">
      <c r="A3" s="566"/>
      <c r="B3" s="569"/>
      <c r="C3" s="569"/>
      <c r="D3" s="569"/>
      <c r="E3" s="569"/>
      <c r="F3" s="570"/>
      <c r="G3" s="570"/>
      <c r="H3" s="570"/>
      <c r="I3" s="570"/>
      <c r="J3" s="570"/>
      <c r="K3" s="570"/>
      <c r="L3" s="570"/>
      <c r="M3" s="570"/>
      <c r="N3" s="1175" t="s">
        <v>190</v>
      </c>
      <c r="O3" s="1175"/>
      <c r="P3" s="1175"/>
      <c r="Q3" s="1175"/>
      <c r="R3" s="1175"/>
      <c r="S3" s="1175"/>
      <c r="T3" s="1183"/>
      <c r="U3" s="1183"/>
    </row>
    <row r="4" spans="1:21" ht="17.25" customHeight="1">
      <c r="A4" s="566"/>
      <c r="B4" s="1184" t="s">
        <v>146</v>
      </c>
      <c r="C4" s="1186" t="s">
        <v>147</v>
      </c>
      <c r="D4" s="571" t="s">
        <v>90</v>
      </c>
      <c r="E4" s="1188" t="s">
        <v>191</v>
      </c>
      <c r="F4" s="1190" t="s">
        <v>198</v>
      </c>
      <c r="G4" s="1190"/>
      <c r="H4" s="1190" t="s">
        <v>199</v>
      </c>
      <c r="I4" s="1190"/>
      <c r="J4" s="1193" t="s">
        <v>200</v>
      </c>
      <c r="K4" s="1194"/>
      <c r="L4" s="1191" t="s">
        <v>201</v>
      </c>
      <c r="M4" s="1191"/>
      <c r="N4" s="1191" t="s">
        <v>202</v>
      </c>
      <c r="O4" s="1191"/>
      <c r="P4" s="1191" t="s">
        <v>203</v>
      </c>
      <c r="Q4" s="1191"/>
      <c r="R4" s="1191" t="s">
        <v>204</v>
      </c>
      <c r="S4" s="1192"/>
      <c r="T4" s="572" t="s">
        <v>192</v>
      </c>
      <c r="U4" s="573"/>
    </row>
    <row r="5" spans="1:21" ht="17.25" customHeight="1" thickBot="1">
      <c r="A5" s="566"/>
      <c r="B5" s="1185"/>
      <c r="C5" s="1187"/>
      <c r="D5" s="574" t="s">
        <v>95</v>
      </c>
      <c r="E5" s="1189"/>
      <c r="F5" s="575" t="s">
        <v>205</v>
      </c>
      <c r="G5" s="575" t="s">
        <v>27</v>
      </c>
      <c r="H5" s="575" t="s">
        <v>205</v>
      </c>
      <c r="I5" s="575" t="s">
        <v>27</v>
      </c>
      <c r="J5" s="575" t="s">
        <v>193</v>
      </c>
      <c r="K5" s="575" t="s">
        <v>194</v>
      </c>
      <c r="L5" s="576" t="s">
        <v>205</v>
      </c>
      <c r="M5" s="576" t="s">
        <v>27</v>
      </c>
      <c r="N5" s="576" t="s">
        <v>205</v>
      </c>
      <c r="O5" s="576" t="s">
        <v>27</v>
      </c>
      <c r="P5" s="576" t="s">
        <v>205</v>
      </c>
      <c r="Q5" s="576" t="s">
        <v>27</v>
      </c>
      <c r="R5" s="576" t="s">
        <v>205</v>
      </c>
      <c r="S5" s="577" t="s">
        <v>27</v>
      </c>
      <c r="T5" s="578" t="s">
        <v>193</v>
      </c>
      <c r="U5" s="579" t="s">
        <v>195</v>
      </c>
    </row>
    <row r="6" spans="1:21" ht="17.25" customHeight="1">
      <c r="A6" s="566"/>
      <c r="B6" s="580"/>
      <c r="C6" s="581"/>
      <c r="D6" s="581"/>
      <c r="E6" s="582" t="s">
        <v>98</v>
      </c>
      <c r="F6" s="784">
        <v>2179</v>
      </c>
      <c r="G6" s="784">
        <v>790.94</v>
      </c>
      <c r="H6" s="784">
        <v>1041</v>
      </c>
      <c r="I6" s="784">
        <v>2702.99</v>
      </c>
      <c r="J6" s="784">
        <v>58</v>
      </c>
      <c r="K6" s="784">
        <v>952.65</v>
      </c>
      <c r="L6" s="784">
        <v>6</v>
      </c>
      <c r="M6" s="784">
        <v>214.12</v>
      </c>
      <c r="N6" s="784">
        <v>2</v>
      </c>
      <c r="O6" s="784">
        <v>102.98</v>
      </c>
      <c r="P6" s="784">
        <v>0</v>
      </c>
      <c r="Q6" s="784">
        <v>0</v>
      </c>
      <c r="R6" s="784">
        <v>0</v>
      </c>
      <c r="S6" s="784">
        <v>0</v>
      </c>
      <c r="T6" s="784">
        <v>3286</v>
      </c>
      <c r="U6" s="783">
        <v>4763.6799999999994</v>
      </c>
    </row>
    <row r="7" spans="1:21" ht="17.25" customHeight="1">
      <c r="A7" s="566"/>
      <c r="B7" s="583"/>
      <c r="C7" s="584"/>
      <c r="D7" s="584"/>
      <c r="E7" s="585" t="s">
        <v>99</v>
      </c>
      <c r="F7" s="784">
        <v>1292</v>
      </c>
      <c r="G7" s="784">
        <v>513.59</v>
      </c>
      <c r="H7" s="784">
        <v>934</v>
      </c>
      <c r="I7" s="784">
        <v>2824.15</v>
      </c>
      <c r="J7" s="784">
        <v>97</v>
      </c>
      <c r="K7" s="784">
        <v>1586.9</v>
      </c>
      <c r="L7" s="784">
        <v>12</v>
      </c>
      <c r="M7" s="784">
        <v>436.48</v>
      </c>
      <c r="N7" s="784">
        <v>8</v>
      </c>
      <c r="O7" s="784">
        <v>524.64</v>
      </c>
      <c r="P7" s="784">
        <v>7</v>
      </c>
      <c r="Q7" s="784">
        <v>1011.63</v>
      </c>
      <c r="R7" s="784">
        <v>0</v>
      </c>
      <c r="S7" s="784">
        <v>0</v>
      </c>
      <c r="T7" s="784">
        <v>2350</v>
      </c>
      <c r="U7" s="783">
        <v>6897.3900000000012</v>
      </c>
    </row>
    <row r="8" spans="1:21" ht="17.25" customHeight="1">
      <c r="A8" s="566"/>
      <c r="B8" s="583"/>
      <c r="C8" s="584"/>
      <c r="D8" s="584"/>
      <c r="E8" s="586" t="s">
        <v>57</v>
      </c>
      <c r="F8" s="784">
        <v>700</v>
      </c>
      <c r="G8" s="784">
        <v>266.12</v>
      </c>
      <c r="H8" s="784">
        <v>177</v>
      </c>
      <c r="I8" s="784">
        <v>365.33</v>
      </c>
      <c r="J8" s="784">
        <v>1</v>
      </c>
      <c r="K8" s="784">
        <v>11.57</v>
      </c>
      <c r="L8" s="784">
        <v>0</v>
      </c>
      <c r="M8" s="784">
        <v>0</v>
      </c>
      <c r="N8" s="784">
        <v>0</v>
      </c>
      <c r="O8" s="784">
        <v>0</v>
      </c>
      <c r="P8" s="784">
        <v>0</v>
      </c>
      <c r="Q8" s="784">
        <v>0</v>
      </c>
      <c r="R8" s="784">
        <v>0</v>
      </c>
      <c r="S8" s="784">
        <v>0</v>
      </c>
      <c r="T8" s="784">
        <v>878</v>
      </c>
      <c r="U8" s="783">
        <v>643.0200000000001</v>
      </c>
    </row>
    <row r="9" spans="1:21" ht="17.25" customHeight="1">
      <c r="A9" s="566"/>
      <c r="B9" s="583"/>
      <c r="C9" s="584"/>
      <c r="D9" s="584"/>
      <c r="E9" s="585" t="s">
        <v>100</v>
      </c>
      <c r="F9" s="784">
        <v>989</v>
      </c>
      <c r="G9" s="784">
        <v>386.88</v>
      </c>
      <c r="H9" s="784">
        <v>617</v>
      </c>
      <c r="I9" s="784">
        <v>1746.56</v>
      </c>
      <c r="J9" s="784">
        <v>53</v>
      </c>
      <c r="K9" s="784">
        <v>785.21</v>
      </c>
      <c r="L9" s="784">
        <v>5</v>
      </c>
      <c r="M9" s="784">
        <v>188.9</v>
      </c>
      <c r="N9" s="784">
        <v>6</v>
      </c>
      <c r="O9" s="784">
        <v>379.35</v>
      </c>
      <c r="P9" s="784">
        <v>5</v>
      </c>
      <c r="Q9" s="784">
        <v>747.26</v>
      </c>
      <c r="R9" s="784">
        <v>0</v>
      </c>
      <c r="S9" s="784">
        <v>0</v>
      </c>
      <c r="T9" s="784">
        <v>1675</v>
      </c>
      <c r="U9" s="783">
        <v>4234.16</v>
      </c>
    </row>
    <row r="10" spans="1:21" ht="17.25" customHeight="1">
      <c r="A10" s="566"/>
      <c r="B10" s="583"/>
      <c r="C10" s="584"/>
      <c r="D10" s="584"/>
      <c r="E10" s="585" t="s">
        <v>101</v>
      </c>
      <c r="F10" s="784">
        <v>1011</v>
      </c>
      <c r="G10" s="784">
        <v>394.5</v>
      </c>
      <c r="H10" s="784">
        <v>855</v>
      </c>
      <c r="I10" s="784">
        <v>2839.02</v>
      </c>
      <c r="J10" s="784">
        <v>149</v>
      </c>
      <c r="K10" s="784">
        <v>2274.7199999999998</v>
      </c>
      <c r="L10" s="784">
        <v>21</v>
      </c>
      <c r="M10" s="784">
        <v>763.88</v>
      </c>
      <c r="N10" s="784">
        <v>11</v>
      </c>
      <c r="O10" s="784">
        <v>752</v>
      </c>
      <c r="P10" s="784">
        <v>6</v>
      </c>
      <c r="Q10" s="784">
        <v>1073.8</v>
      </c>
      <c r="R10" s="784">
        <v>1</v>
      </c>
      <c r="S10" s="784">
        <v>715.63</v>
      </c>
      <c r="T10" s="784">
        <v>2054</v>
      </c>
      <c r="U10" s="783">
        <v>8813.5499999999993</v>
      </c>
    </row>
    <row r="11" spans="1:21" ht="17.25" customHeight="1">
      <c r="A11" s="566"/>
      <c r="B11" s="583"/>
      <c r="C11" s="584"/>
      <c r="D11" s="584"/>
      <c r="E11" s="586" t="s">
        <v>65</v>
      </c>
      <c r="F11" s="784">
        <v>484</v>
      </c>
      <c r="G11" s="784">
        <v>200.83</v>
      </c>
      <c r="H11" s="784">
        <v>506</v>
      </c>
      <c r="I11" s="784">
        <v>1673.8</v>
      </c>
      <c r="J11" s="784">
        <v>48</v>
      </c>
      <c r="K11" s="784">
        <v>682.01</v>
      </c>
      <c r="L11" s="784">
        <v>3</v>
      </c>
      <c r="M11" s="784">
        <v>117.04</v>
      </c>
      <c r="N11" s="784">
        <v>1</v>
      </c>
      <c r="O11" s="784">
        <v>83.48</v>
      </c>
      <c r="P11" s="784">
        <v>0</v>
      </c>
      <c r="Q11" s="784">
        <v>0</v>
      </c>
      <c r="R11" s="784">
        <v>0</v>
      </c>
      <c r="S11" s="784">
        <v>0</v>
      </c>
      <c r="T11" s="784">
        <v>1042</v>
      </c>
      <c r="U11" s="783">
        <v>2757.16</v>
      </c>
    </row>
    <row r="12" spans="1:21" ht="17.25" customHeight="1">
      <c r="A12" s="566"/>
      <c r="B12" s="583"/>
      <c r="C12" s="584"/>
      <c r="D12" s="584"/>
      <c r="E12" s="585" t="s">
        <v>102</v>
      </c>
      <c r="F12" s="784">
        <v>385</v>
      </c>
      <c r="G12" s="784">
        <v>118.87</v>
      </c>
      <c r="H12" s="784">
        <v>82</v>
      </c>
      <c r="I12" s="784">
        <v>151.30000000000001</v>
      </c>
      <c r="J12" s="784">
        <v>1</v>
      </c>
      <c r="K12" s="784">
        <v>10.32</v>
      </c>
      <c r="L12" s="784">
        <v>0</v>
      </c>
      <c r="M12" s="784">
        <v>0</v>
      </c>
      <c r="N12" s="784">
        <v>0</v>
      </c>
      <c r="O12" s="784">
        <v>0</v>
      </c>
      <c r="P12" s="784">
        <v>0</v>
      </c>
      <c r="Q12" s="784">
        <v>0</v>
      </c>
      <c r="R12" s="784">
        <v>0</v>
      </c>
      <c r="S12" s="784">
        <v>0</v>
      </c>
      <c r="T12" s="784">
        <v>468</v>
      </c>
      <c r="U12" s="783">
        <v>280.49</v>
      </c>
    </row>
    <row r="13" spans="1:21" ht="17.25" customHeight="1">
      <c r="A13" s="566"/>
      <c r="B13" s="583"/>
      <c r="C13" s="584" t="s">
        <v>103</v>
      </c>
      <c r="D13" s="584" t="s">
        <v>103</v>
      </c>
      <c r="E13" s="585" t="s">
        <v>105</v>
      </c>
      <c r="F13" s="784">
        <v>2626</v>
      </c>
      <c r="G13" s="784">
        <v>1045.42</v>
      </c>
      <c r="H13" s="784">
        <v>2180</v>
      </c>
      <c r="I13" s="784">
        <v>7026.17</v>
      </c>
      <c r="J13" s="784">
        <v>223</v>
      </c>
      <c r="K13" s="784">
        <v>3254.23</v>
      </c>
      <c r="L13" s="784">
        <v>18</v>
      </c>
      <c r="M13" s="784">
        <v>659.3</v>
      </c>
      <c r="N13" s="784">
        <v>11</v>
      </c>
      <c r="O13" s="784">
        <v>661.21</v>
      </c>
      <c r="P13" s="784">
        <v>5</v>
      </c>
      <c r="Q13" s="784">
        <v>870.25</v>
      </c>
      <c r="R13" s="784">
        <v>0</v>
      </c>
      <c r="S13" s="784">
        <v>0</v>
      </c>
      <c r="T13" s="784">
        <v>5063</v>
      </c>
      <c r="U13" s="783">
        <v>13516.579999999998</v>
      </c>
    </row>
    <row r="14" spans="1:21" ht="17.25" customHeight="1">
      <c r="A14" s="566"/>
      <c r="B14" s="583"/>
      <c r="C14" s="584" t="s">
        <v>106</v>
      </c>
      <c r="D14" s="584" t="s">
        <v>107</v>
      </c>
      <c r="E14" s="585" t="s">
        <v>108</v>
      </c>
      <c r="F14" s="784">
        <v>0</v>
      </c>
      <c r="G14" s="784">
        <v>0</v>
      </c>
      <c r="H14" s="784">
        <v>1</v>
      </c>
      <c r="I14" s="784">
        <v>1.28</v>
      </c>
      <c r="J14" s="784">
        <v>0</v>
      </c>
      <c r="K14" s="784">
        <v>0</v>
      </c>
      <c r="L14" s="784">
        <v>0</v>
      </c>
      <c r="M14" s="784">
        <v>0</v>
      </c>
      <c r="N14" s="784">
        <v>0</v>
      </c>
      <c r="O14" s="784">
        <v>0</v>
      </c>
      <c r="P14" s="784">
        <v>0</v>
      </c>
      <c r="Q14" s="784">
        <v>0</v>
      </c>
      <c r="R14" s="784">
        <v>0</v>
      </c>
      <c r="S14" s="784">
        <v>0</v>
      </c>
      <c r="T14" s="784">
        <v>1</v>
      </c>
      <c r="U14" s="783">
        <v>1.28</v>
      </c>
    </row>
    <row r="15" spans="1:21" ht="17.25" customHeight="1">
      <c r="A15" s="566"/>
      <c r="B15" s="583"/>
      <c r="C15" s="587" t="s">
        <v>406</v>
      </c>
      <c r="D15" s="584"/>
      <c r="E15" s="585" t="s">
        <v>110</v>
      </c>
      <c r="F15" s="784"/>
      <c r="G15" s="784"/>
      <c r="H15" s="784"/>
      <c r="I15" s="784"/>
      <c r="J15" s="784"/>
      <c r="K15" s="784"/>
      <c r="L15" s="784"/>
      <c r="M15" s="784"/>
      <c r="N15" s="784"/>
      <c r="O15" s="784"/>
      <c r="P15" s="784"/>
      <c r="Q15" s="784"/>
      <c r="R15" s="784"/>
      <c r="S15" s="784"/>
      <c r="T15" s="784">
        <v>0</v>
      </c>
      <c r="U15" s="783">
        <v>0</v>
      </c>
    </row>
    <row r="16" spans="1:21" ht="17.25" customHeight="1">
      <c r="A16" s="566"/>
      <c r="B16" s="583"/>
      <c r="C16" s="584"/>
      <c r="D16" s="584"/>
      <c r="E16" s="585" t="s">
        <v>111</v>
      </c>
      <c r="F16" s="784"/>
      <c r="G16" s="784"/>
      <c r="H16" s="784"/>
      <c r="I16" s="784"/>
      <c r="J16" s="784"/>
      <c r="K16" s="784"/>
      <c r="L16" s="784"/>
      <c r="M16" s="784"/>
      <c r="N16" s="784"/>
      <c r="O16" s="784"/>
      <c r="P16" s="784"/>
      <c r="Q16" s="784"/>
      <c r="R16" s="784"/>
      <c r="S16" s="784"/>
      <c r="T16" s="784">
        <v>0</v>
      </c>
      <c r="U16" s="783">
        <v>0</v>
      </c>
    </row>
    <row r="17" spans="1:21" ht="17.25" customHeight="1">
      <c r="A17" s="566"/>
      <c r="B17" s="583" t="s">
        <v>109</v>
      </c>
      <c r="C17" s="584"/>
      <c r="D17" s="584"/>
      <c r="E17" s="585" t="s">
        <v>112</v>
      </c>
      <c r="F17" s="784">
        <v>327</v>
      </c>
      <c r="G17" s="784">
        <v>134.41</v>
      </c>
      <c r="H17" s="784">
        <v>228</v>
      </c>
      <c r="I17" s="784">
        <v>598.57000000000005</v>
      </c>
      <c r="J17" s="784">
        <v>32</v>
      </c>
      <c r="K17" s="784">
        <v>477.6</v>
      </c>
      <c r="L17" s="784">
        <v>3</v>
      </c>
      <c r="M17" s="784">
        <v>129.29</v>
      </c>
      <c r="N17" s="784">
        <v>1</v>
      </c>
      <c r="O17" s="784">
        <v>51.17</v>
      </c>
      <c r="P17" s="784">
        <v>0</v>
      </c>
      <c r="Q17" s="784">
        <v>0</v>
      </c>
      <c r="R17" s="784">
        <v>0</v>
      </c>
      <c r="S17" s="784">
        <v>0</v>
      </c>
      <c r="T17" s="784">
        <v>591</v>
      </c>
      <c r="U17" s="783">
        <v>1391.04</v>
      </c>
    </row>
    <row r="18" spans="1:21" ht="17.25" customHeight="1">
      <c r="A18" s="566"/>
      <c r="B18" s="583"/>
      <c r="C18" s="584"/>
      <c r="D18" s="584"/>
      <c r="E18" s="585" t="s">
        <v>113</v>
      </c>
      <c r="F18" s="784">
        <v>115</v>
      </c>
      <c r="G18" s="784">
        <v>35.58</v>
      </c>
      <c r="H18" s="784">
        <v>116</v>
      </c>
      <c r="I18" s="784">
        <v>361.48</v>
      </c>
      <c r="J18" s="784">
        <v>24</v>
      </c>
      <c r="K18" s="784">
        <v>358.89</v>
      </c>
      <c r="L18" s="784">
        <v>3</v>
      </c>
      <c r="M18" s="784">
        <v>99.76</v>
      </c>
      <c r="N18" s="784">
        <v>1</v>
      </c>
      <c r="O18" s="784">
        <v>49.93</v>
      </c>
      <c r="P18" s="784">
        <v>0</v>
      </c>
      <c r="Q18" s="784">
        <v>0</v>
      </c>
      <c r="R18" s="784">
        <v>0</v>
      </c>
      <c r="S18" s="784">
        <v>0</v>
      </c>
      <c r="T18" s="784">
        <v>259</v>
      </c>
      <c r="U18" s="783">
        <v>905.64</v>
      </c>
    </row>
    <row r="19" spans="1:21" ht="17.25" customHeight="1">
      <c r="A19" s="566"/>
      <c r="B19" s="583" t="s">
        <v>206</v>
      </c>
      <c r="C19" s="584"/>
      <c r="D19" s="588"/>
      <c r="E19" s="589" t="s">
        <v>114</v>
      </c>
      <c r="F19" s="784">
        <v>10108</v>
      </c>
      <c r="G19" s="784">
        <v>3887.14</v>
      </c>
      <c r="H19" s="784">
        <v>6737</v>
      </c>
      <c r="I19" s="784">
        <v>20290.649999999998</v>
      </c>
      <c r="J19" s="784">
        <v>686</v>
      </c>
      <c r="K19" s="784">
        <v>10394.1</v>
      </c>
      <c r="L19" s="784">
        <v>71</v>
      </c>
      <c r="M19" s="784">
        <v>2608.7700000000004</v>
      </c>
      <c r="N19" s="784">
        <v>41</v>
      </c>
      <c r="O19" s="784">
        <v>2604.7599999999998</v>
      </c>
      <c r="P19" s="784">
        <v>23</v>
      </c>
      <c r="Q19" s="784">
        <v>3702.9399999999996</v>
      </c>
      <c r="R19" s="784">
        <v>1</v>
      </c>
      <c r="S19" s="784">
        <v>715.63</v>
      </c>
      <c r="T19" s="784">
        <v>17667</v>
      </c>
      <c r="U19" s="783">
        <v>44203.990000000005</v>
      </c>
    </row>
    <row r="20" spans="1:21" ht="17.25" customHeight="1">
      <c r="A20" s="566"/>
      <c r="B20" s="583"/>
      <c r="C20" s="584"/>
      <c r="D20" s="590" t="s">
        <v>207</v>
      </c>
      <c r="E20" s="585" t="s">
        <v>116</v>
      </c>
      <c r="F20" s="784">
        <v>1661</v>
      </c>
      <c r="G20" s="784">
        <v>539.41999999999996</v>
      </c>
      <c r="H20" s="784">
        <v>1054</v>
      </c>
      <c r="I20" s="784">
        <v>2756.39</v>
      </c>
      <c r="J20" s="784">
        <v>115</v>
      </c>
      <c r="K20" s="784">
        <v>1659.33</v>
      </c>
      <c r="L20" s="784">
        <v>22</v>
      </c>
      <c r="M20" s="784">
        <v>696.69</v>
      </c>
      <c r="N20" s="784">
        <v>10</v>
      </c>
      <c r="O20" s="784">
        <v>636.16</v>
      </c>
      <c r="P20" s="784">
        <v>8</v>
      </c>
      <c r="Q20" s="784">
        <v>1359.97</v>
      </c>
      <c r="R20" s="784">
        <v>0</v>
      </c>
      <c r="S20" s="784">
        <v>0</v>
      </c>
      <c r="T20" s="784">
        <v>2870</v>
      </c>
      <c r="U20" s="783">
        <v>7647.96</v>
      </c>
    </row>
    <row r="21" spans="1:21" ht="17.25" customHeight="1" thickBot="1">
      <c r="A21" s="566"/>
      <c r="B21" s="583"/>
      <c r="C21" s="591"/>
      <c r="D21" s="592" t="s">
        <v>117</v>
      </c>
      <c r="E21" s="593"/>
      <c r="F21" s="846">
        <v>11769</v>
      </c>
      <c r="G21" s="846">
        <v>4426.5599999999995</v>
      </c>
      <c r="H21" s="846">
        <v>7791</v>
      </c>
      <c r="I21" s="846">
        <v>23047.039999999997</v>
      </c>
      <c r="J21" s="846">
        <v>801</v>
      </c>
      <c r="K21" s="846">
        <v>12053.43</v>
      </c>
      <c r="L21" s="846">
        <v>93</v>
      </c>
      <c r="M21" s="846">
        <v>3305.4600000000005</v>
      </c>
      <c r="N21" s="846">
        <v>51</v>
      </c>
      <c r="O21" s="846">
        <v>3240.9199999999996</v>
      </c>
      <c r="P21" s="846">
        <v>31</v>
      </c>
      <c r="Q21" s="846">
        <v>5062.91</v>
      </c>
      <c r="R21" s="846">
        <v>1</v>
      </c>
      <c r="S21" s="846">
        <v>715.63</v>
      </c>
      <c r="T21" s="846">
        <v>20537</v>
      </c>
      <c r="U21" s="847">
        <v>51851.94999999999</v>
      </c>
    </row>
    <row r="22" spans="1:21" ht="17.25" customHeight="1">
      <c r="A22" s="566"/>
      <c r="B22" s="583"/>
      <c r="C22" s="581"/>
      <c r="D22" s="584"/>
      <c r="E22" s="594" t="s">
        <v>208</v>
      </c>
      <c r="F22" s="784">
        <v>3075</v>
      </c>
      <c r="G22" s="784">
        <v>1075.47</v>
      </c>
      <c r="H22" s="784">
        <v>1677</v>
      </c>
      <c r="I22" s="784">
        <v>4783.95</v>
      </c>
      <c r="J22" s="784">
        <v>88</v>
      </c>
      <c r="K22" s="784">
        <v>1292.4000000000001</v>
      </c>
      <c r="L22" s="784">
        <v>6</v>
      </c>
      <c r="M22" s="784">
        <v>217.01</v>
      </c>
      <c r="N22" s="784">
        <v>4</v>
      </c>
      <c r="O22" s="784">
        <v>302.20999999999998</v>
      </c>
      <c r="P22" s="784">
        <v>0</v>
      </c>
      <c r="Q22" s="784">
        <v>0</v>
      </c>
      <c r="R22" s="784">
        <v>0</v>
      </c>
      <c r="S22" s="784">
        <v>0</v>
      </c>
      <c r="T22" s="784">
        <v>4850</v>
      </c>
      <c r="U22" s="783">
        <v>7671.04</v>
      </c>
    </row>
    <row r="23" spans="1:21" ht="17.25" customHeight="1">
      <c r="A23" s="566"/>
      <c r="B23" s="583"/>
      <c r="C23" s="584"/>
      <c r="D23" s="588"/>
      <c r="E23" s="595" t="s">
        <v>114</v>
      </c>
      <c r="F23" s="784">
        <v>4736</v>
      </c>
      <c r="G23" s="784">
        <v>1614.8899999999999</v>
      </c>
      <c r="H23" s="784">
        <v>2731</v>
      </c>
      <c r="I23" s="784">
        <v>7540.34</v>
      </c>
      <c r="J23" s="784">
        <v>203</v>
      </c>
      <c r="K23" s="784">
        <v>2951.73</v>
      </c>
      <c r="L23" s="784">
        <v>28</v>
      </c>
      <c r="M23" s="784">
        <v>913.7</v>
      </c>
      <c r="N23" s="784">
        <v>14</v>
      </c>
      <c r="O23" s="784">
        <v>938.36999999999989</v>
      </c>
      <c r="P23" s="784">
        <v>8</v>
      </c>
      <c r="Q23" s="784">
        <v>1359.97</v>
      </c>
      <c r="R23" s="784">
        <v>0</v>
      </c>
      <c r="S23" s="784">
        <v>0</v>
      </c>
      <c r="T23" s="784">
        <v>7720</v>
      </c>
      <c r="U23" s="783">
        <v>15318.999999999998</v>
      </c>
    </row>
    <row r="24" spans="1:21" ht="17.25" customHeight="1">
      <c r="A24" s="566"/>
      <c r="B24" s="583"/>
      <c r="C24" s="584" t="s">
        <v>119</v>
      </c>
      <c r="D24" s="584"/>
      <c r="E24" s="596" t="s">
        <v>120</v>
      </c>
      <c r="F24" s="784">
        <v>5409</v>
      </c>
      <c r="G24" s="784">
        <v>1836.57</v>
      </c>
      <c r="H24" s="784">
        <v>4096</v>
      </c>
      <c r="I24" s="784">
        <v>11960.16</v>
      </c>
      <c r="J24" s="784">
        <v>363</v>
      </c>
      <c r="K24" s="784">
        <v>5164.07</v>
      </c>
      <c r="L24" s="784">
        <v>31</v>
      </c>
      <c r="M24" s="784">
        <v>1100.3499999999999</v>
      </c>
      <c r="N24" s="784">
        <v>25</v>
      </c>
      <c r="O24" s="784">
        <v>1547.96</v>
      </c>
      <c r="P24" s="784">
        <v>9</v>
      </c>
      <c r="Q24" s="784">
        <v>1547.55</v>
      </c>
      <c r="R24" s="784">
        <v>2</v>
      </c>
      <c r="S24" s="784">
        <v>1956.66</v>
      </c>
      <c r="T24" s="784">
        <v>9935</v>
      </c>
      <c r="U24" s="783">
        <v>25113.319999999996</v>
      </c>
    </row>
    <row r="25" spans="1:21" ht="17.25" customHeight="1">
      <c r="A25" s="566"/>
      <c r="B25" s="583"/>
      <c r="C25" s="584" t="s">
        <v>143</v>
      </c>
      <c r="D25" s="590" t="s">
        <v>121</v>
      </c>
      <c r="E25" s="597" t="s">
        <v>122</v>
      </c>
      <c r="F25" s="784">
        <v>3608</v>
      </c>
      <c r="G25" s="784">
        <v>1257.8599999999999</v>
      </c>
      <c r="H25" s="784">
        <v>2784</v>
      </c>
      <c r="I25" s="784">
        <v>8352.6299999999992</v>
      </c>
      <c r="J25" s="784">
        <v>200</v>
      </c>
      <c r="K25" s="784">
        <v>2915.04</v>
      </c>
      <c r="L25" s="784">
        <v>16</v>
      </c>
      <c r="M25" s="784">
        <v>644.79999999999995</v>
      </c>
      <c r="N25" s="784">
        <v>10</v>
      </c>
      <c r="O25" s="784">
        <v>654.09</v>
      </c>
      <c r="P25" s="784">
        <v>1</v>
      </c>
      <c r="Q25" s="784">
        <v>323.63</v>
      </c>
      <c r="R25" s="784">
        <v>0</v>
      </c>
      <c r="S25" s="784">
        <v>0</v>
      </c>
      <c r="T25" s="784">
        <v>6619</v>
      </c>
      <c r="U25" s="783">
        <v>14148.049999999997</v>
      </c>
    </row>
    <row r="26" spans="1:21" ht="17.25" customHeight="1">
      <c r="A26" s="566"/>
      <c r="B26" s="583"/>
      <c r="C26" s="584"/>
      <c r="D26" s="584"/>
      <c r="E26" s="595" t="s">
        <v>114</v>
      </c>
      <c r="F26" s="784">
        <v>9017</v>
      </c>
      <c r="G26" s="784">
        <v>3094.43</v>
      </c>
      <c r="H26" s="784">
        <v>6880</v>
      </c>
      <c r="I26" s="784">
        <v>20312.79</v>
      </c>
      <c r="J26" s="784">
        <v>563</v>
      </c>
      <c r="K26" s="784">
        <v>8079.11</v>
      </c>
      <c r="L26" s="784">
        <v>47</v>
      </c>
      <c r="M26" s="784">
        <v>1745.1499999999999</v>
      </c>
      <c r="N26" s="784">
        <v>35</v>
      </c>
      <c r="O26" s="784">
        <v>2202.0500000000002</v>
      </c>
      <c r="P26" s="784">
        <v>10</v>
      </c>
      <c r="Q26" s="784">
        <v>1871.1799999999998</v>
      </c>
      <c r="R26" s="784">
        <v>2</v>
      </c>
      <c r="S26" s="784">
        <v>1956.66</v>
      </c>
      <c r="T26" s="784">
        <v>16554</v>
      </c>
      <c r="U26" s="783">
        <v>39261.37000000001</v>
      </c>
    </row>
    <row r="27" spans="1:21" ht="17.25" customHeight="1" thickBot="1">
      <c r="A27" s="566"/>
      <c r="B27" s="583"/>
      <c r="C27" s="598"/>
      <c r="D27" s="599" t="s">
        <v>117</v>
      </c>
      <c r="E27" s="600"/>
      <c r="F27" s="848">
        <v>12092</v>
      </c>
      <c r="G27" s="848">
        <v>4169.8999999999996</v>
      </c>
      <c r="H27" s="848">
        <v>8557</v>
      </c>
      <c r="I27" s="848">
        <v>25096.74</v>
      </c>
      <c r="J27" s="848">
        <v>651</v>
      </c>
      <c r="K27" s="848">
        <v>9371.51</v>
      </c>
      <c r="L27" s="848">
        <v>53</v>
      </c>
      <c r="M27" s="848">
        <v>1962.1599999999999</v>
      </c>
      <c r="N27" s="848">
        <v>39</v>
      </c>
      <c r="O27" s="848">
        <v>2504.2600000000002</v>
      </c>
      <c r="P27" s="848">
        <v>10</v>
      </c>
      <c r="Q27" s="848">
        <v>1871.1799999999998</v>
      </c>
      <c r="R27" s="848">
        <v>2</v>
      </c>
      <c r="S27" s="848">
        <v>1956.66</v>
      </c>
      <c r="T27" s="848">
        <v>21404</v>
      </c>
      <c r="U27" s="849">
        <v>46932.41</v>
      </c>
    </row>
    <row r="28" spans="1:21" ht="17.25" customHeight="1">
      <c r="A28" s="566"/>
      <c r="B28" s="583"/>
      <c r="C28" s="584" t="s">
        <v>123</v>
      </c>
      <c r="D28" s="590" t="s">
        <v>124</v>
      </c>
      <c r="E28" s="596" t="s">
        <v>125</v>
      </c>
      <c r="F28" s="784">
        <v>7964</v>
      </c>
      <c r="G28" s="784">
        <v>2935.04</v>
      </c>
      <c r="H28" s="784">
        <v>7127</v>
      </c>
      <c r="I28" s="784">
        <v>20915.46</v>
      </c>
      <c r="J28" s="784">
        <v>691</v>
      </c>
      <c r="K28" s="784">
        <v>9944.84</v>
      </c>
      <c r="L28" s="784">
        <v>65</v>
      </c>
      <c r="M28" s="784">
        <v>2214.7800000000002</v>
      </c>
      <c r="N28" s="784">
        <v>28</v>
      </c>
      <c r="O28" s="784">
        <v>1715.55</v>
      </c>
      <c r="P28" s="784">
        <v>15</v>
      </c>
      <c r="Q28" s="784">
        <v>2757.95</v>
      </c>
      <c r="R28" s="784">
        <v>5</v>
      </c>
      <c r="S28" s="784">
        <v>5735.17</v>
      </c>
      <c r="T28" s="784">
        <v>15895</v>
      </c>
      <c r="U28" s="783">
        <v>46218.789999999994</v>
      </c>
    </row>
    <row r="29" spans="1:21" ht="17.25" customHeight="1">
      <c r="A29" s="566"/>
      <c r="B29" s="583"/>
      <c r="C29" s="584" t="s">
        <v>209</v>
      </c>
      <c r="D29" s="584"/>
      <c r="E29" s="597" t="s">
        <v>127</v>
      </c>
      <c r="F29" s="784">
        <v>2738</v>
      </c>
      <c r="G29" s="784">
        <v>1049.78</v>
      </c>
      <c r="H29" s="784">
        <v>1930</v>
      </c>
      <c r="I29" s="784">
        <v>5403.35</v>
      </c>
      <c r="J29" s="784">
        <v>117</v>
      </c>
      <c r="K29" s="784">
        <v>1618.47</v>
      </c>
      <c r="L29" s="784">
        <v>6</v>
      </c>
      <c r="M29" s="784">
        <v>194.25</v>
      </c>
      <c r="N29" s="784">
        <v>2</v>
      </c>
      <c r="O29" s="784">
        <v>128.78</v>
      </c>
      <c r="P29" s="784">
        <v>2</v>
      </c>
      <c r="Q29" s="784">
        <v>485.01</v>
      </c>
      <c r="R29" s="784">
        <v>0</v>
      </c>
      <c r="S29" s="784">
        <v>0</v>
      </c>
      <c r="T29" s="784">
        <v>4795</v>
      </c>
      <c r="U29" s="783">
        <v>8879.6400000000012</v>
      </c>
    </row>
    <row r="30" spans="1:21" ht="17.25" customHeight="1" thickBot="1">
      <c r="A30" s="566"/>
      <c r="B30" s="583"/>
      <c r="C30" s="591"/>
      <c r="D30" s="592" t="s">
        <v>117</v>
      </c>
      <c r="E30" s="593"/>
      <c r="F30" s="846">
        <v>10702</v>
      </c>
      <c r="G30" s="846">
        <v>3984.8199999999997</v>
      </c>
      <c r="H30" s="846">
        <v>9057</v>
      </c>
      <c r="I30" s="846">
        <v>26318.809999999998</v>
      </c>
      <c r="J30" s="846">
        <v>808</v>
      </c>
      <c r="K30" s="846">
        <v>11563.31</v>
      </c>
      <c r="L30" s="846">
        <v>71</v>
      </c>
      <c r="M30" s="846">
        <v>2409.0300000000002</v>
      </c>
      <c r="N30" s="846">
        <v>30</v>
      </c>
      <c r="O30" s="846">
        <v>1844.33</v>
      </c>
      <c r="P30" s="846">
        <v>17</v>
      </c>
      <c r="Q30" s="846">
        <v>3242.96</v>
      </c>
      <c r="R30" s="846">
        <v>5</v>
      </c>
      <c r="S30" s="846">
        <v>5735.17</v>
      </c>
      <c r="T30" s="846">
        <v>20690</v>
      </c>
      <c r="U30" s="787">
        <v>55098.429999999993</v>
      </c>
    </row>
    <row r="31" spans="1:21" ht="17.25" customHeight="1" thickBot="1">
      <c r="A31" s="566"/>
      <c r="B31" s="601"/>
      <c r="C31" s="602" t="s">
        <v>128</v>
      </c>
      <c r="D31" s="603"/>
      <c r="E31" s="604"/>
      <c r="F31" s="850">
        <v>34563</v>
      </c>
      <c r="G31" s="850">
        <v>12581.279999999999</v>
      </c>
      <c r="H31" s="850">
        <v>25405</v>
      </c>
      <c r="I31" s="850">
        <v>74462.59</v>
      </c>
      <c r="J31" s="850">
        <v>2260</v>
      </c>
      <c r="K31" s="850">
        <v>32988.25</v>
      </c>
      <c r="L31" s="850">
        <v>217</v>
      </c>
      <c r="M31" s="850">
        <v>7676.6500000000015</v>
      </c>
      <c r="N31" s="850">
        <v>120</v>
      </c>
      <c r="O31" s="850">
        <v>7589.51</v>
      </c>
      <c r="P31" s="850">
        <v>58</v>
      </c>
      <c r="Q31" s="850">
        <v>10177.049999999999</v>
      </c>
      <c r="R31" s="850">
        <v>8</v>
      </c>
      <c r="S31" s="850">
        <v>8407.4599999999991</v>
      </c>
      <c r="T31" s="850">
        <v>62631</v>
      </c>
      <c r="U31" s="851">
        <v>153882.78999999998</v>
      </c>
    </row>
    <row r="32" spans="1:21" ht="17.25" customHeight="1">
      <c r="A32" s="566"/>
      <c r="B32" s="605"/>
      <c r="C32" s="606" t="s">
        <v>129</v>
      </c>
      <c r="D32" s="581"/>
      <c r="E32" s="607" t="s">
        <v>130</v>
      </c>
      <c r="F32" s="784">
        <v>3443</v>
      </c>
      <c r="G32" s="784">
        <v>1285.46</v>
      </c>
      <c r="H32" s="784">
        <v>3580</v>
      </c>
      <c r="I32" s="784">
        <v>10512.85</v>
      </c>
      <c r="J32" s="784">
        <v>711</v>
      </c>
      <c r="K32" s="784">
        <v>10337.07</v>
      </c>
      <c r="L32" s="784">
        <v>110</v>
      </c>
      <c r="M32" s="784">
        <v>3714.16</v>
      </c>
      <c r="N32" s="784">
        <v>66</v>
      </c>
      <c r="O32" s="784">
        <v>3838.38</v>
      </c>
      <c r="P32" s="784">
        <v>49</v>
      </c>
      <c r="Q32" s="784">
        <v>7776.25</v>
      </c>
      <c r="R32" s="784">
        <v>13</v>
      </c>
      <c r="S32" s="784">
        <v>13475.59</v>
      </c>
      <c r="T32" s="784">
        <v>7972</v>
      </c>
      <c r="U32" s="783">
        <v>50939.759999999995</v>
      </c>
    </row>
    <row r="33" spans="1:21" ht="17.25" customHeight="1" thickBot="1">
      <c r="A33" s="566"/>
      <c r="B33" s="583"/>
      <c r="C33" s="584" t="s">
        <v>210</v>
      </c>
      <c r="D33" s="592" t="s">
        <v>117</v>
      </c>
      <c r="E33" s="593"/>
      <c r="F33" s="846">
        <v>3443</v>
      </c>
      <c r="G33" s="846">
        <v>1285.46</v>
      </c>
      <c r="H33" s="846">
        <v>3580</v>
      </c>
      <c r="I33" s="846">
        <v>10512.85</v>
      </c>
      <c r="J33" s="846">
        <v>711</v>
      </c>
      <c r="K33" s="846">
        <v>10337.07</v>
      </c>
      <c r="L33" s="846">
        <v>110</v>
      </c>
      <c r="M33" s="846">
        <v>3714.16</v>
      </c>
      <c r="N33" s="846">
        <v>66</v>
      </c>
      <c r="O33" s="846">
        <v>3838.38</v>
      </c>
      <c r="P33" s="846">
        <v>49</v>
      </c>
      <c r="Q33" s="846">
        <v>7776.25</v>
      </c>
      <c r="R33" s="846">
        <v>13</v>
      </c>
      <c r="S33" s="846">
        <v>13475.59</v>
      </c>
      <c r="T33" s="846">
        <v>7972</v>
      </c>
      <c r="U33" s="787">
        <v>50939.759999999995</v>
      </c>
    </row>
    <row r="34" spans="1:21" ht="17.25" customHeight="1">
      <c r="A34" s="566"/>
      <c r="B34" s="583" t="s">
        <v>132</v>
      </c>
      <c r="C34" s="581"/>
      <c r="D34" s="590" t="s">
        <v>133</v>
      </c>
      <c r="E34" s="582" t="s">
        <v>134</v>
      </c>
      <c r="F34" s="784">
        <v>3556</v>
      </c>
      <c r="G34" s="784">
        <v>1409.66</v>
      </c>
      <c r="H34" s="784">
        <v>2316</v>
      </c>
      <c r="I34" s="784">
        <v>6647.22</v>
      </c>
      <c r="J34" s="784">
        <v>234</v>
      </c>
      <c r="K34" s="784">
        <v>3565.11</v>
      </c>
      <c r="L34" s="784">
        <v>23</v>
      </c>
      <c r="M34" s="784">
        <v>875.46</v>
      </c>
      <c r="N34" s="784">
        <v>9</v>
      </c>
      <c r="O34" s="784">
        <v>591.96</v>
      </c>
      <c r="P34" s="784">
        <v>3</v>
      </c>
      <c r="Q34" s="784">
        <v>548.46</v>
      </c>
      <c r="R34" s="784">
        <v>1</v>
      </c>
      <c r="S34" s="784">
        <v>486.25</v>
      </c>
      <c r="T34" s="784">
        <v>6142</v>
      </c>
      <c r="U34" s="783">
        <v>14124.119999999999</v>
      </c>
    </row>
    <row r="35" spans="1:21" ht="17.25" customHeight="1">
      <c r="A35" s="566"/>
      <c r="B35" s="583" t="s">
        <v>135</v>
      </c>
      <c r="C35" s="584"/>
      <c r="D35" s="588"/>
      <c r="E35" s="595" t="s">
        <v>114</v>
      </c>
      <c r="F35" s="784">
        <v>6999</v>
      </c>
      <c r="G35" s="784">
        <v>2695.12</v>
      </c>
      <c r="H35" s="784">
        <v>5896</v>
      </c>
      <c r="I35" s="784">
        <v>17160.07</v>
      </c>
      <c r="J35" s="784">
        <v>945</v>
      </c>
      <c r="K35" s="784">
        <v>13902.18</v>
      </c>
      <c r="L35" s="784">
        <v>133</v>
      </c>
      <c r="M35" s="784">
        <v>4589.62</v>
      </c>
      <c r="N35" s="784">
        <v>75</v>
      </c>
      <c r="O35" s="784">
        <v>4430.34</v>
      </c>
      <c r="P35" s="784">
        <v>52</v>
      </c>
      <c r="Q35" s="784">
        <v>8324.7099999999991</v>
      </c>
      <c r="R35" s="784">
        <v>14</v>
      </c>
      <c r="S35" s="784">
        <v>13961.84</v>
      </c>
      <c r="T35" s="784">
        <v>14114</v>
      </c>
      <c r="U35" s="783">
        <v>65063.880000000005</v>
      </c>
    </row>
    <row r="36" spans="1:21" ht="17.25" customHeight="1">
      <c r="A36" s="566"/>
      <c r="B36" s="583"/>
      <c r="C36" s="584" t="s">
        <v>136</v>
      </c>
      <c r="D36" s="608"/>
      <c r="E36" s="597" t="s">
        <v>164</v>
      </c>
      <c r="F36" s="784">
        <v>294</v>
      </c>
      <c r="G36" s="784">
        <v>103.2</v>
      </c>
      <c r="H36" s="784">
        <v>375</v>
      </c>
      <c r="I36" s="784">
        <v>948.27</v>
      </c>
      <c r="J36" s="784">
        <v>68</v>
      </c>
      <c r="K36" s="784">
        <v>914.89</v>
      </c>
      <c r="L36" s="784">
        <v>9</v>
      </c>
      <c r="M36" s="784">
        <v>274.64</v>
      </c>
      <c r="N36" s="784">
        <v>5</v>
      </c>
      <c r="O36" s="784">
        <v>275.27999999999997</v>
      </c>
      <c r="P36" s="784">
        <v>4</v>
      </c>
      <c r="Q36" s="784">
        <v>633.02</v>
      </c>
      <c r="R36" s="784">
        <v>1</v>
      </c>
      <c r="S36" s="784">
        <v>514.04999999999995</v>
      </c>
      <c r="T36" s="784">
        <v>756</v>
      </c>
      <c r="U36" s="783">
        <v>3663.3499999999995</v>
      </c>
    </row>
    <row r="37" spans="1:21" ht="17.25" customHeight="1">
      <c r="A37" s="566"/>
      <c r="B37" s="583" t="s">
        <v>211</v>
      </c>
      <c r="C37" s="584" t="s">
        <v>211</v>
      </c>
      <c r="D37" s="590" t="s">
        <v>138</v>
      </c>
      <c r="E37" s="597" t="s">
        <v>139</v>
      </c>
      <c r="F37" s="784">
        <v>543</v>
      </c>
      <c r="G37" s="784">
        <v>208.65</v>
      </c>
      <c r="H37" s="784">
        <v>785</v>
      </c>
      <c r="I37" s="784">
        <v>2448.4</v>
      </c>
      <c r="J37" s="784">
        <v>198</v>
      </c>
      <c r="K37" s="784">
        <v>2882.61</v>
      </c>
      <c r="L37" s="784">
        <v>46</v>
      </c>
      <c r="M37" s="784">
        <v>1521.65</v>
      </c>
      <c r="N37" s="784">
        <v>10</v>
      </c>
      <c r="O37" s="784">
        <v>591.79</v>
      </c>
      <c r="P37" s="784">
        <v>7</v>
      </c>
      <c r="Q37" s="784">
        <v>1175.1199999999999</v>
      </c>
      <c r="R37" s="784">
        <v>1</v>
      </c>
      <c r="S37" s="784">
        <v>893.82</v>
      </c>
      <c r="T37" s="784">
        <v>1590</v>
      </c>
      <c r="U37" s="783">
        <v>9722.0399999999991</v>
      </c>
    </row>
    <row r="38" spans="1:21" ht="17.25" customHeight="1">
      <c r="A38" s="566"/>
      <c r="B38" s="583"/>
      <c r="C38" s="584"/>
      <c r="D38" s="584"/>
      <c r="E38" s="597" t="s">
        <v>140</v>
      </c>
      <c r="F38" s="784">
        <v>1822</v>
      </c>
      <c r="G38" s="784">
        <v>674.69</v>
      </c>
      <c r="H38" s="784">
        <v>1638</v>
      </c>
      <c r="I38" s="784">
        <v>4371.8599999999997</v>
      </c>
      <c r="J38" s="784">
        <v>238</v>
      </c>
      <c r="K38" s="784">
        <v>3317.21</v>
      </c>
      <c r="L38" s="784">
        <v>61</v>
      </c>
      <c r="M38" s="784">
        <v>1965.72</v>
      </c>
      <c r="N38" s="784">
        <v>43</v>
      </c>
      <c r="O38" s="784">
        <v>2468</v>
      </c>
      <c r="P38" s="784">
        <v>24</v>
      </c>
      <c r="Q38" s="784">
        <v>4183.38</v>
      </c>
      <c r="R38" s="784">
        <v>5</v>
      </c>
      <c r="S38" s="784">
        <v>5419.79</v>
      </c>
      <c r="T38" s="784">
        <v>3831</v>
      </c>
      <c r="U38" s="783">
        <v>22400.649999999998</v>
      </c>
    </row>
    <row r="39" spans="1:21" ht="17.25" customHeight="1">
      <c r="A39" s="566"/>
      <c r="B39" s="583"/>
      <c r="C39" s="584"/>
      <c r="D39" s="588"/>
      <c r="E39" s="595" t="s">
        <v>114</v>
      </c>
      <c r="F39" s="784">
        <v>2659</v>
      </c>
      <c r="G39" s="784">
        <v>986.54000000000008</v>
      </c>
      <c r="H39" s="784">
        <v>2798</v>
      </c>
      <c r="I39" s="784">
        <v>7768.53</v>
      </c>
      <c r="J39" s="784">
        <v>504</v>
      </c>
      <c r="K39" s="784">
        <v>7114.71</v>
      </c>
      <c r="L39" s="784">
        <v>116</v>
      </c>
      <c r="M39" s="784">
        <v>3762.01</v>
      </c>
      <c r="N39" s="784">
        <v>58</v>
      </c>
      <c r="O39" s="784">
        <v>3335.0699999999997</v>
      </c>
      <c r="P39" s="784">
        <v>35</v>
      </c>
      <c r="Q39" s="784">
        <v>5991.52</v>
      </c>
      <c r="R39" s="784">
        <v>7</v>
      </c>
      <c r="S39" s="784">
        <v>6827.66</v>
      </c>
      <c r="T39" s="784">
        <v>6177</v>
      </c>
      <c r="U39" s="783">
        <v>35786.04</v>
      </c>
    </row>
    <row r="40" spans="1:21" ht="17.25" customHeight="1" thickBot="1">
      <c r="A40" s="566"/>
      <c r="B40" s="609"/>
      <c r="C40" s="610"/>
      <c r="D40" s="592" t="s">
        <v>117</v>
      </c>
      <c r="E40" s="593"/>
      <c r="F40" s="846">
        <v>6215</v>
      </c>
      <c r="G40" s="846">
        <v>2396.2000000000003</v>
      </c>
      <c r="H40" s="846">
        <v>5114</v>
      </c>
      <c r="I40" s="846">
        <v>14415.75</v>
      </c>
      <c r="J40" s="846">
        <v>738</v>
      </c>
      <c r="K40" s="846">
        <v>10679.82</v>
      </c>
      <c r="L40" s="846">
        <v>139</v>
      </c>
      <c r="M40" s="846">
        <v>4637.47</v>
      </c>
      <c r="N40" s="846">
        <v>67</v>
      </c>
      <c r="O40" s="846">
        <v>3927.0299999999997</v>
      </c>
      <c r="P40" s="846">
        <v>38</v>
      </c>
      <c r="Q40" s="846">
        <v>6539.9800000000005</v>
      </c>
      <c r="R40" s="846">
        <v>8</v>
      </c>
      <c r="S40" s="846">
        <v>7313.91</v>
      </c>
      <c r="T40" s="846">
        <v>12319</v>
      </c>
      <c r="U40" s="787">
        <v>49910.16</v>
      </c>
    </row>
    <row r="41" spans="1:21" ht="17.25" customHeight="1" thickBot="1">
      <c r="A41" s="566"/>
      <c r="B41" s="611"/>
      <c r="C41" s="612" t="s">
        <v>128</v>
      </c>
      <c r="D41" s="603"/>
      <c r="E41" s="613"/>
      <c r="F41" s="850">
        <v>9658</v>
      </c>
      <c r="G41" s="850">
        <v>3681.6600000000003</v>
      </c>
      <c r="H41" s="850">
        <v>8694</v>
      </c>
      <c r="I41" s="850">
        <v>24928.6</v>
      </c>
      <c r="J41" s="850">
        <v>1449</v>
      </c>
      <c r="K41" s="850">
        <v>21016.89</v>
      </c>
      <c r="L41" s="850">
        <v>249</v>
      </c>
      <c r="M41" s="850">
        <v>8351.630000000001</v>
      </c>
      <c r="N41" s="850">
        <v>133</v>
      </c>
      <c r="O41" s="850">
        <v>7765.41</v>
      </c>
      <c r="P41" s="850">
        <v>87</v>
      </c>
      <c r="Q41" s="850">
        <v>14316.23</v>
      </c>
      <c r="R41" s="850">
        <v>21</v>
      </c>
      <c r="S41" s="850">
        <v>20789.5</v>
      </c>
      <c r="T41" s="850">
        <v>20291</v>
      </c>
      <c r="U41" s="852">
        <v>100849.92</v>
      </c>
    </row>
    <row r="42" spans="1:21" ht="17.25" customHeight="1" thickBot="1">
      <c r="A42" s="566"/>
      <c r="B42" s="614" t="s">
        <v>141</v>
      </c>
      <c r="C42" s="615"/>
      <c r="D42" s="615"/>
      <c r="E42" s="604"/>
      <c r="F42" s="853">
        <v>44221</v>
      </c>
      <c r="G42" s="853">
        <v>16262.939999999999</v>
      </c>
      <c r="H42" s="853">
        <v>34099</v>
      </c>
      <c r="I42" s="853">
        <v>99391.19</v>
      </c>
      <c r="J42" s="853">
        <v>3709</v>
      </c>
      <c r="K42" s="853">
        <v>54005.14</v>
      </c>
      <c r="L42" s="853">
        <v>466</v>
      </c>
      <c r="M42" s="853">
        <v>16028.280000000002</v>
      </c>
      <c r="N42" s="853">
        <v>253</v>
      </c>
      <c r="O42" s="853">
        <v>15354.92</v>
      </c>
      <c r="P42" s="853">
        <v>145</v>
      </c>
      <c r="Q42" s="853">
        <v>24493.279999999999</v>
      </c>
      <c r="R42" s="853">
        <v>29</v>
      </c>
      <c r="S42" s="853">
        <v>29196.959999999999</v>
      </c>
      <c r="T42" s="853">
        <v>82922</v>
      </c>
      <c r="U42" s="852">
        <v>254732.71000000002</v>
      </c>
    </row>
    <row r="43" spans="1:21">
      <c r="A43" s="566"/>
      <c r="B43" s="618" t="s">
        <v>196</v>
      </c>
      <c r="C43" s="619" t="s">
        <v>212</v>
      </c>
      <c r="D43" s="616"/>
      <c r="E43" s="616"/>
      <c r="F43" s="617"/>
      <c r="G43" s="617"/>
      <c r="H43" s="617"/>
      <c r="I43" s="617"/>
      <c r="J43" s="617"/>
      <c r="K43" s="617"/>
      <c r="L43" s="617"/>
      <c r="M43" s="617"/>
      <c r="N43" s="617"/>
      <c r="O43" s="617"/>
      <c r="P43" s="617"/>
      <c r="Q43" s="617"/>
      <c r="R43" s="617"/>
      <c r="S43" s="617"/>
      <c r="T43" s="617"/>
      <c r="U43" s="617"/>
    </row>
    <row r="44" spans="1:21">
      <c r="A44" s="566"/>
      <c r="D44" s="567"/>
      <c r="E44" s="570"/>
      <c r="F44" s="620"/>
      <c r="G44" s="620"/>
      <c r="H44" s="620"/>
      <c r="I44" s="620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17"/>
    </row>
  </sheetData>
  <mergeCells count="11">
    <mergeCell ref="N3:U3"/>
    <mergeCell ref="B4:B5"/>
    <mergeCell ref="C4:C5"/>
    <mergeCell ref="E4:E5"/>
    <mergeCell ref="F4:G4"/>
    <mergeCell ref="N4:O4"/>
    <mergeCell ref="P4:Q4"/>
    <mergeCell ref="R4:S4"/>
    <mergeCell ref="H4:I4"/>
    <mergeCell ref="J4:K4"/>
    <mergeCell ref="L4:M4"/>
  </mergeCells>
  <phoneticPr fontId="5"/>
  <pageMargins left="0.70866141732283472" right="0.39370078740157483" top="0.70866141732283472" bottom="0.70866141732283472" header="0.31496062992125984" footer="0.31496062992125984"/>
  <pageSetup paperSize="9"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workbookViewId="0"/>
  </sheetViews>
  <sheetFormatPr defaultColWidth="13.25" defaultRowHeight="12" customHeight="1"/>
  <cols>
    <col min="1" max="1" width="0.75" style="566" customWidth="1"/>
    <col min="2" max="4" width="6.625" style="566" customWidth="1"/>
    <col min="5" max="5" width="9.625" style="566" customWidth="1"/>
    <col min="6" max="12" width="15.5" style="566" customWidth="1"/>
    <col min="13" max="14" width="9.625" style="566" hidden="1" customWidth="1"/>
    <col min="15" max="21" width="15.5" style="566" hidden="1" customWidth="1"/>
    <col min="22" max="22" width="2.625" style="566" customWidth="1"/>
    <col min="23" max="39" width="13.25" style="566"/>
    <col min="40" max="42" width="0" style="566" hidden="1" customWidth="1"/>
    <col min="43" max="16384" width="13.25" style="566"/>
  </cols>
  <sheetData>
    <row r="1" spans="2:22" ht="12" customHeight="1">
      <c r="C1" s="567"/>
      <c r="O1" s="621"/>
      <c r="P1" s="621"/>
      <c r="Q1" s="622"/>
      <c r="R1" s="621"/>
      <c r="S1" s="621"/>
      <c r="T1" s="621"/>
      <c r="U1" s="621"/>
    </row>
    <row r="2" spans="2:22" ht="15" customHeight="1">
      <c r="B2" s="476" t="s">
        <v>220</v>
      </c>
    </row>
    <row r="3" spans="2:22" ht="12" customHeight="1" thickBot="1">
      <c r="B3" s="569"/>
      <c r="C3" s="569"/>
      <c r="D3" s="569"/>
      <c r="E3" s="569"/>
      <c r="F3" s="569"/>
      <c r="G3" s="569"/>
      <c r="H3" s="569"/>
      <c r="I3" s="569"/>
      <c r="J3" s="567"/>
      <c r="K3" s="1183" t="s">
        <v>213</v>
      </c>
      <c r="L3" s="1183"/>
      <c r="M3" s="570"/>
      <c r="N3" s="570"/>
      <c r="O3" s="569"/>
      <c r="P3" s="569"/>
      <c r="Q3" s="569"/>
      <c r="R3" s="569"/>
      <c r="S3" s="567"/>
      <c r="T3" s="1183" t="s">
        <v>213</v>
      </c>
      <c r="U3" s="1183"/>
    </row>
    <row r="4" spans="2:22" ht="13.5" customHeight="1">
      <c r="B4" s="1184" t="s">
        <v>146</v>
      </c>
      <c r="C4" s="1186" t="s">
        <v>147</v>
      </c>
      <c r="D4" s="571" t="s">
        <v>90</v>
      </c>
      <c r="E4" s="1195" t="s">
        <v>191</v>
      </c>
      <c r="F4" s="572" t="s">
        <v>214</v>
      </c>
      <c r="G4" s="623"/>
      <c r="H4" s="572" t="s">
        <v>215</v>
      </c>
      <c r="I4" s="623"/>
      <c r="J4" s="572" t="s">
        <v>96</v>
      </c>
      <c r="K4" s="623"/>
      <c r="L4" s="624" t="s">
        <v>216</v>
      </c>
      <c r="M4" s="961"/>
      <c r="N4" s="967"/>
      <c r="O4" s="572" t="s">
        <v>214</v>
      </c>
      <c r="P4" s="623"/>
      <c r="Q4" s="572" t="s">
        <v>215</v>
      </c>
      <c r="R4" s="623"/>
      <c r="S4" s="572" t="s">
        <v>96</v>
      </c>
      <c r="T4" s="623"/>
      <c r="U4" s="624" t="s">
        <v>216</v>
      </c>
      <c r="V4" s="625"/>
    </row>
    <row r="5" spans="2:22" ht="13.5" customHeight="1" thickBot="1">
      <c r="B5" s="1185"/>
      <c r="C5" s="1187"/>
      <c r="D5" s="574" t="s">
        <v>95</v>
      </c>
      <c r="E5" s="1187"/>
      <c r="F5" s="578" t="s">
        <v>217</v>
      </c>
      <c r="G5" s="578" t="s">
        <v>218</v>
      </c>
      <c r="H5" s="578" t="s">
        <v>217</v>
      </c>
      <c r="I5" s="578" t="s">
        <v>218</v>
      </c>
      <c r="J5" s="626" t="s">
        <v>217</v>
      </c>
      <c r="K5" s="626" t="s">
        <v>218</v>
      </c>
      <c r="L5" s="959" t="s">
        <v>219</v>
      </c>
      <c r="M5" s="961"/>
      <c r="N5" s="967"/>
      <c r="O5" s="578" t="s">
        <v>217</v>
      </c>
      <c r="P5" s="578" t="s">
        <v>218</v>
      </c>
      <c r="Q5" s="578" t="s">
        <v>217</v>
      </c>
      <c r="R5" s="578" t="s">
        <v>218</v>
      </c>
      <c r="S5" s="626" t="s">
        <v>217</v>
      </c>
      <c r="T5" s="626" t="s">
        <v>218</v>
      </c>
      <c r="U5" s="627" t="s">
        <v>219</v>
      </c>
      <c r="V5" s="625"/>
    </row>
    <row r="6" spans="2:22" ht="12.75" customHeight="1">
      <c r="B6" s="580"/>
      <c r="C6" s="581"/>
      <c r="D6" s="581"/>
      <c r="E6" s="582" t="s">
        <v>98</v>
      </c>
      <c r="F6" s="823">
        <v>2961</v>
      </c>
      <c r="G6" s="823">
        <v>4273.9074522685414</v>
      </c>
      <c r="H6" s="823">
        <v>325</v>
      </c>
      <c r="I6" s="823">
        <v>489.7625477314599</v>
      </c>
      <c r="J6" s="823">
        <v>3286</v>
      </c>
      <c r="K6" s="823">
        <v>4763.670000000001</v>
      </c>
      <c r="L6" s="792">
        <v>10.281202260682621</v>
      </c>
      <c r="M6" s="963"/>
      <c r="N6" s="968"/>
      <c r="O6" s="823">
        <f>'[38]1枚目'!$T$20</f>
        <v>2961</v>
      </c>
      <c r="P6" s="823">
        <f>'[38]1枚目'!$U$20</f>
        <v>4281.3900000000003</v>
      </c>
      <c r="Q6" s="823">
        <f>S6-O6</f>
        <v>325</v>
      </c>
      <c r="R6" s="823">
        <v>490.6200000000008</v>
      </c>
      <c r="S6" s="823">
        <f>'[38]5枚目'!$T$20</f>
        <v>3286</v>
      </c>
      <c r="T6" s="823">
        <f>'[38]5枚目'!$U$20</f>
        <v>4772.0100000000011</v>
      </c>
      <c r="U6" s="792">
        <v>10.281202260682621</v>
      </c>
      <c r="V6" s="625"/>
    </row>
    <row r="7" spans="2:22" ht="12.75" customHeight="1">
      <c r="B7" s="583"/>
      <c r="C7" s="584"/>
      <c r="D7" s="584"/>
      <c r="E7" s="585" t="s">
        <v>99</v>
      </c>
      <c r="F7" s="823">
        <v>1919</v>
      </c>
      <c r="G7" s="823">
        <v>4597.639352460571</v>
      </c>
      <c r="H7" s="823">
        <v>431</v>
      </c>
      <c r="I7" s="823">
        <v>2299.7706475394293</v>
      </c>
      <c r="J7" s="823">
        <v>2350</v>
      </c>
      <c r="K7" s="823">
        <v>6897.41</v>
      </c>
      <c r="L7" s="792">
        <v>33.342524912096415</v>
      </c>
      <c r="M7" s="963"/>
      <c r="N7" s="968"/>
      <c r="O7" s="823">
        <f>'[39]1枚目'!$T$20</f>
        <v>1919</v>
      </c>
      <c r="P7" s="823">
        <f>'[39]1枚目'!$U$20</f>
        <v>4568.7699999999995</v>
      </c>
      <c r="Q7" s="823">
        <f t="shared" ref="Q7:Q42" si="0">S7-O7</f>
        <v>431</v>
      </c>
      <c r="R7" s="823">
        <f t="shared" ref="R7:R42" si="1">T7-P7</f>
        <v>2285.33</v>
      </c>
      <c r="S7" s="823">
        <f>'[39]5枚目'!$T$20</f>
        <v>2350</v>
      </c>
      <c r="T7" s="823">
        <f>'[39]5枚目'!$U$20</f>
        <v>6854.0999999999995</v>
      </c>
      <c r="U7" s="792">
        <v>33.342524912096408</v>
      </c>
      <c r="V7" s="625"/>
    </row>
    <row r="8" spans="2:22" ht="12.75" customHeight="1">
      <c r="B8" s="583"/>
      <c r="C8" s="584"/>
      <c r="D8" s="584"/>
      <c r="E8" s="586" t="s">
        <v>57</v>
      </c>
      <c r="F8" s="823">
        <v>803</v>
      </c>
      <c r="G8" s="823">
        <v>581.58000000000004</v>
      </c>
      <c r="H8" s="823">
        <v>75</v>
      </c>
      <c r="I8" s="823">
        <v>61.439999999999927</v>
      </c>
      <c r="J8" s="823">
        <v>878</v>
      </c>
      <c r="K8" s="823">
        <v>643.02</v>
      </c>
      <c r="L8" s="792">
        <v>9.5549127554352786</v>
      </c>
      <c r="M8" s="964"/>
      <c r="N8" s="969"/>
      <c r="O8" s="823">
        <f>'[40]1枚目'!$T$20</f>
        <v>803</v>
      </c>
      <c r="P8" s="823">
        <f>'[40]1枚目'!$U$20</f>
        <v>581.58000000000015</v>
      </c>
      <c r="Q8" s="823">
        <f t="shared" si="0"/>
        <v>75</v>
      </c>
      <c r="R8" s="823">
        <f t="shared" si="1"/>
        <v>61.439999999999941</v>
      </c>
      <c r="S8" s="823">
        <f>'[40]5枚目'!$T$20</f>
        <v>878</v>
      </c>
      <c r="T8" s="823">
        <f>'[40]5枚目'!$U$20</f>
        <v>643.0200000000001</v>
      </c>
      <c r="U8" s="792">
        <v>9.5549127554352804</v>
      </c>
      <c r="V8" s="625"/>
    </row>
    <row r="9" spans="2:22" ht="12.75" customHeight="1">
      <c r="B9" s="583"/>
      <c r="C9" s="584"/>
      <c r="D9" s="584"/>
      <c r="E9" s="585" t="s">
        <v>100</v>
      </c>
      <c r="F9" s="823">
        <v>1155</v>
      </c>
      <c r="G9" s="823">
        <v>2694.7563082725082</v>
      </c>
      <c r="H9" s="823">
        <v>520</v>
      </c>
      <c r="I9" s="823">
        <v>1539.4036917274912</v>
      </c>
      <c r="J9" s="823">
        <v>1675</v>
      </c>
      <c r="K9" s="823">
        <v>4234.16</v>
      </c>
      <c r="L9" s="792">
        <v>36.356767144545579</v>
      </c>
      <c r="M9" s="963"/>
      <c r="N9" s="968"/>
      <c r="O9" s="823">
        <f>'[41]1枚目'!$T$20</f>
        <v>1155</v>
      </c>
      <c r="P9" s="823">
        <f>'[41]1枚目'!$U$20</f>
        <v>2821.61</v>
      </c>
      <c r="Q9" s="823">
        <f t="shared" si="0"/>
        <v>520</v>
      </c>
      <c r="R9" s="823">
        <f t="shared" si="1"/>
        <v>1611.8699999999994</v>
      </c>
      <c r="S9" s="823">
        <f>'[41]5枚目'!$T$20</f>
        <v>1675</v>
      </c>
      <c r="T9" s="823">
        <f>'[41]5枚目'!$U$20</f>
        <v>4433.4799999999996</v>
      </c>
      <c r="U9" s="792">
        <v>36.356767144545586</v>
      </c>
      <c r="V9" s="625"/>
    </row>
    <row r="10" spans="2:22" ht="12.75" customHeight="1">
      <c r="B10" s="583"/>
      <c r="C10" s="584"/>
      <c r="D10" s="584"/>
      <c r="E10" s="585" t="s">
        <v>101</v>
      </c>
      <c r="F10" s="823">
        <v>1261</v>
      </c>
      <c r="G10" s="823">
        <v>5107.7505501800124</v>
      </c>
      <c r="H10" s="823">
        <v>793</v>
      </c>
      <c r="I10" s="823">
        <v>3705.7994498199873</v>
      </c>
      <c r="J10" s="823">
        <v>2054</v>
      </c>
      <c r="K10" s="823">
        <v>8813.5499999999993</v>
      </c>
      <c r="L10" s="792">
        <v>42.046615153031269</v>
      </c>
      <c r="M10" s="963"/>
      <c r="N10" s="968"/>
      <c r="O10" s="823">
        <f>'[42]1枚目'!$T$20</f>
        <v>1261</v>
      </c>
      <c r="P10" s="823">
        <f>'[42]1枚目'!$U$20</f>
        <v>5316.7999999999984</v>
      </c>
      <c r="Q10" s="823">
        <f t="shared" si="0"/>
        <v>793</v>
      </c>
      <c r="R10" s="823">
        <f t="shared" si="1"/>
        <v>3857.4700000000021</v>
      </c>
      <c r="S10" s="823">
        <f>'[42]5枚目'!$T$20</f>
        <v>2054</v>
      </c>
      <c r="T10" s="823">
        <f>'[42]5枚目'!$U$20</f>
        <v>9174.27</v>
      </c>
      <c r="U10" s="792">
        <v>42.046615153031269</v>
      </c>
      <c r="V10" s="625"/>
    </row>
    <row r="11" spans="2:22" ht="12.75" customHeight="1">
      <c r="B11" s="583"/>
      <c r="C11" s="584"/>
      <c r="D11" s="584"/>
      <c r="E11" s="586" t="s">
        <v>65</v>
      </c>
      <c r="F11" s="823">
        <v>912</v>
      </c>
      <c r="G11" s="823">
        <v>2421.7829929400532</v>
      </c>
      <c r="H11" s="823">
        <v>130</v>
      </c>
      <c r="I11" s="823">
        <v>335.37700705994649</v>
      </c>
      <c r="J11" s="823">
        <v>1042</v>
      </c>
      <c r="K11" s="823">
        <v>2757.16</v>
      </c>
      <c r="L11" s="792">
        <v>12.16385726834665</v>
      </c>
      <c r="M11" s="964"/>
      <c r="N11" s="969"/>
      <c r="O11" s="823">
        <f>'[43]1枚目'!$T$20</f>
        <v>912</v>
      </c>
      <c r="P11" s="823">
        <f>'[43]1枚目'!$U$20</f>
        <v>2429.8199999999997</v>
      </c>
      <c r="Q11" s="823">
        <f t="shared" si="0"/>
        <v>130</v>
      </c>
      <c r="R11" s="823">
        <f t="shared" si="1"/>
        <v>336.49000000000024</v>
      </c>
      <c r="S11" s="823">
        <f>'[43]5枚目'!$T$20</f>
        <v>1042</v>
      </c>
      <c r="T11" s="823">
        <f>'[43]5枚目'!$U$20</f>
        <v>2766.31</v>
      </c>
      <c r="U11" s="792">
        <v>12.16385726834665</v>
      </c>
      <c r="V11" s="625"/>
    </row>
    <row r="12" spans="2:22" ht="12.75" customHeight="1">
      <c r="B12" s="583"/>
      <c r="C12" s="584"/>
      <c r="D12" s="584"/>
      <c r="E12" s="585" t="s">
        <v>102</v>
      </c>
      <c r="F12" s="823">
        <v>408</v>
      </c>
      <c r="G12" s="823">
        <v>254.78760922416885</v>
      </c>
      <c r="H12" s="823">
        <v>60</v>
      </c>
      <c r="I12" s="823">
        <v>25.702390775831166</v>
      </c>
      <c r="J12" s="823">
        <v>468</v>
      </c>
      <c r="K12" s="823">
        <v>280.49</v>
      </c>
      <c r="L12" s="792">
        <v>9.1633893457275342</v>
      </c>
      <c r="M12" s="963"/>
      <c r="N12" s="968"/>
      <c r="O12" s="823">
        <f>'[44]1枚目'!$T$20</f>
        <v>408</v>
      </c>
      <c r="P12" s="823">
        <f>'[44]1枚目'!$U$20</f>
        <v>254.07000000000002</v>
      </c>
      <c r="Q12" s="823">
        <f t="shared" si="0"/>
        <v>60</v>
      </c>
      <c r="R12" s="823">
        <f t="shared" si="1"/>
        <v>25.62999999999991</v>
      </c>
      <c r="S12" s="823">
        <f>'[44]5枚目'!$T$20</f>
        <v>468</v>
      </c>
      <c r="T12" s="823">
        <f>'[44]5枚目'!$U$20</f>
        <v>279.69999999999993</v>
      </c>
      <c r="U12" s="792">
        <v>9.1633893457275342</v>
      </c>
      <c r="V12" s="625"/>
    </row>
    <row r="13" spans="2:22" ht="12.75" customHeight="1">
      <c r="B13" s="583"/>
      <c r="C13" s="584" t="s">
        <v>103</v>
      </c>
      <c r="D13" s="590" t="s">
        <v>298</v>
      </c>
      <c r="E13" s="585" t="s">
        <v>105</v>
      </c>
      <c r="F13" s="823">
        <v>3598</v>
      </c>
      <c r="G13" s="823">
        <v>9640.8065021718285</v>
      </c>
      <c r="H13" s="823">
        <v>1465</v>
      </c>
      <c r="I13" s="823">
        <v>3875.7734978281715</v>
      </c>
      <c r="J13" s="823">
        <v>5063</v>
      </c>
      <c r="K13" s="823">
        <v>13516.58</v>
      </c>
      <c r="L13" s="792">
        <v>28.674217130577201</v>
      </c>
      <c r="M13" s="963"/>
      <c r="N13" s="968"/>
      <c r="O13" s="823">
        <f>'[45]1枚目'!$T$20</f>
        <v>3598</v>
      </c>
      <c r="P13" s="823">
        <f>'[45]1枚目'!$U$20</f>
        <v>9837.630000000001</v>
      </c>
      <c r="Q13" s="823">
        <f t="shared" si="0"/>
        <v>1465</v>
      </c>
      <c r="R13" s="823">
        <f t="shared" si="1"/>
        <v>3954.8999999999996</v>
      </c>
      <c r="S13" s="823">
        <f>'[45]5枚目'!$T$20</f>
        <v>5063</v>
      </c>
      <c r="T13" s="823">
        <f>'[45]5枚目'!$U$20</f>
        <v>13792.53</v>
      </c>
      <c r="U13" s="792">
        <v>28.674217130577201</v>
      </c>
      <c r="V13" s="625"/>
    </row>
    <row r="14" spans="2:22" ht="12.75" customHeight="1">
      <c r="B14" s="583"/>
      <c r="C14" s="584" t="s">
        <v>106</v>
      </c>
      <c r="D14" s="584" t="s">
        <v>107</v>
      </c>
      <c r="E14" s="585" t="s">
        <v>108</v>
      </c>
      <c r="F14" s="823">
        <v>0</v>
      </c>
      <c r="G14" s="823">
        <v>0</v>
      </c>
      <c r="H14" s="823">
        <v>1</v>
      </c>
      <c r="I14" s="823">
        <v>1.28</v>
      </c>
      <c r="J14" s="823">
        <v>1</v>
      </c>
      <c r="K14" s="823">
        <v>1.28</v>
      </c>
      <c r="L14" s="792">
        <v>100</v>
      </c>
      <c r="M14" s="963"/>
      <c r="N14" s="968"/>
      <c r="O14" s="823">
        <f>'[46]1枚目'!$T$20</f>
        <v>0</v>
      </c>
      <c r="P14" s="823">
        <f>'[46]1枚目'!$U$20</f>
        <v>0</v>
      </c>
      <c r="Q14" s="823">
        <f t="shared" si="0"/>
        <v>1</v>
      </c>
      <c r="R14" s="823">
        <f t="shared" si="1"/>
        <v>1.28</v>
      </c>
      <c r="S14" s="823">
        <f>'[46]5枚目'!$T$20</f>
        <v>1</v>
      </c>
      <c r="T14" s="823">
        <f>'[46]5枚目'!$U$20</f>
        <v>1.28</v>
      </c>
      <c r="U14" s="792">
        <v>100</v>
      </c>
      <c r="V14" s="625"/>
    </row>
    <row r="15" spans="2:22" ht="12.75" customHeight="1">
      <c r="B15" s="583"/>
      <c r="C15" s="587" t="s">
        <v>406</v>
      </c>
      <c r="D15" s="584"/>
      <c r="E15" s="585" t="s">
        <v>110</v>
      </c>
      <c r="F15" s="823"/>
      <c r="G15" s="823"/>
      <c r="H15" s="823"/>
      <c r="I15" s="823"/>
      <c r="J15" s="823">
        <v>0</v>
      </c>
      <c r="K15" s="823"/>
      <c r="L15" s="792"/>
      <c r="M15" s="963"/>
      <c r="N15" s="968"/>
      <c r="O15" s="823"/>
      <c r="P15" s="823"/>
      <c r="Q15" s="823">
        <f t="shared" si="0"/>
        <v>0</v>
      </c>
      <c r="R15" s="823">
        <f t="shared" si="1"/>
        <v>0</v>
      </c>
      <c r="S15" s="823"/>
      <c r="T15" s="823"/>
      <c r="U15" s="792"/>
      <c r="V15" s="625"/>
    </row>
    <row r="16" spans="2:22" ht="12.75" customHeight="1">
      <c r="B16" s="583"/>
      <c r="C16" s="584"/>
      <c r="D16" s="584"/>
      <c r="E16" s="585" t="s">
        <v>111</v>
      </c>
      <c r="F16" s="823"/>
      <c r="G16" s="823"/>
      <c r="H16" s="823"/>
      <c r="I16" s="823"/>
      <c r="J16" s="823">
        <v>0</v>
      </c>
      <c r="K16" s="823"/>
      <c r="L16" s="792"/>
      <c r="M16" s="963"/>
      <c r="N16" s="968"/>
      <c r="O16" s="823"/>
      <c r="P16" s="823"/>
      <c r="Q16" s="823">
        <f t="shared" si="0"/>
        <v>0</v>
      </c>
      <c r="R16" s="823">
        <f t="shared" si="1"/>
        <v>0</v>
      </c>
      <c r="S16" s="823"/>
      <c r="T16" s="823"/>
      <c r="U16" s="792"/>
      <c r="V16" s="625"/>
    </row>
    <row r="17" spans="2:22" ht="12.75" customHeight="1">
      <c r="B17" s="583" t="s">
        <v>109</v>
      </c>
      <c r="C17" s="584"/>
      <c r="D17" s="584"/>
      <c r="E17" s="585" t="s">
        <v>112</v>
      </c>
      <c r="F17" s="823">
        <v>535</v>
      </c>
      <c r="G17" s="823">
        <v>1174.6181586289356</v>
      </c>
      <c r="H17" s="823">
        <v>56</v>
      </c>
      <c r="I17" s="823">
        <v>216.42184137106429</v>
      </c>
      <c r="J17" s="823">
        <v>591</v>
      </c>
      <c r="K17" s="823">
        <v>1391.04</v>
      </c>
      <c r="L17" s="792">
        <v>15.55827592097023</v>
      </c>
      <c r="M17" s="963"/>
      <c r="N17" s="968"/>
      <c r="O17" s="823">
        <f>'[47]1枚目'!$T$20</f>
        <v>535</v>
      </c>
      <c r="P17" s="823">
        <f>'[47]1枚目'!$U$20</f>
        <v>1186.4399999999998</v>
      </c>
      <c r="Q17" s="823">
        <f t="shared" si="0"/>
        <v>56</v>
      </c>
      <c r="R17" s="823">
        <f t="shared" si="1"/>
        <v>218.60000000000014</v>
      </c>
      <c r="S17" s="823">
        <f>'[47]5枚目'!$T$20</f>
        <v>591</v>
      </c>
      <c r="T17" s="823">
        <f>'[47]5枚目'!$U$20</f>
        <v>1405.04</v>
      </c>
      <c r="U17" s="792">
        <v>15.558275920970232</v>
      </c>
      <c r="V17" s="625"/>
    </row>
    <row r="18" spans="2:22" ht="12.75" customHeight="1">
      <c r="B18" s="583"/>
      <c r="C18" s="584"/>
      <c r="D18" s="584"/>
      <c r="E18" s="585" t="s">
        <v>113</v>
      </c>
      <c r="F18" s="823">
        <v>224</v>
      </c>
      <c r="G18" s="823">
        <v>809.7318935334049</v>
      </c>
      <c r="H18" s="823">
        <v>35</v>
      </c>
      <c r="I18" s="823">
        <v>95.908106466595058</v>
      </c>
      <c r="J18" s="823">
        <v>259</v>
      </c>
      <c r="K18" s="823">
        <v>905.64</v>
      </c>
      <c r="L18" s="792">
        <v>10.590091699416442</v>
      </c>
      <c r="M18" s="963"/>
      <c r="N18" s="968"/>
      <c r="O18" s="823">
        <f>'[48]1枚目'!$T$20</f>
        <v>224</v>
      </c>
      <c r="P18" s="823">
        <f>'[48]1枚目'!$U$20</f>
        <v>900.93000000000006</v>
      </c>
      <c r="Q18" s="823">
        <f t="shared" si="0"/>
        <v>35</v>
      </c>
      <c r="R18" s="823">
        <f t="shared" si="1"/>
        <v>106.70999999999981</v>
      </c>
      <c r="S18" s="823">
        <f>'[48]5枚目'!$T$20</f>
        <v>259</v>
      </c>
      <c r="T18" s="823">
        <f>'[48]5枚目'!$U$20</f>
        <v>1007.6399999999999</v>
      </c>
      <c r="U18" s="792">
        <v>10.59009169941644</v>
      </c>
      <c r="V18" s="625"/>
    </row>
    <row r="19" spans="2:22" ht="12.75" customHeight="1">
      <c r="B19" s="583" t="s">
        <v>209</v>
      </c>
      <c r="C19" s="584"/>
      <c r="D19" s="588"/>
      <c r="E19" s="589" t="s">
        <v>114</v>
      </c>
      <c r="F19" s="823">
        <v>13776</v>
      </c>
      <c r="G19" s="823">
        <v>31519.207313727766</v>
      </c>
      <c r="H19" s="823">
        <v>3891</v>
      </c>
      <c r="I19" s="823">
        <v>12684.792686272229</v>
      </c>
      <c r="J19" s="823">
        <v>17667</v>
      </c>
      <c r="K19" s="823">
        <v>44203.999999999993</v>
      </c>
      <c r="L19" s="792">
        <v>28.69602906133434</v>
      </c>
      <c r="M19" s="965"/>
      <c r="N19" s="970"/>
      <c r="O19" s="823">
        <f>SUM(O6:O18)</f>
        <v>13776</v>
      </c>
      <c r="P19" s="823">
        <f t="shared" ref="P19" si="2">SUM(P6:P18)</f>
        <v>32179.039999999997</v>
      </c>
      <c r="Q19" s="823">
        <f t="shared" si="0"/>
        <v>3891</v>
      </c>
      <c r="R19" s="823">
        <f t="shared" si="1"/>
        <v>12950.340000000007</v>
      </c>
      <c r="S19" s="823">
        <f>SUM(S6:S18)</f>
        <v>17667</v>
      </c>
      <c r="T19" s="823">
        <f t="shared" ref="T19" si="3">SUM(T6:T18)</f>
        <v>45129.380000000005</v>
      </c>
      <c r="U19" s="792">
        <f t="shared" ref="U19:U42" si="4">R19/T19*100</f>
        <v>28.69602906133434</v>
      </c>
      <c r="V19" s="625"/>
    </row>
    <row r="20" spans="2:22" ht="12.75" customHeight="1">
      <c r="B20" s="583"/>
      <c r="C20" s="584"/>
      <c r="D20" s="590" t="s">
        <v>207</v>
      </c>
      <c r="E20" s="585" t="s">
        <v>116</v>
      </c>
      <c r="F20" s="823">
        <v>2466</v>
      </c>
      <c r="G20" s="823">
        <v>4833.9595169956665</v>
      </c>
      <c r="H20" s="823">
        <v>404</v>
      </c>
      <c r="I20" s="823">
        <v>2814.0004830043345</v>
      </c>
      <c r="J20" s="823">
        <v>2870</v>
      </c>
      <c r="K20" s="823">
        <v>7647.9600000000009</v>
      </c>
      <c r="L20" s="792">
        <v>36.794131807754411</v>
      </c>
      <c r="M20" s="963"/>
      <c r="N20" s="968"/>
      <c r="O20" s="823">
        <f>'[49]1枚目'!$T$20</f>
        <v>2466</v>
      </c>
      <c r="P20" s="823">
        <f>'[49]1枚目'!$U$20</f>
        <v>5579.34</v>
      </c>
      <c r="Q20" s="823">
        <f t="shared" si="0"/>
        <v>404</v>
      </c>
      <c r="R20" s="823">
        <f t="shared" si="1"/>
        <v>3247.9100000000017</v>
      </c>
      <c r="S20" s="823">
        <f>'[49]5枚目'!$T$20</f>
        <v>2870</v>
      </c>
      <c r="T20" s="823">
        <f>'[49]5枚目'!$U$20</f>
        <v>8827.2500000000018</v>
      </c>
      <c r="U20" s="792">
        <v>36.794131807754411</v>
      </c>
      <c r="V20" s="625"/>
    </row>
    <row r="21" spans="2:22" ht="12.75" customHeight="1" thickBot="1">
      <c r="B21" s="583"/>
      <c r="C21" s="591"/>
      <c r="D21" s="592" t="s">
        <v>117</v>
      </c>
      <c r="E21" s="593"/>
      <c r="F21" s="827">
        <v>16242</v>
      </c>
      <c r="G21" s="827">
        <v>36285.550254432121</v>
      </c>
      <c r="H21" s="827">
        <v>4295</v>
      </c>
      <c r="I21" s="827">
        <v>15566.40974556788</v>
      </c>
      <c r="J21" s="827">
        <v>20537</v>
      </c>
      <c r="K21" s="827">
        <v>51851.96</v>
      </c>
      <c r="L21" s="796">
        <v>30.020870465779652</v>
      </c>
      <c r="M21" s="633"/>
      <c r="N21" s="962"/>
      <c r="O21" s="827">
        <f>O19+O20</f>
        <v>16242</v>
      </c>
      <c r="P21" s="827">
        <f t="shared" ref="P21" si="5">P19+P20</f>
        <v>37758.379999999997</v>
      </c>
      <c r="Q21" s="827">
        <f t="shared" si="0"/>
        <v>4295</v>
      </c>
      <c r="R21" s="827">
        <f t="shared" si="1"/>
        <v>16198.250000000007</v>
      </c>
      <c r="S21" s="827">
        <f>S19+S20</f>
        <v>20537</v>
      </c>
      <c r="T21" s="827">
        <f t="shared" ref="T21" si="6">T19+T20</f>
        <v>53956.630000000005</v>
      </c>
      <c r="U21" s="796">
        <f t="shared" si="4"/>
        <v>30.020870465779659</v>
      </c>
      <c r="V21" s="625"/>
    </row>
    <row r="22" spans="2:22" ht="12.75" customHeight="1">
      <c r="B22" s="583"/>
      <c r="C22" s="581"/>
      <c r="D22" s="584"/>
      <c r="E22" s="594" t="s">
        <v>118</v>
      </c>
      <c r="F22" s="823">
        <v>3884</v>
      </c>
      <c r="G22" s="823">
        <v>6247.2535536130517</v>
      </c>
      <c r="H22" s="823">
        <v>966</v>
      </c>
      <c r="I22" s="823">
        <v>1423.7764463869476</v>
      </c>
      <c r="J22" s="823">
        <v>4850</v>
      </c>
      <c r="K22" s="823">
        <v>7671.0299999999988</v>
      </c>
      <c r="L22" s="792">
        <v>18.560433819017106</v>
      </c>
      <c r="M22" s="966"/>
      <c r="N22" s="971"/>
      <c r="O22" s="823">
        <f>'[50]1枚目'!$T$20</f>
        <v>3884</v>
      </c>
      <c r="P22" s="823">
        <f>'[50]1枚目'!$U$20</f>
        <v>6250.56</v>
      </c>
      <c r="Q22" s="823">
        <f t="shared" si="0"/>
        <v>966</v>
      </c>
      <c r="R22" s="823">
        <f t="shared" si="1"/>
        <v>1424.5299999999997</v>
      </c>
      <c r="S22" s="823">
        <f>'[50]5枚目'!$T$20</f>
        <v>4850</v>
      </c>
      <c r="T22" s="823">
        <f>'[50]5枚目'!$U$20</f>
        <v>7675.09</v>
      </c>
      <c r="U22" s="792">
        <v>18.560433819017103</v>
      </c>
      <c r="V22" s="628"/>
    </row>
    <row r="23" spans="2:22" ht="12.75" customHeight="1">
      <c r="B23" s="583"/>
      <c r="C23" s="584"/>
      <c r="D23" s="588"/>
      <c r="E23" s="595" t="s">
        <v>114</v>
      </c>
      <c r="F23" s="823">
        <v>6350</v>
      </c>
      <c r="G23" s="823">
        <v>10981.601385076299</v>
      </c>
      <c r="H23" s="823">
        <v>1370</v>
      </c>
      <c r="I23" s="823">
        <v>4337.3886149237032</v>
      </c>
      <c r="J23" s="823">
        <v>7720</v>
      </c>
      <c r="K23" s="823">
        <v>15318.990000000002</v>
      </c>
      <c r="L23" s="792">
        <v>28.313802769789021</v>
      </c>
      <c r="M23" s="960"/>
      <c r="N23" s="972"/>
      <c r="O23" s="823">
        <f>O20+O22</f>
        <v>6350</v>
      </c>
      <c r="P23" s="823">
        <f t="shared" ref="P23" si="7">P20+P22</f>
        <v>11829.900000000001</v>
      </c>
      <c r="Q23" s="823">
        <f t="shared" si="0"/>
        <v>1370</v>
      </c>
      <c r="R23" s="823">
        <f t="shared" si="1"/>
        <v>4672.4400000000023</v>
      </c>
      <c r="S23" s="823">
        <f>S20+S22</f>
        <v>7720</v>
      </c>
      <c r="T23" s="823">
        <f t="shared" ref="T23" si="8">T20+T22</f>
        <v>16502.340000000004</v>
      </c>
      <c r="U23" s="792">
        <f t="shared" si="4"/>
        <v>28.313802769789021</v>
      </c>
      <c r="V23" s="628"/>
    </row>
    <row r="24" spans="2:22" ht="12.75" customHeight="1">
      <c r="B24" s="583"/>
      <c r="C24" s="584" t="s">
        <v>119</v>
      </c>
      <c r="D24" s="584"/>
      <c r="E24" s="596" t="s">
        <v>120</v>
      </c>
      <c r="F24" s="823">
        <v>7948</v>
      </c>
      <c r="G24" s="823">
        <v>15901.261578089598</v>
      </c>
      <c r="H24" s="823">
        <v>1987</v>
      </c>
      <c r="I24" s="823">
        <v>9212.068421910406</v>
      </c>
      <c r="J24" s="823">
        <v>9935</v>
      </c>
      <c r="K24" s="823">
        <v>25113.33</v>
      </c>
      <c r="L24" s="792">
        <v>36.681986904605665</v>
      </c>
      <c r="M24" s="966"/>
      <c r="N24" s="971"/>
      <c r="O24" s="823">
        <f>'[51]1枚目'!$T$20</f>
        <v>7948</v>
      </c>
      <c r="P24" s="823">
        <f>'[51]1枚目'!$U$20</f>
        <v>17273.040000000005</v>
      </c>
      <c r="Q24" s="823">
        <f t="shared" si="0"/>
        <v>1987</v>
      </c>
      <c r="R24" s="823">
        <f t="shared" si="1"/>
        <v>10006.779999999995</v>
      </c>
      <c r="S24" s="823">
        <f>'[51]5枚目'!$T$20</f>
        <v>9935</v>
      </c>
      <c r="T24" s="823">
        <f>'[51]5枚目'!$U$20</f>
        <v>27279.82</v>
      </c>
      <c r="U24" s="792">
        <v>36.681986904605658</v>
      </c>
      <c r="V24" s="628"/>
    </row>
    <row r="25" spans="2:22" ht="12.75" customHeight="1">
      <c r="B25" s="583"/>
      <c r="C25" s="584" t="s">
        <v>221</v>
      </c>
      <c r="D25" s="590" t="s">
        <v>121</v>
      </c>
      <c r="E25" s="597" t="s">
        <v>122</v>
      </c>
      <c r="F25" s="823">
        <v>4970</v>
      </c>
      <c r="G25" s="823">
        <v>10280.607109586617</v>
      </c>
      <c r="H25" s="823">
        <v>1649</v>
      </c>
      <c r="I25" s="823">
        <v>3867.4528904133813</v>
      </c>
      <c r="J25" s="823">
        <v>6619</v>
      </c>
      <c r="K25" s="823">
        <v>14148.059999999998</v>
      </c>
      <c r="L25" s="792">
        <v>27.335570321396585</v>
      </c>
      <c r="M25" s="966"/>
      <c r="N25" s="971"/>
      <c r="O25" s="823">
        <f>'[52]1枚目'!$T$20</f>
        <v>4970</v>
      </c>
      <c r="P25" s="823">
        <f>'[52]1枚目'!$U$20</f>
        <v>10515.88</v>
      </c>
      <c r="Q25" s="823">
        <f t="shared" si="0"/>
        <v>1649</v>
      </c>
      <c r="R25" s="823">
        <f t="shared" si="1"/>
        <v>3955.9599999999991</v>
      </c>
      <c r="S25" s="823">
        <f>'[52]5枚目'!$T$20</f>
        <v>6619</v>
      </c>
      <c r="T25" s="823">
        <f>'[52]5枚目'!$U$20</f>
        <v>14471.839999999998</v>
      </c>
      <c r="U25" s="792">
        <v>27.335570321396585</v>
      </c>
      <c r="V25" s="628"/>
    </row>
    <row r="26" spans="2:22" ht="12.75" customHeight="1">
      <c r="B26" s="583"/>
      <c r="C26" s="584"/>
      <c r="D26" s="584"/>
      <c r="E26" s="595" t="s">
        <v>114</v>
      </c>
      <c r="F26" s="823">
        <v>12918</v>
      </c>
      <c r="G26" s="823">
        <v>26131.455031938858</v>
      </c>
      <c r="H26" s="823">
        <v>3636</v>
      </c>
      <c r="I26" s="823">
        <v>13129.934968061143</v>
      </c>
      <c r="J26" s="823">
        <v>16554</v>
      </c>
      <c r="K26" s="823">
        <v>39261.39</v>
      </c>
      <c r="L26" s="792">
        <v>33.442358938542789</v>
      </c>
      <c r="M26" s="960"/>
      <c r="N26" s="972"/>
      <c r="O26" s="823">
        <f>O24+O25</f>
        <v>12918</v>
      </c>
      <c r="P26" s="823">
        <f t="shared" ref="P26" si="9">P24+P25</f>
        <v>27788.920000000006</v>
      </c>
      <c r="Q26" s="823">
        <f t="shared" si="0"/>
        <v>3636</v>
      </c>
      <c r="R26" s="823">
        <f t="shared" si="1"/>
        <v>13962.739999999991</v>
      </c>
      <c r="S26" s="823">
        <f>S24+S25</f>
        <v>16554</v>
      </c>
      <c r="T26" s="823">
        <f t="shared" ref="T26" si="10">T24+T25</f>
        <v>41751.659999999996</v>
      </c>
      <c r="U26" s="792">
        <f t="shared" si="4"/>
        <v>33.442358938542782</v>
      </c>
      <c r="V26" s="628"/>
    </row>
    <row r="27" spans="2:22" ht="12.75" customHeight="1" thickBot="1">
      <c r="B27" s="583"/>
      <c r="C27" s="598"/>
      <c r="D27" s="599" t="s">
        <v>117</v>
      </c>
      <c r="E27" s="600"/>
      <c r="F27" s="833">
        <v>16802</v>
      </c>
      <c r="G27" s="833">
        <v>32321.671401449621</v>
      </c>
      <c r="H27" s="833">
        <v>4602</v>
      </c>
      <c r="I27" s="833">
        <v>14610.748598550375</v>
      </c>
      <c r="J27" s="833">
        <v>21404</v>
      </c>
      <c r="K27" s="833">
        <v>46932.42</v>
      </c>
      <c r="L27" s="854">
        <v>31.131462214286788</v>
      </c>
      <c r="M27" s="633"/>
      <c r="N27" s="962"/>
      <c r="O27" s="833">
        <f>O22+O26</f>
        <v>16802</v>
      </c>
      <c r="P27" s="833">
        <f t="shared" ref="P27" si="11">P22+P26</f>
        <v>34039.480000000003</v>
      </c>
      <c r="Q27" s="833">
        <f t="shared" si="0"/>
        <v>4602</v>
      </c>
      <c r="R27" s="833">
        <f t="shared" si="1"/>
        <v>15387.269999999997</v>
      </c>
      <c r="S27" s="833">
        <f>S22+S26</f>
        <v>21404</v>
      </c>
      <c r="T27" s="833">
        <f t="shared" ref="T27" si="12">T22+T26</f>
        <v>49426.75</v>
      </c>
      <c r="U27" s="854">
        <f t="shared" si="4"/>
        <v>31.131462214286792</v>
      </c>
      <c r="V27" s="628"/>
    </row>
    <row r="28" spans="2:22" ht="12.75" customHeight="1">
      <c r="B28" s="583"/>
      <c r="C28" s="584" t="s">
        <v>123</v>
      </c>
      <c r="D28" s="590" t="s">
        <v>124</v>
      </c>
      <c r="E28" s="596" t="s">
        <v>125</v>
      </c>
      <c r="F28" s="823">
        <v>11615</v>
      </c>
      <c r="G28" s="823">
        <v>28573.514832332377</v>
      </c>
      <c r="H28" s="823">
        <v>4280</v>
      </c>
      <c r="I28" s="823">
        <v>17645.275167667631</v>
      </c>
      <c r="J28" s="823">
        <v>15895</v>
      </c>
      <c r="K28" s="823">
        <v>46218.790000000008</v>
      </c>
      <c r="L28" s="792">
        <v>38.177709039262233</v>
      </c>
      <c r="M28" s="966"/>
      <c r="N28" s="971"/>
      <c r="O28" s="823">
        <f>'[53]1枚目'!$T$20</f>
        <v>11615</v>
      </c>
      <c r="P28" s="823">
        <f>'[53]1枚目'!$U$20</f>
        <v>31222.599999999995</v>
      </c>
      <c r="Q28" s="823">
        <f t="shared" si="0"/>
        <v>4280</v>
      </c>
      <c r="R28" s="823">
        <f t="shared" si="1"/>
        <v>19281.190000000021</v>
      </c>
      <c r="S28" s="823">
        <f>'[53]5枚目'!$T$20</f>
        <v>15895</v>
      </c>
      <c r="T28" s="823">
        <f>'[53]5枚目'!$U$20</f>
        <v>50503.790000000015</v>
      </c>
      <c r="U28" s="792">
        <v>38.177709039262233</v>
      </c>
      <c r="V28" s="628"/>
    </row>
    <row r="29" spans="2:22" ht="12.75" customHeight="1">
      <c r="B29" s="583"/>
      <c r="C29" s="584" t="s">
        <v>209</v>
      </c>
      <c r="D29" s="584"/>
      <c r="E29" s="597" t="s">
        <v>127</v>
      </c>
      <c r="F29" s="823">
        <v>3422</v>
      </c>
      <c r="G29" s="823">
        <v>6043.1113078393209</v>
      </c>
      <c r="H29" s="823">
        <v>1373</v>
      </c>
      <c r="I29" s="823">
        <v>2836.5386921606796</v>
      </c>
      <c r="J29" s="823">
        <v>4795</v>
      </c>
      <c r="K29" s="823">
        <v>8879.6500000000015</v>
      </c>
      <c r="L29" s="792">
        <v>31.944262354492341</v>
      </c>
      <c r="M29" s="966"/>
      <c r="N29" s="971"/>
      <c r="O29" s="823">
        <f>'[54]1枚目'!$T$20</f>
        <v>3422</v>
      </c>
      <c r="P29" s="823">
        <f>'[54]1枚目'!$U$20</f>
        <v>6384.8600000000015</v>
      </c>
      <c r="Q29" s="823">
        <f t="shared" si="0"/>
        <v>1373</v>
      </c>
      <c r="R29" s="823">
        <f t="shared" si="1"/>
        <v>2996.949999999998</v>
      </c>
      <c r="S29" s="823">
        <f>'[54]5枚目'!$T$20</f>
        <v>4795</v>
      </c>
      <c r="T29" s="823">
        <f>'[54]5枚目'!$U$20</f>
        <v>9381.81</v>
      </c>
      <c r="U29" s="792">
        <v>31.944262354492341</v>
      </c>
      <c r="V29" s="628"/>
    </row>
    <row r="30" spans="2:22" ht="12.75" customHeight="1" thickBot="1">
      <c r="B30" s="583"/>
      <c r="C30" s="591"/>
      <c r="D30" s="592" t="s">
        <v>117</v>
      </c>
      <c r="E30" s="593"/>
      <c r="F30" s="827">
        <v>15037</v>
      </c>
      <c r="G30" s="827">
        <v>34601.179221088205</v>
      </c>
      <c r="H30" s="827">
        <v>5653</v>
      </c>
      <c r="I30" s="827">
        <v>20497.260778911805</v>
      </c>
      <c r="J30" s="827">
        <v>20690</v>
      </c>
      <c r="K30" s="827">
        <v>55098.44000000001</v>
      </c>
      <c r="L30" s="796">
        <v>37.201163551838853</v>
      </c>
      <c r="M30" s="633"/>
      <c r="N30" s="962"/>
      <c r="O30" s="827">
        <f>O28+O29</f>
        <v>15037</v>
      </c>
      <c r="P30" s="827">
        <f t="shared" ref="P30" si="13">P28+P29</f>
        <v>37607.46</v>
      </c>
      <c r="Q30" s="827">
        <f t="shared" si="0"/>
        <v>5653</v>
      </c>
      <c r="R30" s="827">
        <f t="shared" si="1"/>
        <v>22278.140000000014</v>
      </c>
      <c r="S30" s="827">
        <f>S28+S29</f>
        <v>20690</v>
      </c>
      <c r="T30" s="827">
        <f t="shared" ref="T30" si="14">T28+T29</f>
        <v>59885.600000000013</v>
      </c>
      <c r="U30" s="796">
        <f t="shared" si="4"/>
        <v>37.201163551838853</v>
      </c>
      <c r="V30" s="628"/>
    </row>
    <row r="31" spans="2:22" ht="12.75" customHeight="1" thickBot="1">
      <c r="B31" s="601"/>
      <c r="C31" s="602" t="s">
        <v>128</v>
      </c>
      <c r="D31" s="603"/>
      <c r="E31" s="604"/>
      <c r="F31" s="836">
        <v>48081</v>
      </c>
      <c r="G31" s="836">
        <v>103115.72452159866</v>
      </c>
      <c r="H31" s="836">
        <v>14550</v>
      </c>
      <c r="I31" s="836">
        <v>50767.095478401352</v>
      </c>
      <c r="J31" s="836">
        <v>62631</v>
      </c>
      <c r="K31" s="836">
        <v>153882.82</v>
      </c>
      <c r="L31" s="855">
        <v>32.990749375662176</v>
      </c>
      <c r="M31" s="633"/>
      <c r="N31" s="962"/>
      <c r="O31" s="836">
        <f>O21+O27+O30</f>
        <v>48081</v>
      </c>
      <c r="P31" s="836">
        <f t="shared" ref="P31" si="15">P21+P27+P30</f>
        <v>109405.32</v>
      </c>
      <c r="Q31" s="836">
        <f t="shared" si="0"/>
        <v>14550</v>
      </c>
      <c r="R31" s="836">
        <f t="shared" si="1"/>
        <v>53863.66</v>
      </c>
      <c r="S31" s="836">
        <f>S21+S27+S30</f>
        <v>62631</v>
      </c>
      <c r="T31" s="836">
        <f t="shared" ref="T31" si="16">T21+T27+T30</f>
        <v>163268.98000000001</v>
      </c>
      <c r="U31" s="855">
        <f t="shared" si="4"/>
        <v>32.990749375662176</v>
      </c>
      <c r="V31" s="628"/>
    </row>
    <row r="32" spans="2:22" ht="12.75" customHeight="1">
      <c r="B32" s="605"/>
      <c r="C32" s="606" t="s">
        <v>129</v>
      </c>
      <c r="D32" s="581"/>
      <c r="E32" s="607" t="s">
        <v>130</v>
      </c>
      <c r="F32" s="823">
        <v>5394</v>
      </c>
      <c r="G32" s="823">
        <v>21777.260852076353</v>
      </c>
      <c r="H32" s="823">
        <v>2578</v>
      </c>
      <c r="I32" s="823">
        <v>29162.489147923639</v>
      </c>
      <c r="J32" s="823">
        <v>7972</v>
      </c>
      <c r="K32" s="823">
        <v>50939.749999999993</v>
      </c>
      <c r="L32" s="792">
        <v>57.248983648179752</v>
      </c>
      <c r="M32" s="966"/>
      <c r="N32" s="971"/>
      <c r="O32" s="823">
        <f>'[55]1枚目'!$T$20</f>
        <v>5394</v>
      </c>
      <c r="P32" s="823">
        <f>'[55]1枚目'!$U$20</f>
        <v>25122.250000000004</v>
      </c>
      <c r="Q32" s="823">
        <f t="shared" si="0"/>
        <v>2578</v>
      </c>
      <c r="R32" s="823">
        <f t="shared" si="1"/>
        <v>33641.849999999991</v>
      </c>
      <c r="S32" s="823">
        <f>'[55]5枚目'!$T$20</f>
        <v>7972</v>
      </c>
      <c r="T32" s="823">
        <f>'[55]5枚目'!$U$20</f>
        <v>58764.1</v>
      </c>
      <c r="U32" s="792">
        <v>57.248983648179738</v>
      </c>
      <c r="V32" s="628"/>
    </row>
    <row r="33" spans="2:30" ht="12.75" customHeight="1" thickBot="1">
      <c r="B33" s="583"/>
      <c r="C33" s="584" t="s">
        <v>210</v>
      </c>
      <c r="D33" s="629" t="s">
        <v>117</v>
      </c>
      <c r="E33" s="593"/>
      <c r="F33" s="827">
        <v>5394</v>
      </c>
      <c r="G33" s="827">
        <v>21777.260852076353</v>
      </c>
      <c r="H33" s="827">
        <v>2578</v>
      </c>
      <c r="I33" s="827">
        <v>29162.489147923639</v>
      </c>
      <c r="J33" s="827">
        <v>7972</v>
      </c>
      <c r="K33" s="827">
        <v>50939.749999999993</v>
      </c>
      <c r="L33" s="796">
        <v>57.248983648179752</v>
      </c>
      <c r="M33" s="633"/>
      <c r="N33" s="962"/>
      <c r="O33" s="827">
        <f>O32</f>
        <v>5394</v>
      </c>
      <c r="P33" s="827">
        <f t="shared" ref="P33" si="17">P32</f>
        <v>25122.250000000004</v>
      </c>
      <c r="Q33" s="827">
        <f t="shared" si="0"/>
        <v>2578</v>
      </c>
      <c r="R33" s="827">
        <f t="shared" si="1"/>
        <v>33641.849999999991</v>
      </c>
      <c r="S33" s="827">
        <f>S32</f>
        <v>7972</v>
      </c>
      <c r="T33" s="827">
        <f t="shared" ref="T33" si="18">T32</f>
        <v>58764.1</v>
      </c>
      <c r="U33" s="796">
        <f t="shared" si="4"/>
        <v>57.248983648179738</v>
      </c>
      <c r="V33" s="628"/>
    </row>
    <row r="34" spans="2:30" ht="12.75" customHeight="1">
      <c r="B34" s="583" t="s">
        <v>132</v>
      </c>
      <c r="C34" s="581"/>
      <c r="D34" s="630" t="s">
        <v>133</v>
      </c>
      <c r="E34" s="582" t="s">
        <v>134</v>
      </c>
      <c r="F34" s="823">
        <v>5486</v>
      </c>
      <c r="G34" s="823">
        <v>11608.111480564181</v>
      </c>
      <c r="H34" s="823">
        <v>656</v>
      </c>
      <c r="I34" s="823">
        <v>2516.0085194358203</v>
      </c>
      <c r="J34" s="823">
        <v>6142</v>
      </c>
      <c r="K34" s="823">
        <v>14124.12</v>
      </c>
      <c r="L34" s="792">
        <v>17.813559495641641</v>
      </c>
      <c r="M34" s="963"/>
      <c r="N34" s="968"/>
      <c r="O34" s="823">
        <f>'[56]1枚目'!$T$20</f>
        <v>5486</v>
      </c>
      <c r="P34" s="823">
        <f>'[56]1枚目'!$U$20</f>
        <v>12035.670000000004</v>
      </c>
      <c r="Q34" s="823">
        <f t="shared" si="0"/>
        <v>656</v>
      </c>
      <c r="R34" s="823">
        <f t="shared" si="1"/>
        <v>2608.6799999999967</v>
      </c>
      <c r="S34" s="823">
        <f>'[56]5枚目'!$T$20</f>
        <v>6142</v>
      </c>
      <c r="T34" s="823">
        <f>'[56]5枚目'!$U$20</f>
        <v>14644.35</v>
      </c>
      <c r="U34" s="792">
        <v>17.813559495641641</v>
      </c>
      <c r="V34" s="628"/>
    </row>
    <row r="35" spans="2:30" ht="12.75" customHeight="1">
      <c r="B35" s="583" t="s">
        <v>135</v>
      </c>
      <c r="C35" s="584"/>
      <c r="D35" s="588"/>
      <c r="E35" s="595" t="s">
        <v>114</v>
      </c>
      <c r="F35" s="823">
        <v>10880</v>
      </c>
      <c r="G35" s="823">
        <v>32934.056996849824</v>
      </c>
      <c r="H35" s="823">
        <v>3234</v>
      </c>
      <c r="I35" s="823">
        <v>32129.813003150179</v>
      </c>
      <c r="J35" s="823">
        <v>14114</v>
      </c>
      <c r="K35" s="823">
        <v>65063.87</v>
      </c>
      <c r="L35" s="792">
        <v>49.381958071584393</v>
      </c>
      <c r="M35" s="960"/>
      <c r="N35" s="972"/>
      <c r="O35" s="823">
        <f>O32+O34</f>
        <v>10880</v>
      </c>
      <c r="P35" s="823">
        <f t="shared" ref="P35" si="19">P32+P34</f>
        <v>37157.920000000006</v>
      </c>
      <c r="Q35" s="823">
        <f t="shared" si="0"/>
        <v>3234</v>
      </c>
      <c r="R35" s="823">
        <f t="shared" si="1"/>
        <v>36250.529999999992</v>
      </c>
      <c r="S35" s="823">
        <f>S32+S34</f>
        <v>14114</v>
      </c>
      <c r="T35" s="823">
        <f t="shared" ref="T35" si="20">T32+T34</f>
        <v>73408.45</v>
      </c>
      <c r="U35" s="792">
        <f t="shared" si="4"/>
        <v>49.381958071584393</v>
      </c>
      <c r="V35" s="628"/>
    </row>
    <row r="36" spans="2:30" ht="12.75" customHeight="1">
      <c r="B36" s="583"/>
      <c r="C36" s="584" t="s">
        <v>136</v>
      </c>
      <c r="D36" s="608"/>
      <c r="E36" s="597" t="s">
        <v>164</v>
      </c>
      <c r="F36" s="823">
        <v>570</v>
      </c>
      <c r="G36" s="823">
        <v>2114.1425579611373</v>
      </c>
      <c r="H36" s="823">
        <v>186</v>
      </c>
      <c r="I36" s="823">
        <v>1549.2074420388626</v>
      </c>
      <c r="J36" s="823">
        <v>756</v>
      </c>
      <c r="K36" s="823">
        <v>3663.35</v>
      </c>
      <c r="L36" s="792">
        <v>42.289364708227787</v>
      </c>
      <c r="M36" s="966"/>
      <c r="N36" s="971"/>
      <c r="O36" s="823">
        <f>'[57]1枚目'!$T$20</f>
        <v>570</v>
      </c>
      <c r="P36" s="823">
        <f>'[57]1枚目'!$U$20</f>
        <v>2663.19</v>
      </c>
      <c r="Q36" s="823">
        <f t="shared" si="0"/>
        <v>186</v>
      </c>
      <c r="R36" s="823">
        <f t="shared" si="1"/>
        <v>1951.5400000000004</v>
      </c>
      <c r="S36" s="823">
        <f>'[57]5枚目'!$T$20</f>
        <v>756</v>
      </c>
      <c r="T36" s="823">
        <f>'[57]5枚目'!$U$20</f>
        <v>4614.7300000000005</v>
      </c>
      <c r="U36" s="792">
        <v>42.289364708227787</v>
      </c>
      <c r="V36" s="628"/>
    </row>
    <row r="37" spans="2:30" ht="12.75" customHeight="1">
      <c r="B37" s="583" t="s">
        <v>211</v>
      </c>
      <c r="C37" s="584" t="s">
        <v>211</v>
      </c>
      <c r="D37" s="590" t="s">
        <v>138</v>
      </c>
      <c r="E37" s="597" t="s">
        <v>139</v>
      </c>
      <c r="F37" s="823">
        <v>1287</v>
      </c>
      <c r="G37" s="823">
        <v>6364.1602408886338</v>
      </c>
      <c r="H37" s="823">
        <v>303</v>
      </c>
      <c r="I37" s="823">
        <v>3357.8697591113646</v>
      </c>
      <c r="J37" s="823">
        <v>1590</v>
      </c>
      <c r="K37" s="823">
        <v>9722.0299999999988</v>
      </c>
      <c r="L37" s="792">
        <v>34.53877183171997</v>
      </c>
      <c r="M37" s="966"/>
      <c r="N37" s="971"/>
      <c r="O37" s="823">
        <f>'[58]1枚目'!$T$20</f>
        <v>1287</v>
      </c>
      <c r="P37" s="823">
        <f>'[58]1枚目'!$U$20</f>
        <v>7234.5000000000018</v>
      </c>
      <c r="Q37" s="823">
        <f t="shared" si="0"/>
        <v>303</v>
      </c>
      <c r="R37" s="823">
        <f t="shared" si="1"/>
        <v>3817.0799999999981</v>
      </c>
      <c r="S37" s="823">
        <f>'[58]5枚目'!$T$20</f>
        <v>1590</v>
      </c>
      <c r="T37" s="823">
        <f>'[58]5枚目'!$U$20</f>
        <v>11051.58</v>
      </c>
      <c r="U37" s="792">
        <v>34.53877183171997</v>
      </c>
      <c r="V37" s="628"/>
    </row>
    <row r="38" spans="2:30" ht="12.75" customHeight="1">
      <c r="B38" s="583"/>
      <c r="C38" s="584"/>
      <c r="D38" s="584"/>
      <c r="E38" s="597" t="s">
        <v>140</v>
      </c>
      <c r="F38" s="823">
        <v>2832</v>
      </c>
      <c r="G38" s="823">
        <v>10270.697970123114</v>
      </c>
      <c r="H38" s="823">
        <v>999</v>
      </c>
      <c r="I38" s="823">
        <v>12129.952029876888</v>
      </c>
      <c r="J38" s="823">
        <v>3831</v>
      </c>
      <c r="K38" s="823">
        <v>22400.65</v>
      </c>
      <c r="L38" s="792">
        <v>54.15000024497899</v>
      </c>
      <c r="M38" s="966"/>
      <c r="N38" s="971"/>
      <c r="O38" s="823">
        <f>'[59]1枚目'!$T$20</f>
        <v>2832</v>
      </c>
      <c r="P38" s="823">
        <f>'[59]1枚目'!$U$20</f>
        <v>12165.329999999998</v>
      </c>
      <c r="Q38" s="823">
        <f t="shared" si="0"/>
        <v>999</v>
      </c>
      <c r="R38" s="823">
        <f t="shared" si="1"/>
        <v>14367.560000000012</v>
      </c>
      <c r="S38" s="823">
        <f>'[59]5枚目'!$T$20</f>
        <v>3831</v>
      </c>
      <c r="T38" s="823">
        <f>'[59]5枚目'!$U$20</f>
        <v>26532.89000000001</v>
      </c>
      <c r="U38" s="792">
        <v>54.15000024497899</v>
      </c>
      <c r="V38" s="628"/>
    </row>
    <row r="39" spans="2:30" ht="12.75" customHeight="1">
      <c r="B39" s="583"/>
      <c r="C39" s="584"/>
      <c r="D39" s="588"/>
      <c r="E39" s="595" t="s">
        <v>114</v>
      </c>
      <c r="F39" s="823">
        <v>4689</v>
      </c>
      <c r="G39" s="823">
        <v>18710.02046509412</v>
      </c>
      <c r="H39" s="823">
        <v>1488</v>
      </c>
      <c r="I39" s="823">
        <v>17076.009534905879</v>
      </c>
      <c r="J39" s="823">
        <v>6177</v>
      </c>
      <c r="K39" s="823">
        <v>35786.03</v>
      </c>
      <c r="L39" s="792">
        <v>47.716970937837701</v>
      </c>
      <c r="M39" s="960"/>
      <c r="N39" s="972"/>
      <c r="O39" s="823">
        <f>O36+O37+O38</f>
        <v>4689</v>
      </c>
      <c r="P39" s="823">
        <f t="shared" ref="P39" si="21">P36+P37+P38</f>
        <v>22063.02</v>
      </c>
      <c r="Q39" s="823">
        <f t="shared" si="0"/>
        <v>1488</v>
      </c>
      <c r="R39" s="823">
        <f t="shared" si="1"/>
        <v>20136.180000000011</v>
      </c>
      <c r="S39" s="823">
        <f>S36+S37+S38</f>
        <v>6177</v>
      </c>
      <c r="T39" s="823">
        <f t="shared" ref="T39" si="22">T36+T37+T38</f>
        <v>42199.200000000012</v>
      </c>
      <c r="U39" s="792">
        <f t="shared" si="4"/>
        <v>47.716970937837701</v>
      </c>
      <c r="V39" s="628"/>
    </row>
    <row r="40" spans="2:30" ht="12.75" customHeight="1" thickBot="1">
      <c r="B40" s="609"/>
      <c r="C40" s="610"/>
      <c r="D40" s="592" t="s">
        <v>117</v>
      </c>
      <c r="E40" s="593"/>
      <c r="F40" s="827">
        <v>10175</v>
      </c>
      <c r="G40" s="827">
        <v>29939.557481957054</v>
      </c>
      <c r="H40" s="827">
        <v>2144</v>
      </c>
      <c r="I40" s="827">
        <v>19970.592518042948</v>
      </c>
      <c r="J40" s="827">
        <v>12319</v>
      </c>
      <c r="K40" s="827">
        <v>49910.15</v>
      </c>
      <c r="L40" s="796">
        <v>40.013088556221426</v>
      </c>
      <c r="M40" s="633"/>
      <c r="N40" s="962"/>
      <c r="O40" s="827">
        <f>O34+O39</f>
        <v>10175</v>
      </c>
      <c r="P40" s="827">
        <f t="shared" ref="P40" si="23">P34+P39</f>
        <v>34098.69</v>
      </c>
      <c r="Q40" s="827">
        <f t="shared" si="0"/>
        <v>2144</v>
      </c>
      <c r="R40" s="827">
        <f t="shared" si="1"/>
        <v>22744.860000000008</v>
      </c>
      <c r="S40" s="827">
        <f>S34+S39</f>
        <v>12319</v>
      </c>
      <c r="T40" s="827">
        <f t="shared" ref="T40" si="24">T34+T39</f>
        <v>56843.55000000001</v>
      </c>
      <c r="U40" s="796">
        <f t="shared" si="4"/>
        <v>40.013088556221426</v>
      </c>
      <c r="V40" s="628"/>
    </row>
    <row r="41" spans="2:30" ht="12.75" customHeight="1" thickBot="1">
      <c r="B41" s="611"/>
      <c r="C41" s="612" t="s">
        <v>128</v>
      </c>
      <c r="D41" s="603"/>
      <c r="E41" s="613"/>
      <c r="F41" s="836">
        <v>15569</v>
      </c>
      <c r="G41" s="836">
        <v>51661.164956696201</v>
      </c>
      <c r="H41" s="836">
        <v>4722</v>
      </c>
      <c r="I41" s="836">
        <v>49188.735043303794</v>
      </c>
      <c r="J41" s="836">
        <v>20291</v>
      </c>
      <c r="K41" s="836">
        <v>100849.9</v>
      </c>
      <c r="L41" s="837">
        <v>48.774203091231421</v>
      </c>
      <c r="M41" s="633"/>
      <c r="N41" s="962"/>
      <c r="O41" s="836">
        <f>O40+O32</f>
        <v>15569</v>
      </c>
      <c r="P41" s="836">
        <f t="shared" ref="P41" si="25">P40+P32</f>
        <v>59220.94</v>
      </c>
      <c r="Q41" s="836">
        <f t="shared" si="0"/>
        <v>4722</v>
      </c>
      <c r="R41" s="836">
        <f t="shared" si="1"/>
        <v>56386.710000000006</v>
      </c>
      <c r="S41" s="836">
        <f>S40+S32</f>
        <v>20291</v>
      </c>
      <c r="T41" s="836">
        <f t="shared" ref="T41" si="26">T40+T32</f>
        <v>115607.65000000001</v>
      </c>
      <c r="U41" s="837">
        <f t="shared" si="4"/>
        <v>48.774203091231421</v>
      </c>
      <c r="V41" s="628"/>
    </row>
    <row r="42" spans="2:30" ht="12.75" customHeight="1" thickBot="1">
      <c r="B42" s="614" t="s">
        <v>141</v>
      </c>
      <c r="C42" s="615"/>
      <c r="D42" s="615"/>
      <c r="E42" s="604"/>
      <c r="F42" s="844">
        <v>63650</v>
      </c>
      <c r="G42" s="844">
        <v>154027.34131299279</v>
      </c>
      <c r="H42" s="844">
        <v>19272</v>
      </c>
      <c r="I42" s="844">
        <v>100705.37868700722</v>
      </c>
      <c r="J42" s="844">
        <v>82922</v>
      </c>
      <c r="K42" s="844">
        <v>254732.72000000003</v>
      </c>
      <c r="L42" s="845">
        <v>39.533742931417379</v>
      </c>
      <c r="M42" s="633"/>
      <c r="N42" s="962"/>
      <c r="O42" s="844">
        <f>O41+O31</f>
        <v>63650</v>
      </c>
      <c r="P42" s="844">
        <f t="shared" ref="P42" si="27">P41+P31</f>
        <v>168626.26</v>
      </c>
      <c r="Q42" s="844">
        <f t="shared" si="0"/>
        <v>19272</v>
      </c>
      <c r="R42" s="844">
        <f t="shared" si="1"/>
        <v>110250.37</v>
      </c>
      <c r="S42" s="844">
        <f>S41+S31</f>
        <v>82922</v>
      </c>
      <c r="T42" s="844">
        <f t="shared" ref="T42" si="28">T41+T31</f>
        <v>278876.63</v>
      </c>
      <c r="U42" s="845">
        <f t="shared" si="4"/>
        <v>39.533742931417379</v>
      </c>
      <c r="V42" s="628"/>
    </row>
    <row r="43" spans="2:30" ht="12.75" customHeight="1">
      <c r="B43" s="618" t="s">
        <v>196</v>
      </c>
      <c r="C43" s="619" t="s">
        <v>212</v>
      </c>
      <c r="D43" s="616"/>
      <c r="E43" s="616"/>
      <c r="F43" s="633"/>
      <c r="G43" s="633"/>
      <c r="H43" s="633"/>
      <c r="I43" s="633"/>
      <c r="J43" s="633"/>
      <c r="K43" s="633"/>
      <c r="L43" s="633"/>
      <c r="M43" s="633"/>
      <c r="N43" s="633"/>
      <c r="O43" s="620"/>
      <c r="P43" s="620"/>
      <c r="Q43" s="620"/>
      <c r="R43" s="620"/>
      <c r="S43" s="620"/>
      <c r="T43" s="620"/>
      <c r="U43" s="631"/>
      <c r="V43" s="570"/>
    </row>
    <row r="44" spans="2:30" ht="12.75" customHeight="1">
      <c r="D44" s="570"/>
      <c r="E44" s="570"/>
      <c r="F44" s="570"/>
      <c r="G44" s="570"/>
      <c r="H44" s="570"/>
      <c r="I44" s="570"/>
      <c r="J44" s="570"/>
      <c r="K44" s="570"/>
      <c r="L44" s="570"/>
      <c r="M44" s="570"/>
      <c r="N44" s="570"/>
      <c r="O44" s="570"/>
      <c r="P44" s="570"/>
      <c r="Q44" s="570"/>
      <c r="R44" s="570"/>
      <c r="S44" s="570"/>
      <c r="T44" s="570"/>
      <c r="U44" s="570"/>
      <c r="V44" s="570"/>
      <c r="W44" s="570"/>
      <c r="X44" s="570"/>
      <c r="Y44" s="570"/>
      <c r="Z44" s="570"/>
      <c r="AA44" s="570"/>
      <c r="AB44" s="570"/>
      <c r="AC44" s="570"/>
      <c r="AD44" s="570"/>
    </row>
  </sheetData>
  <mergeCells count="5">
    <mergeCell ref="T3:U3"/>
    <mergeCell ref="B4:B5"/>
    <mergeCell ref="C4:C5"/>
    <mergeCell ref="E4:E5"/>
    <mergeCell ref="K3:L3"/>
  </mergeCells>
  <phoneticPr fontId="13"/>
  <pageMargins left="0.70866141732283472" right="0.39370078740157483" top="0.70866141732283472" bottom="0.70866141732283472" header="0.31496062992125984" footer="0.31496062992125984"/>
  <pageSetup paperSize="9" scale="9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4"/>
  <sheetViews>
    <sheetView workbookViewId="0"/>
  </sheetViews>
  <sheetFormatPr defaultRowHeight="13.5"/>
  <cols>
    <col min="1" max="1" width="1.125" style="398" customWidth="1"/>
    <col min="2" max="3" width="8" style="566" customWidth="1"/>
    <col min="4" max="4" width="8.625" style="566" customWidth="1"/>
    <col min="5" max="30" width="9" style="398"/>
    <col min="31" max="33" width="0" style="398" hidden="1" customWidth="1"/>
    <col min="34" max="16384" width="9" style="398"/>
  </cols>
  <sheetData>
    <row r="1" spans="2:20" ht="12" customHeight="1">
      <c r="C1" s="567"/>
    </row>
    <row r="2" spans="2:20" ht="15" customHeight="1">
      <c r="B2" s="476" t="s">
        <v>144</v>
      </c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</row>
    <row r="3" spans="2:20" ht="12" customHeight="1" thickBot="1">
      <c r="B3" s="570"/>
      <c r="C3" s="570"/>
      <c r="D3" s="570"/>
      <c r="E3" s="477"/>
      <c r="F3" s="477"/>
      <c r="G3" s="477" t="s">
        <v>145</v>
      </c>
      <c r="H3" s="477"/>
      <c r="I3" s="477"/>
      <c r="J3" s="477"/>
      <c r="K3" s="477"/>
      <c r="L3" s="477"/>
      <c r="M3" s="477"/>
      <c r="N3" s="477"/>
      <c r="O3" s="477"/>
      <c r="P3" s="477"/>
      <c r="Q3" s="478" t="s">
        <v>88</v>
      </c>
      <c r="R3" s="475"/>
      <c r="S3" s="475"/>
      <c r="T3" s="475"/>
    </row>
    <row r="4" spans="2:20" ht="13.5" customHeight="1">
      <c r="B4" s="1196" t="s">
        <v>146</v>
      </c>
      <c r="C4" s="1199" t="s">
        <v>147</v>
      </c>
      <c r="D4" s="1202" t="s">
        <v>148</v>
      </c>
      <c r="E4" s="479"/>
      <c r="F4" s="480" t="s">
        <v>149</v>
      </c>
      <c r="G4" s="481" t="s">
        <v>150</v>
      </c>
      <c r="H4" s="481" t="s">
        <v>151</v>
      </c>
      <c r="I4" s="481" t="s">
        <v>152</v>
      </c>
      <c r="J4" s="481" t="s">
        <v>153</v>
      </c>
      <c r="K4" s="481" t="s">
        <v>154</v>
      </c>
      <c r="L4" s="481" t="s">
        <v>155</v>
      </c>
      <c r="M4" s="481" t="s">
        <v>156</v>
      </c>
      <c r="N4" s="481" t="s">
        <v>157</v>
      </c>
      <c r="O4" s="481" t="s">
        <v>158</v>
      </c>
      <c r="P4" s="480" t="s">
        <v>159</v>
      </c>
      <c r="Q4" s="482"/>
      <c r="R4" s="483"/>
      <c r="S4" s="475"/>
      <c r="T4" s="475"/>
    </row>
    <row r="5" spans="2:20">
      <c r="B5" s="1197"/>
      <c r="C5" s="1200"/>
      <c r="D5" s="1203"/>
      <c r="E5" s="484" t="s">
        <v>160</v>
      </c>
      <c r="F5" s="484" t="s">
        <v>161</v>
      </c>
      <c r="G5" s="484" t="s">
        <v>161</v>
      </c>
      <c r="H5" s="484" t="s">
        <v>161</v>
      </c>
      <c r="I5" s="484" t="s">
        <v>161</v>
      </c>
      <c r="J5" s="484" t="s">
        <v>161</v>
      </c>
      <c r="K5" s="484" t="s">
        <v>161</v>
      </c>
      <c r="L5" s="484" t="s">
        <v>161</v>
      </c>
      <c r="M5" s="484" t="s">
        <v>161</v>
      </c>
      <c r="N5" s="484" t="s">
        <v>161</v>
      </c>
      <c r="O5" s="484" t="s">
        <v>161</v>
      </c>
      <c r="P5" s="484" t="s">
        <v>162</v>
      </c>
      <c r="Q5" s="485" t="s">
        <v>163</v>
      </c>
      <c r="R5" s="483"/>
      <c r="S5" s="475"/>
      <c r="T5" s="475"/>
    </row>
    <row r="6" spans="2:20" ht="14.25" thickBot="1">
      <c r="B6" s="1198"/>
      <c r="C6" s="1201"/>
      <c r="D6" s="1204"/>
      <c r="E6" s="486"/>
      <c r="F6" s="487" t="s">
        <v>150</v>
      </c>
      <c r="G6" s="488" t="s">
        <v>151</v>
      </c>
      <c r="H6" s="488" t="s">
        <v>152</v>
      </c>
      <c r="I6" s="488" t="s">
        <v>153</v>
      </c>
      <c r="J6" s="488" t="s">
        <v>154</v>
      </c>
      <c r="K6" s="488" t="s">
        <v>155</v>
      </c>
      <c r="L6" s="488" t="s">
        <v>156</v>
      </c>
      <c r="M6" s="488" t="s">
        <v>157</v>
      </c>
      <c r="N6" s="488" t="s">
        <v>158</v>
      </c>
      <c r="O6" s="488" t="s">
        <v>159</v>
      </c>
      <c r="P6" s="487"/>
      <c r="Q6" s="489"/>
      <c r="R6" s="490"/>
      <c r="S6" s="491"/>
      <c r="T6" s="475"/>
    </row>
    <row r="7" spans="2:20" ht="12.75" customHeight="1">
      <c r="B7" s="492"/>
      <c r="C7" s="493"/>
      <c r="D7" s="494"/>
      <c r="E7" s="495" t="s">
        <v>98</v>
      </c>
      <c r="F7" s="929">
        <v>390.65</v>
      </c>
      <c r="G7" s="929">
        <v>1458.4</v>
      </c>
      <c r="H7" s="929">
        <v>1859.09</v>
      </c>
      <c r="I7" s="929">
        <v>963.91</v>
      </c>
      <c r="J7" s="929">
        <v>264.19</v>
      </c>
      <c r="K7" s="929">
        <v>84.96</v>
      </c>
      <c r="L7" s="929">
        <v>0</v>
      </c>
      <c r="M7" s="929">
        <v>0</v>
      </c>
      <c r="N7" s="929">
        <v>0</v>
      </c>
      <c r="O7" s="929">
        <v>0</v>
      </c>
      <c r="P7" s="929">
        <v>0</v>
      </c>
      <c r="Q7" s="930">
        <f>SUM(F7:P7)</f>
        <v>5021.2</v>
      </c>
      <c r="R7" s="483"/>
      <c r="S7" s="475"/>
      <c r="T7" s="496"/>
    </row>
    <row r="8" spans="2:20" ht="12.75" customHeight="1">
      <c r="B8" s="497"/>
      <c r="C8" s="498"/>
      <c r="D8" s="499"/>
      <c r="E8" s="500" t="s">
        <v>99</v>
      </c>
      <c r="F8" s="501">
        <v>644.62</v>
      </c>
      <c r="G8" s="501">
        <v>1692.24</v>
      </c>
      <c r="H8" s="501">
        <v>2352.17</v>
      </c>
      <c r="I8" s="501">
        <v>2299.73</v>
      </c>
      <c r="J8" s="501">
        <v>71.849999999999994</v>
      </c>
      <c r="K8" s="501">
        <v>0</v>
      </c>
      <c r="L8" s="501">
        <v>0</v>
      </c>
      <c r="M8" s="501">
        <v>0</v>
      </c>
      <c r="N8" s="501">
        <v>0</v>
      </c>
      <c r="O8" s="501">
        <v>0</v>
      </c>
      <c r="P8" s="501">
        <v>0</v>
      </c>
      <c r="Q8" s="931">
        <f>SUM(F8:P8)</f>
        <v>7060.6100000000006</v>
      </c>
      <c r="R8" s="483"/>
      <c r="S8" s="475"/>
      <c r="T8" s="496"/>
    </row>
    <row r="9" spans="2:20" ht="12.75" customHeight="1">
      <c r="B9" s="497"/>
      <c r="C9" s="498"/>
      <c r="D9" s="499"/>
      <c r="E9" s="501" t="s">
        <v>57</v>
      </c>
      <c r="F9" s="501">
        <v>101.92</v>
      </c>
      <c r="G9" s="501">
        <v>317.81</v>
      </c>
      <c r="H9" s="501">
        <v>233.73</v>
      </c>
      <c r="I9" s="501">
        <v>0</v>
      </c>
      <c r="J9" s="501">
        <v>0</v>
      </c>
      <c r="K9" s="501">
        <v>0</v>
      </c>
      <c r="L9" s="501">
        <v>0</v>
      </c>
      <c r="M9" s="501">
        <v>0</v>
      </c>
      <c r="N9" s="501">
        <v>0</v>
      </c>
      <c r="O9" s="501">
        <v>0</v>
      </c>
      <c r="P9" s="501">
        <v>0</v>
      </c>
      <c r="Q9" s="931">
        <f t="shared" ref="Q9:Q43" si="0">SUM(F9:P9)</f>
        <v>653.46</v>
      </c>
      <c r="R9" s="483"/>
      <c r="S9" s="475"/>
      <c r="T9" s="496"/>
    </row>
    <row r="10" spans="2:20" ht="12.75" customHeight="1">
      <c r="B10" s="497"/>
      <c r="C10" s="498"/>
      <c r="D10" s="499"/>
      <c r="E10" s="500" t="s">
        <v>100</v>
      </c>
      <c r="F10" s="501">
        <v>1.25</v>
      </c>
      <c r="G10" s="501">
        <v>40.270000000000003</v>
      </c>
      <c r="H10" s="501">
        <v>380.9</v>
      </c>
      <c r="I10" s="501">
        <v>1554.47</v>
      </c>
      <c r="J10" s="501">
        <v>1804.56</v>
      </c>
      <c r="K10" s="501">
        <v>868.8</v>
      </c>
      <c r="L10" s="501">
        <v>73.75</v>
      </c>
      <c r="M10" s="501">
        <v>0</v>
      </c>
      <c r="N10" s="501">
        <v>0</v>
      </c>
      <c r="O10" s="501">
        <v>0</v>
      </c>
      <c r="P10" s="501">
        <v>0</v>
      </c>
      <c r="Q10" s="931">
        <f t="shared" si="0"/>
        <v>4724</v>
      </c>
      <c r="R10" s="483"/>
      <c r="S10" s="475"/>
      <c r="T10" s="496"/>
    </row>
    <row r="11" spans="2:20" ht="12.75" customHeight="1">
      <c r="B11" s="497"/>
      <c r="C11" s="498"/>
      <c r="D11" s="499"/>
      <c r="E11" s="500" t="s">
        <v>101</v>
      </c>
      <c r="F11" s="501">
        <v>0</v>
      </c>
      <c r="G11" s="501">
        <v>0</v>
      </c>
      <c r="H11" s="501">
        <v>117.54</v>
      </c>
      <c r="I11" s="501">
        <v>1073.44</v>
      </c>
      <c r="J11" s="501">
        <v>2191.37</v>
      </c>
      <c r="K11" s="501">
        <v>2507.58</v>
      </c>
      <c r="L11" s="501">
        <v>2486.81</v>
      </c>
      <c r="M11" s="501">
        <v>1265.79</v>
      </c>
      <c r="N11" s="501">
        <v>46.74</v>
      </c>
      <c r="O11" s="501">
        <v>0</v>
      </c>
      <c r="P11" s="501">
        <v>0</v>
      </c>
      <c r="Q11" s="931">
        <f t="shared" si="0"/>
        <v>9689.2699999999986</v>
      </c>
      <c r="R11" s="483"/>
      <c r="S11" s="475"/>
      <c r="T11" s="496"/>
    </row>
    <row r="12" spans="2:20" ht="12.75" customHeight="1">
      <c r="B12" s="497"/>
      <c r="C12" s="498"/>
      <c r="D12" s="499"/>
      <c r="E12" s="501" t="s">
        <v>65</v>
      </c>
      <c r="F12" s="501">
        <v>14.08</v>
      </c>
      <c r="G12" s="501">
        <v>63.16</v>
      </c>
      <c r="H12" s="501">
        <v>636.26</v>
      </c>
      <c r="I12" s="501">
        <v>874.86</v>
      </c>
      <c r="J12" s="501">
        <v>544.46</v>
      </c>
      <c r="K12" s="501">
        <v>649.89</v>
      </c>
      <c r="L12" s="501">
        <v>109.29</v>
      </c>
      <c r="M12" s="501">
        <v>0</v>
      </c>
      <c r="N12" s="501">
        <v>0</v>
      </c>
      <c r="O12" s="501">
        <v>0</v>
      </c>
      <c r="P12" s="501">
        <v>0</v>
      </c>
      <c r="Q12" s="931">
        <f t="shared" si="0"/>
        <v>2892</v>
      </c>
      <c r="R12" s="483"/>
      <c r="S12" s="475"/>
      <c r="T12" s="496"/>
    </row>
    <row r="13" spans="2:20" ht="12.75" customHeight="1">
      <c r="B13" s="497"/>
      <c r="C13" s="498"/>
      <c r="D13" s="499"/>
      <c r="E13" s="500" t="s">
        <v>102</v>
      </c>
      <c r="F13" s="501">
        <v>11.66</v>
      </c>
      <c r="G13" s="501">
        <v>174.56</v>
      </c>
      <c r="H13" s="501">
        <v>124.58</v>
      </c>
      <c r="I13" s="501">
        <v>0</v>
      </c>
      <c r="J13" s="501">
        <v>0</v>
      </c>
      <c r="K13" s="501">
        <v>0</v>
      </c>
      <c r="L13" s="501">
        <v>0</v>
      </c>
      <c r="M13" s="501">
        <v>0</v>
      </c>
      <c r="N13" s="501">
        <v>0</v>
      </c>
      <c r="O13" s="501">
        <v>0</v>
      </c>
      <c r="P13" s="501">
        <v>0</v>
      </c>
      <c r="Q13" s="931">
        <f t="shared" si="0"/>
        <v>310.8</v>
      </c>
      <c r="R13" s="483"/>
      <c r="S13" s="475"/>
      <c r="T13" s="496"/>
    </row>
    <row r="14" spans="2:20" ht="12.75" customHeight="1">
      <c r="B14" s="497"/>
      <c r="C14" s="498" t="s">
        <v>103</v>
      </c>
      <c r="D14" s="502" t="s">
        <v>104</v>
      </c>
      <c r="E14" s="500" t="s">
        <v>105</v>
      </c>
      <c r="F14" s="501">
        <v>0</v>
      </c>
      <c r="G14" s="501">
        <v>67.95</v>
      </c>
      <c r="H14" s="501">
        <v>901.08</v>
      </c>
      <c r="I14" s="501">
        <v>5002.9799999999996</v>
      </c>
      <c r="J14" s="501">
        <v>3733.09</v>
      </c>
      <c r="K14" s="501">
        <v>3169.79</v>
      </c>
      <c r="L14" s="501">
        <v>1051.1600000000001</v>
      </c>
      <c r="M14" s="501">
        <v>542.78</v>
      </c>
      <c r="N14" s="501">
        <v>0</v>
      </c>
      <c r="O14" s="501">
        <v>0</v>
      </c>
      <c r="P14" s="501">
        <v>0</v>
      </c>
      <c r="Q14" s="931">
        <f t="shared" si="0"/>
        <v>14468.83</v>
      </c>
      <c r="R14" s="483"/>
      <c r="S14" s="475"/>
      <c r="T14" s="496"/>
    </row>
    <row r="15" spans="2:20" ht="12.75" customHeight="1">
      <c r="B15" s="497"/>
      <c r="C15" s="498" t="s">
        <v>106</v>
      </c>
      <c r="D15" s="499" t="s">
        <v>107</v>
      </c>
      <c r="E15" s="500" t="s">
        <v>108</v>
      </c>
      <c r="F15" s="501">
        <v>3.2</v>
      </c>
      <c r="G15" s="501">
        <v>0</v>
      </c>
      <c r="H15" s="501">
        <v>0</v>
      </c>
      <c r="I15" s="501">
        <v>0</v>
      </c>
      <c r="J15" s="501">
        <v>0</v>
      </c>
      <c r="K15" s="501">
        <v>0</v>
      </c>
      <c r="L15" s="501">
        <v>0</v>
      </c>
      <c r="M15" s="501">
        <v>0</v>
      </c>
      <c r="N15" s="501">
        <v>0</v>
      </c>
      <c r="O15" s="501">
        <v>0</v>
      </c>
      <c r="P15" s="501">
        <v>0</v>
      </c>
      <c r="Q15" s="931">
        <f t="shared" si="0"/>
        <v>3.2</v>
      </c>
      <c r="R15" s="483"/>
      <c r="S15" s="475"/>
      <c r="T15" s="496"/>
    </row>
    <row r="16" spans="2:20" ht="12.75" customHeight="1">
      <c r="B16" s="497" t="s">
        <v>109</v>
      </c>
      <c r="C16" s="503" t="s">
        <v>419</v>
      </c>
      <c r="D16" s="499"/>
      <c r="E16" s="500" t="s">
        <v>110</v>
      </c>
      <c r="F16" s="501">
        <v>0</v>
      </c>
      <c r="G16" s="501">
        <v>0</v>
      </c>
      <c r="H16" s="501">
        <v>0</v>
      </c>
      <c r="I16" s="501">
        <v>0</v>
      </c>
      <c r="J16" s="501">
        <v>0</v>
      </c>
      <c r="K16" s="501">
        <v>0</v>
      </c>
      <c r="L16" s="501">
        <v>0</v>
      </c>
      <c r="M16" s="501">
        <v>0</v>
      </c>
      <c r="N16" s="501">
        <v>0</v>
      </c>
      <c r="O16" s="501">
        <v>0</v>
      </c>
      <c r="P16" s="501">
        <v>0</v>
      </c>
      <c r="Q16" s="931">
        <f t="shared" si="0"/>
        <v>0</v>
      </c>
      <c r="R16" s="483"/>
      <c r="S16" s="475"/>
      <c r="T16" s="496"/>
    </row>
    <row r="17" spans="2:20" ht="12.75" customHeight="1">
      <c r="B17" s="497"/>
      <c r="C17" s="498"/>
      <c r="D17" s="499"/>
      <c r="E17" s="500" t="s">
        <v>111</v>
      </c>
      <c r="F17" s="501">
        <v>0</v>
      </c>
      <c r="G17" s="501">
        <v>0</v>
      </c>
      <c r="H17" s="501">
        <v>0</v>
      </c>
      <c r="I17" s="501">
        <v>0</v>
      </c>
      <c r="J17" s="501">
        <v>0</v>
      </c>
      <c r="K17" s="501">
        <v>0</v>
      </c>
      <c r="L17" s="501">
        <v>0</v>
      </c>
      <c r="M17" s="501">
        <v>0</v>
      </c>
      <c r="N17" s="501">
        <v>0</v>
      </c>
      <c r="O17" s="501">
        <v>0</v>
      </c>
      <c r="P17" s="501">
        <v>0</v>
      </c>
      <c r="Q17" s="931">
        <f t="shared" si="0"/>
        <v>0</v>
      </c>
      <c r="R17" s="483"/>
      <c r="S17" s="475"/>
      <c r="T17" s="496"/>
    </row>
    <row r="18" spans="2:20" ht="12.75" customHeight="1">
      <c r="B18" s="504" t="s">
        <v>419</v>
      </c>
      <c r="C18" s="498"/>
      <c r="D18" s="499"/>
      <c r="E18" s="500" t="s">
        <v>112</v>
      </c>
      <c r="F18" s="501">
        <v>15.86</v>
      </c>
      <c r="G18" s="501">
        <v>156</v>
      </c>
      <c r="H18" s="501">
        <v>763.33</v>
      </c>
      <c r="I18" s="501">
        <v>713.29</v>
      </c>
      <c r="J18" s="501">
        <v>10.52</v>
      </c>
      <c r="K18" s="501">
        <v>0</v>
      </c>
      <c r="L18" s="501">
        <v>0</v>
      </c>
      <c r="M18" s="501">
        <v>0</v>
      </c>
      <c r="N18" s="501">
        <v>0</v>
      </c>
      <c r="O18" s="501">
        <v>0</v>
      </c>
      <c r="P18" s="501">
        <v>0</v>
      </c>
      <c r="Q18" s="931">
        <f t="shared" si="0"/>
        <v>1659</v>
      </c>
      <c r="R18" s="483"/>
      <c r="S18" s="475"/>
      <c r="T18" s="496"/>
    </row>
    <row r="19" spans="2:20" ht="12.75" customHeight="1">
      <c r="B19" s="497"/>
      <c r="C19" s="498"/>
      <c r="D19" s="499"/>
      <c r="E19" s="500" t="s">
        <v>113</v>
      </c>
      <c r="F19" s="501">
        <v>7.31</v>
      </c>
      <c r="G19" s="501">
        <v>44.28</v>
      </c>
      <c r="H19" s="501">
        <v>227.93</v>
      </c>
      <c r="I19" s="501">
        <v>478.21</v>
      </c>
      <c r="J19" s="501">
        <v>453.66</v>
      </c>
      <c r="K19" s="501">
        <v>0</v>
      </c>
      <c r="L19" s="501">
        <v>0</v>
      </c>
      <c r="M19" s="501">
        <v>0</v>
      </c>
      <c r="N19" s="501">
        <v>0</v>
      </c>
      <c r="O19" s="501">
        <v>0</v>
      </c>
      <c r="P19" s="501">
        <v>0</v>
      </c>
      <c r="Q19" s="931">
        <f t="shared" si="0"/>
        <v>1211.3900000000001</v>
      </c>
      <c r="R19" s="483"/>
      <c r="S19" s="475"/>
      <c r="T19" s="496"/>
    </row>
    <row r="20" spans="2:20" ht="12.75" customHeight="1">
      <c r="B20" s="497"/>
      <c r="C20" s="498"/>
      <c r="D20" s="505"/>
      <c r="E20" s="506" t="s">
        <v>114</v>
      </c>
      <c r="F20" s="501">
        <f>SUM(F7:F19)</f>
        <v>1190.55</v>
      </c>
      <c r="G20" s="501">
        <f>SUM(G7:G19)</f>
        <v>4014.67</v>
      </c>
      <c r="H20" s="501">
        <f t="shared" ref="H20:P20" si="1">SUM(H7:H19)</f>
        <v>7596.61</v>
      </c>
      <c r="I20" s="501">
        <f t="shared" si="1"/>
        <v>12960.89</v>
      </c>
      <c r="J20" s="501">
        <f t="shared" si="1"/>
        <v>9073.7000000000007</v>
      </c>
      <c r="K20" s="501">
        <f t="shared" si="1"/>
        <v>7281.02</v>
      </c>
      <c r="L20" s="501">
        <f t="shared" si="1"/>
        <v>3721.01</v>
      </c>
      <c r="M20" s="501">
        <f t="shared" si="1"/>
        <v>1808.57</v>
      </c>
      <c r="N20" s="501">
        <f t="shared" si="1"/>
        <v>46.74</v>
      </c>
      <c r="O20" s="501">
        <f t="shared" si="1"/>
        <v>0</v>
      </c>
      <c r="P20" s="501">
        <f t="shared" si="1"/>
        <v>0</v>
      </c>
      <c r="Q20" s="931">
        <f t="shared" si="0"/>
        <v>47693.760000000002</v>
      </c>
      <c r="R20" s="483"/>
      <c r="S20" s="475"/>
      <c r="T20" s="496"/>
    </row>
    <row r="21" spans="2:20" ht="12.75" customHeight="1">
      <c r="B21" s="497"/>
      <c r="C21" s="498"/>
      <c r="D21" s="502" t="s">
        <v>115</v>
      </c>
      <c r="E21" s="500" t="s">
        <v>116</v>
      </c>
      <c r="F21" s="501">
        <v>0</v>
      </c>
      <c r="G21" s="501">
        <v>105.36</v>
      </c>
      <c r="H21" s="501">
        <v>826.39</v>
      </c>
      <c r="I21" s="501">
        <v>5428.26</v>
      </c>
      <c r="J21" s="501">
        <v>3354.55</v>
      </c>
      <c r="K21" s="501">
        <v>178.24</v>
      </c>
      <c r="L21" s="501">
        <v>7.38</v>
      </c>
      <c r="M21" s="501">
        <v>0</v>
      </c>
      <c r="N21" s="501">
        <v>0</v>
      </c>
      <c r="O21" s="501">
        <v>0</v>
      </c>
      <c r="P21" s="501">
        <v>0</v>
      </c>
      <c r="Q21" s="931">
        <f t="shared" si="0"/>
        <v>9900.18</v>
      </c>
      <c r="R21" s="483"/>
      <c r="S21" s="475"/>
      <c r="T21" s="496"/>
    </row>
    <row r="22" spans="2:20" ht="12.75" customHeight="1" thickBot="1">
      <c r="B22" s="497"/>
      <c r="C22" s="507"/>
      <c r="D22" s="932" t="s">
        <v>117</v>
      </c>
      <c r="E22" s="508"/>
      <c r="F22" s="933">
        <f>SUM(F7:F19,F21)</f>
        <v>1190.55</v>
      </c>
      <c r="G22" s="933">
        <f t="shared" ref="G22:P22" si="2">SUM(G7:G19,G21)</f>
        <v>4120.03</v>
      </c>
      <c r="H22" s="933">
        <f t="shared" si="2"/>
        <v>8423</v>
      </c>
      <c r="I22" s="933">
        <f t="shared" si="2"/>
        <v>18389.150000000001</v>
      </c>
      <c r="J22" s="933">
        <f t="shared" si="2"/>
        <v>12428.25</v>
      </c>
      <c r="K22" s="933">
        <f t="shared" si="2"/>
        <v>7459.26</v>
      </c>
      <c r="L22" s="933">
        <f t="shared" si="2"/>
        <v>3728.3900000000003</v>
      </c>
      <c r="M22" s="933">
        <f t="shared" si="2"/>
        <v>1808.57</v>
      </c>
      <c r="N22" s="933">
        <f t="shared" si="2"/>
        <v>46.74</v>
      </c>
      <c r="O22" s="933">
        <f t="shared" si="2"/>
        <v>0</v>
      </c>
      <c r="P22" s="933">
        <f t="shared" si="2"/>
        <v>0</v>
      </c>
      <c r="Q22" s="934">
        <f t="shared" si="0"/>
        <v>57593.94</v>
      </c>
      <c r="R22" s="483"/>
      <c r="S22" s="475"/>
      <c r="T22" s="496"/>
    </row>
    <row r="23" spans="2:20" ht="12.75" customHeight="1">
      <c r="B23" s="497"/>
      <c r="C23" s="498"/>
      <c r="D23" s="935"/>
      <c r="E23" s="509" t="s">
        <v>118</v>
      </c>
      <c r="F23" s="936">
        <v>69.290000000000006</v>
      </c>
      <c r="G23" s="936">
        <v>173.71</v>
      </c>
      <c r="H23" s="936">
        <v>991.19</v>
      </c>
      <c r="I23" s="936">
        <v>3131.57</v>
      </c>
      <c r="J23" s="936">
        <v>1972.49</v>
      </c>
      <c r="K23" s="936">
        <v>1252.1500000000001</v>
      </c>
      <c r="L23" s="936">
        <v>502.41</v>
      </c>
      <c r="M23" s="936">
        <v>46.25</v>
      </c>
      <c r="N23" s="936">
        <v>0</v>
      </c>
      <c r="O23" s="936">
        <v>0</v>
      </c>
      <c r="P23" s="936">
        <v>0</v>
      </c>
      <c r="Q23" s="937">
        <f t="shared" si="0"/>
        <v>8139.0599999999995</v>
      </c>
      <c r="R23" s="483"/>
      <c r="S23" s="475"/>
      <c r="T23" s="496"/>
    </row>
    <row r="24" spans="2:20" ht="12.75" customHeight="1">
      <c r="B24" s="497"/>
      <c r="C24" s="498"/>
      <c r="D24" s="505"/>
      <c r="E24" s="510" t="s">
        <v>114</v>
      </c>
      <c r="F24" s="938">
        <f>SUM(F21,F23)</f>
        <v>69.290000000000006</v>
      </c>
      <c r="G24" s="938">
        <f t="shared" ref="G24:P24" si="3">SUM(G21,G23)</f>
        <v>279.07</v>
      </c>
      <c r="H24" s="938">
        <f t="shared" si="3"/>
        <v>1817.58</v>
      </c>
      <c r="I24" s="938">
        <f t="shared" si="3"/>
        <v>8559.83</v>
      </c>
      <c r="J24" s="938">
        <f t="shared" si="3"/>
        <v>5327.04</v>
      </c>
      <c r="K24" s="938">
        <f t="shared" si="3"/>
        <v>1430.39</v>
      </c>
      <c r="L24" s="938">
        <f t="shared" si="3"/>
        <v>509.79</v>
      </c>
      <c r="M24" s="938">
        <f t="shared" si="3"/>
        <v>46.25</v>
      </c>
      <c r="N24" s="938">
        <f t="shared" si="3"/>
        <v>0</v>
      </c>
      <c r="O24" s="938">
        <f t="shared" si="3"/>
        <v>0</v>
      </c>
      <c r="P24" s="938">
        <f t="shared" si="3"/>
        <v>0</v>
      </c>
      <c r="Q24" s="939">
        <f>SUM(F24:P24)</f>
        <v>18039.240000000002</v>
      </c>
      <c r="R24" s="483"/>
      <c r="S24" s="475"/>
      <c r="T24" s="496"/>
    </row>
    <row r="25" spans="2:20" ht="12.75" customHeight="1">
      <c r="B25" s="497"/>
      <c r="C25" s="498" t="s">
        <v>119</v>
      </c>
      <c r="D25" s="499"/>
      <c r="E25" s="511" t="s">
        <v>120</v>
      </c>
      <c r="F25" s="501">
        <v>39.380000000000003</v>
      </c>
      <c r="G25" s="501">
        <v>179.58</v>
      </c>
      <c r="H25" s="501">
        <v>1077.1300000000001</v>
      </c>
      <c r="I25" s="501">
        <v>6386.79</v>
      </c>
      <c r="J25" s="501">
        <v>8369.26</v>
      </c>
      <c r="K25" s="501">
        <v>6533.14</v>
      </c>
      <c r="L25" s="501">
        <v>3532</v>
      </c>
      <c r="M25" s="501">
        <v>1285.8599999999999</v>
      </c>
      <c r="N25" s="501">
        <v>467.79</v>
      </c>
      <c r="O25" s="501">
        <v>345.29</v>
      </c>
      <c r="P25" s="501">
        <v>75.989999999999995</v>
      </c>
      <c r="Q25" s="931">
        <f t="shared" si="0"/>
        <v>28292.210000000003</v>
      </c>
      <c r="R25" s="483"/>
      <c r="S25" s="475"/>
      <c r="T25" s="496"/>
    </row>
    <row r="26" spans="2:20" ht="12.75" customHeight="1">
      <c r="B26" s="497"/>
      <c r="C26" s="498" t="s">
        <v>419</v>
      </c>
      <c r="D26" s="502" t="s">
        <v>121</v>
      </c>
      <c r="E26" s="512" t="s">
        <v>122</v>
      </c>
      <c r="F26" s="501">
        <v>0</v>
      </c>
      <c r="G26" s="501">
        <v>16.21</v>
      </c>
      <c r="H26" s="501">
        <v>507.74</v>
      </c>
      <c r="I26" s="501">
        <v>3200.23</v>
      </c>
      <c r="J26" s="501">
        <v>2879.53</v>
      </c>
      <c r="K26" s="501">
        <v>3148.8</v>
      </c>
      <c r="L26" s="501">
        <v>2993.04</v>
      </c>
      <c r="M26" s="501">
        <v>1964.96</v>
      </c>
      <c r="N26" s="501">
        <v>235.24</v>
      </c>
      <c r="O26" s="501">
        <v>22.87</v>
      </c>
      <c r="P26" s="501">
        <v>0</v>
      </c>
      <c r="Q26" s="931">
        <f t="shared" si="0"/>
        <v>14968.620000000003</v>
      </c>
      <c r="R26" s="483"/>
      <c r="S26" s="475"/>
      <c r="T26" s="496"/>
    </row>
    <row r="27" spans="2:20" ht="12.75" customHeight="1">
      <c r="B27" s="497"/>
      <c r="C27" s="498"/>
      <c r="D27" s="499"/>
      <c r="E27" s="513" t="s">
        <v>114</v>
      </c>
      <c r="F27" s="501">
        <f>SUM(F25:F26)</f>
        <v>39.380000000000003</v>
      </c>
      <c r="G27" s="501">
        <f t="shared" ref="G27:P27" si="4">SUM(G25:G26)</f>
        <v>195.79000000000002</v>
      </c>
      <c r="H27" s="501">
        <f t="shared" si="4"/>
        <v>1584.8700000000001</v>
      </c>
      <c r="I27" s="501">
        <f t="shared" si="4"/>
        <v>9587.02</v>
      </c>
      <c r="J27" s="501">
        <f t="shared" si="4"/>
        <v>11248.79</v>
      </c>
      <c r="K27" s="501">
        <f t="shared" si="4"/>
        <v>9681.94</v>
      </c>
      <c r="L27" s="501">
        <f t="shared" si="4"/>
        <v>6525.04</v>
      </c>
      <c r="M27" s="501">
        <f t="shared" si="4"/>
        <v>3250.8199999999997</v>
      </c>
      <c r="N27" s="501">
        <f t="shared" si="4"/>
        <v>703.03</v>
      </c>
      <c r="O27" s="501">
        <f t="shared" si="4"/>
        <v>368.16</v>
      </c>
      <c r="P27" s="501">
        <f t="shared" si="4"/>
        <v>75.989999999999995</v>
      </c>
      <c r="Q27" s="931">
        <f t="shared" si="0"/>
        <v>43260.83</v>
      </c>
      <c r="R27" s="483"/>
      <c r="S27" s="475"/>
      <c r="T27" s="496"/>
    </row>
    <row r="28" spans="2:20" ht="12.75" customHeight="1" thickBot="1">
      <c r="B28" s="497"/>
      <c r="C28" s="498"/>
      <c r="D28" s="514" t="s">
        <v>117</v>
      </c>
      <c r="E28" s="515"/>
      <c r="F28" s="940">
        <f>SUM(F23,F25:F26)</f>
        <v>108.67000000000002</v>
      </c>
      <c r="G28" s="940">
        <f>SUM(G23,G25:G26)</f>
        <v>369.5</v>
      </c>
      <c r="H28" s="940">
        <f t="shared" ref="H28:P28" si="5">SUM(H23,H25:H26)</f>
        <v>2576.0600000000004</v>
      </c>
      <c r="I28" s="940">
        <f t="shared" si="5"/>
        <v>12718.59</v>
      </c>
      <c r="J28" s="940">
        <f t="shared" si="5"/>
        <v>13221.28</v>
      </c>
      <c r="K28" s="940">
        <f t="shared" si="5"/>
        <v>10934.09</v>
      </c>
      <c r="L28" s="940">
        <f t="shared" si="5"/>
        <v>7027.45</v>
      </c>
      <c r="M28" s="940">
        <f t="shared" si="5"/>
        <v>3297.0699999999997</v>
      </c>
      <c r="N28" s="940">
        <f t="shared" si="5"/>
        <v>703.03</v>
      </c>
      <c r="O28" s="940">
        <f t="shared" si="5"/>
        <v>368.16</v>
      </c>
      <c r="P28" s="940">
        <f t="shared" si="5"/>
        <v>75.989999999999995</v>
      </c>
      <c r="Q28" s="941">
        <f t="shared" si="0"/>
        <v>51399.89</v>
      </c>
      <c r="R28" s="483"/>
      <c r="S28" s="475"/>
      <c r="T28" s="496"/>
    </row>
    <row r="29" spans="2:20" ht="12.75" customHeight="1">
      <c r="B29" s="497"/>
      <c r="C29" s="493" t="s">
        <v>123</v>
      </c>
      <c r="D29" s="516" t="s">
        <v>124</v>
      </c>
      <c r="E29" s="517" t="s">
        <v>125</v>
      </c>
      <c r="F29" s="929">
        <v>0</v>
      </c>
      <c r="G29" s="929">
        <v>86.38</v>
      </c>
      <c r="H29" s="929">
        <v>595.36</v>
      </c>
      <c r="I29" s="929">
        <v>8187.2</v>
      </c>
      <c r="J29" s="929">
        <v>12674.12</v>
      </c>
      <c r="K29" s="929">
        <v>12895.62</v>
      </c>
      <c r="L29" s="929">
        <v>10592.27</v>
      </c>
      <c r="M29" s="929">
        <v>7375.82</v>
      </c>
      <c r="N29" s="929">
        <v>1607.79</v>
      </c>
      <c r="O29" s="929">
        <v>155.46</v>
      </c>
      <c r="P29" s="929">
        <v>47.96</v>
      </c>
      <c r="Q29" s="930">
        <f t="shared" si="0"/>
        <v>54217.979999999996</v>
      </c>
      <c r="R29" s="483"/>
      <c r="S29" s="475"/>
      <c r="T29" s="496"/>
    </row>
    <row r="30" spans="2:20" ht="12.75" customHeight="1">
      <c r="B30" s="497"/>
      <c r="C30" s="498" t="s">
        <v>419</v>
      </c>
      <c r="D30" s="518"/>
      <c r="E30" s="519" t="s">
        <v>127</v>
      </c>
      <c r="F30" s="942">
        <v>0</v>
      </c>
      <c r="G30" s="942">
        <v>28.19</v>
      </c>
      <c r="H30" s="942">
        <v>366.96</v>
      </c>
      <c r="I30" s="942">
        <v>2445.0300000000002</v>
      </c>
      <c r="J30" s="942">
        <v>2653.92</v>
      </c>
      <c r="K30" s="942">
        <v>2702.98</v>
      </c>
      <c r="L30" s="942">
        <v>1112.48</v>
      </c>
      <c r="M30" s="942">
        <v>160.13</v>
      </c>
      <c r="N30" s="942">
        <v>37.130000000000003</v>
      </c>
      <c r="O30" s="942">
        <v>0</v>
      </c>
      <c r="P30" s="942">
        <v>0</v>
      </c>
      <c r="Q30" s="943">
        <f t="shared" si="0"/>
        <v>9506.8199999999979</v>
      </c>
      <c r="R30" s="483"/>
      <c r="S30" s="475"/>
      <c r="T30" s="496"/>
    </row>
    <row r="31" spans="2:20" ht="12.75" customHeight="1" thickBot="1">
      <c r="B31" s="497"/>
      <c r="C31" s="507"/>
      <c r="D31" s="520" t="s">
        <v>117</v>
      </c>
      <c r="E31" s="521"/>
      <c r="F31" s="944">
        <f>SUM(F29:F30)</f>
        <v>0</v>
      </c>
      <c r="G31" s="944">
        <f t="shared" ref="G31:P31" si="6">SUM(G29:G30)</f>
        <v>114.57</v>
      </c>
      <c r="H31" s="944">
        <f t="shared" si="6"/>
        <v>962.31999999999994</v>
      </c>
      <c r="I31" s="944">
        <f t="shared" si="6"/>
        <v>10632.23</v>
      </c>
      <c r="J31" s="944">
        <f t="shared" si="6"/>
        <v>15328.04</v>
      </c>
      <c r="K31" s="944">
        <f t="shared" si="6"/>
        <v>15598.6</v>
      </c>
      <c r="L31" s="944">
        <f t="shared" si="6"/>
        <v>11704.75</v>
      </c>
      <c r="M31" s="944">
        <f t="shared" si="6"/>
        <v>7535.95</v>
      </c>
      <c r="N31" s="944">
        <f t="shared" si="6"/>
        <v>1644.92</v>
      </c>
      <c r="O31" s="944">
        <f t="shared" si="6"/>
        <v>155.46</v>
      </c>
      <c r="P31" s="944">
        <f t="shared" si="6"/>
        <v>47.96</v>
      </c>
      <c r="Q31" s="489">
        <f t="shared" si="0"/>
        <v>63724.799999999996</v>
      </c>
      <c r="R31" s="483"/>
      <c r="S31" s="475"/>
      <c r="T31" s="496"/>
    </row>
    <row r="32" spans="2:20" ht="12.75" customHeight="1" thickBot="1">
      <c r="B32" s="497"/>
      <c r="C32" s="522" t="s">
        <v>128</v>
      </c>
      <c r="D32" s="523"/>
      <c r="E32" s="524"/>
      <c r="F32" s="945">
        <f>SUM(F22,F28,F31)</f>
        <v>1299.22</v>
      </c>
      <c r="G32" s="946">
        <f t="shared" ref="G32:P32" si="7">SUM(G22,G28,G31)</f>
        <v>4604.0999999999995</v>
      </c>
      <c r="H32" s="946">
        <f t="shared" si="7"/>
        <v>11961.380000000001</v>
      </c>
      <c r="I32" s="946">
        <f t="shared" si="7"/>
        <v>41739.97</v>
      </c>
      <c r="J32" s="946">
        <f t="shared" si="7"/>
        <v>40977.57</v>
      </c>
      <c r="K32" s="946">
        <f t="shared" si="7"/>
        <v>33991.949999999997</v>
      </c>
      <c r="L32" s="946">
        <f t="shared" si="7"/>
        <v>22460.59</v>
      </c>
      <c r="M32" s="946">
        <f t="shared" si="7"/>
        <v>12641.59</v>
      </c>
      <c r="N32" s="946">
        <f t="shared" si="7"/>
        <v>2394.69</v>
      </c>
      <c r="O32" s="946">
        <f t="shared" si="7"/>
        <v>523.62</v>
      </c>
      <c r="P32" s="946">
        <f t="shared" si="7"/>
        <v>123.94999999999999</v>
      </c>
      <c r="Q32" s="947">
        <f t="shared" si="0"/>
        <v>172718.63</v>
      </c>
      <c r="R32" s="483"/>
      <c r="S32" s="475"/>
      <c r="T32" s="496"/>
    </row>
    <row r="33" spans="2:20" ht="12.75" customHeight="1">
      <c r="B33" s="525"/>
      <c r="C33" s="526" t="s">
        <v>129</v>
      </c>
      <c r="D33" s="527"/>
      <c r="E33" s="528" t="s">
        <v>130</v>
      </c>
      <c r="F33" s="948">
        <v>0</v>
      </c>
      <c r="G33" s="948">
        <v>42</v>
      </c>
      <c r="H33" s="948">
        <v>1684.64</v>
      </c>
      <c r="I33" s="948">
        <v>9075.48</v>
      </c>
      <c r="J33" s="948">
        <v>14283.76</v>
      </c>
      <c r="K33" s="948">
        <v>14109.79</v>
      </c>
      <c r="L33" s="948">
        <v>10918.73</v>
      </c>
      <c r="M33" s="948">
        <v>6444.72</v>
      </c>
      <c r="N33" s="948">
        <v>3942.43</v>
      </c>
      <c r="O33" s="948">
        <v>996.44</v>
      </c>
      <c r="P33" s="948">
        <v>47.06</v>
      </c>
      <c r="Q33" s="930">
        <f t="shared" si="0"/>
        <v>61545.049999999996</v>
      </c>
      <c r="R33" s="483"/>
      <c r="S33" s="475"/>
      <c r="T33" s="496"/>
    </row>
    <row r="34" spans="2:20" ht="12.75" customHeight="1" thickBot="1">
      <c r="B34" s="529"/>
      <c r="C34" s="507" t="s">
        <v>419</v>
      </c>
      <c r="D34" s="932" t="s">
        <v>117</v>
      </c>
      <c r="E34" s="530"/>
      <c r="F34" s="949">
        <f>SUM(F33)</f>
        <v>0</v>
      </c>
      <c r="G34" s="949">
        <f t="shared" ref="G34:P34" si="8">SUM(G33)</f>
        <v>42</v>
      </c>
      <c r="H34" s="949">
        <f t="shared" si="8"/>
        <v>1684.64</v>
      </c>
      <c r="I34" s="949">
        <f t="shared" si="8"/>
        <v>9075.48</v>
      </c>
      <c r="J34" s="949">
        <f t="shared" si="8"/>
        <v>14283.76</v>
      </c>
      <c r="K34" s="949">
        <f t="shared" si="8"/>
        <v>14109.79</v>
      </c>
      <c r="L34" s="949">
        <f t="shared" si="8"/>
        <v>10918.73</v>
      </c>
      <c r="M34" s="949">
        <f t="shared" si="8"/>
        <v>6444.72</v>
      </c>
      <c r="N34" s="949">
        <f t="shared" si="8"/>
        <v>3942.43</v>
      </c>
      <c r="O34" s="949">
        <f t="shared" si="8"/>
        <v>996.44</v>
      </c>
      <c r="P34" s="949">
        <f t="shared" si="8"/>
        <v>47.06</v>
      </c>
      <c r="Q34" s="950">
        <f t="shared" si="0"/>
        <v>61545.049999999996</v>
      </c>
      <c r="R34" s="483"/>
      <c r="S34" s="475"/>
      <c r="T34" s="496"/>
    </row>
    <row r="35" spans="2:20" ht="12.75" customHeight="1">
      <c r="B35" s="529" t="s">
        <v>132</v>
      </c>
      <c r="C35" s="499"/>
      <c r="D35" s="951" t="s">
        <v>133</v>
      </c>
      <c r="E35" s="531" t="s">
        <v>134</v>
      </c>
      <c r="F35" s="938">
        <v>712.96</v>
      </c>
      <c r="G35" s="938">
        <v>3196.66</v>
      </c>
      <c r="H35" s="938">
        <v>6068.19</v>
      </c>
      <c r="I35" s="938">
        <v>4330.58</v>
      </c>
      <c r="J35" s="938">
        <v>639.16</v>
      </c>
      <c r="K35" s="938">
        <v>0</v>
      </c>
      <c r="L35" s="938">
        <v>0</v>
      </c>
      <c r="M35" s="938">
        <v>0</v>
      </c>
      <c r="N35" s="938">
        <v>0</v>
      </c>
      <c r="O35" s="938">
        <v>0</v>
      </c>
      <c r="P35" s="938">
        <v>0</v>
      </c>
      <c r="Q35" s="939">
        <f t="shared" si="0"/>
        <v>14947.55</v>
      </c>
      <c r="R35" s="483"/>
      <c r="S35" s="475"/>
      <c r="T35" s="496"/>
    </row>
    <row r="36" spans="2:20" ht="12.75" customHeight="1">
      <c r="B36" s="529" t="s">
        <v>135</v>
      </c>
      <c r="C36" s="499"/>
      <c r="D36" s="532"/>
      <c r="E36" s="513" t="s">
        <v>114</v>
      </c>
      <c r="F36" s="501">
        <f>SUM(F33,F35)</f>
        <v>712.96</v>
      </c>
      <c r="G36" s="501">
        <f t="shared" ref="G36:P36" si="9">SUM(G33,G35)</f>
        <v>3238.66</v>
      </c>
      <c r="H36" s="501">
        <f t="shared" si="9"/>
        <v>7752.83</v>
      </c>
      <c r="I36" s="501">
        <f t="shared" si="9"/>
        <v>13406.06</v>
      </c>
      <c r="J36" s="501">
        <f t="shared" si="9"/>
        <v>14922.92</v>
      </c>
      <c r="K36" s="501">
        <f t="shared" si="9"/>
        <v>14109.79</v>
      </c>
      <c r="L36" s="501">
        <f t="shared" si="9"/>
        <v>10918.73</v>
      </c>
      <c r="M36" s="501">
        <f t="shared" si="9"/>
        <v>6444.72</v>
      </c>
      <c r="N36" s="501">
        <f t="shared" si="9"/>
        <v>3942.43</v>
      </c>
      <c r="O36" s="501">
        <f t="shared" si="9"/>
        <v>996.44</v>
      </c>
      <c r="P36" s="501">
        <f t="shared" si="9"/>
        <v>47.06</v>
      </c>
      <c r="Q36" s="931">
        <f t="shared" si="0"/>
        <v>76492.599999999991</v>
      </c>
      <c r="R36" s="483"/>
      <c r="S36" s="475"/>
      <c r="T36" s="496"/>
    </row>
    <row r="37" spans="2:20" ht="12.75" customHeight="1">
      <c r="B37" s="529"/>
      <c r="C37" s="499" t="s">
        <v>136</v>
      </c>
      <c r="D37" s="533"/>
      <c r="E37" s="512" t="s">
        <v>164</v>
      </c>
      <c r="F37" s="501">
        <v>373.74</v>
      </c>
      <c r="G37" s="501">
        <v>583.39</v>
      </c>
      <c r="H37" s="501">
        <v>1874.47</v>
      </c>
      <c r="I37" s="501">
        <v>1317.98</v>
      </c>
      <c r="J37" s="501">
        <v>673.74</v>
      </c>
      <c r="K37" s="501">
        <v>75.78</v>
      </c>
      <c r="L37" s="501">
        <v>0</v>
      </c>
      <c r="M37" s="501">
        <v>0</v>
      </c>
      <c r="N37" s="501">
        <v>0</v>
      </c>
      <c r="O37" s="501">
        <v>0</v>
      </c>
      <c r="P37" s="501">
        <v>0</v>
      </c>
      <c r="Q37" s="931">
        <f t="shared" si="0"/>
        <v>4899.0999999999995</v>
      </c>
      <c r="R37" s="483"/>
      <c r="S37" s="475"/>
      <c r="T37" s="496"/>
    </row>
    <row r="38" spans="2:20" ht="12.75" customHeight="1">
      <c r="B38" s="529" t="s">
        <v>419</v>
      </c>
      <c r="C38" s="499" t="s">
        <v>419</v>
      </c>
      <c r="D38" s="534" t="s">
        <v>138</v>
      </c>
      <c r="E38" s="512" t="s">
        <v>139</v>
      </c>
      <c r="F38" s="501">
        <v>112.42</v>
      </c>
      <c r="G38" s="501">
        <v>1598.53</v>
      </c>
      <c r="H38" s="501">
        <v>4183.57</v>
      </c>
      <c r="I38" s="501">
        <v>5123.54</v>
      </c>
      <c r="J38" s="501">
        <v>1045.58</v>
      </c>
      <c r="K38" s="501">
        <v>300.38</v>
      </c>
      <c r="L38" s="501">
        <v>0</v>
      </c>
      <c r="M38" s="501">
        <v>0</v>
      </c>
      <c r="N38" s="501">
        <v>0</v>
      </c>
      <c r="O38" s="501">
        <v>0</v>
      </c>
      <c r="P38" s="501">
        <v>0</v>
      </c>
      <c r="Q38" s="931">
        <f t="shared" si="0"/>
        <v>12364.019999999999</v>
      </c>
      <c r="R38" s="483"/>
      <c r="S38" s="475"/>
      <c r="T38" s="496"/>
    </row>
    <row r="39" spans="2:20" ht="12.75" customHeight="1">
      <c r="B39" s="529"/>
      <c r="C39" s="499"/>
      <c r="D39" s="535"/>
      <c r="E39" s="512" t="s">
        <v>140</v>
      </c>
      <c r="F39" s="501">
        <v>650.51</v>
      </c>
      <c r="G39" s="501">
        <v>2005.5</v>
      </c>
      <c r="H39" s="501">
        <v>4712.13</v>
      </c>
      <c r="I39" s="501">
        <v>10185.35</v>
      </c>
      <c r="J39" s="501">
        <v>7106.52</v>
      </c>
      <c r="K39" s="501">
        <v>3331.55</v>
      </c>
      <c r="L39" s="501">
        <v>772.27</v>
      </c>
      <c r="M39" s="501">
        <v>0</v>
      </c>
      <c r="N39" s="501">
        <v>0</v>
      </c>
      <c r="O39" s="501">
        <v>0</v>
      </c>
      <c r="P39" s="501">
        <v>0</v>
      </c>
      <c r="Q39" s="931">
        <f t="shared" si="0"/>
        <v>28763.83</v>
      </c>
      <c r="R39" s="483"/>
      <c r="S39" s="475"/>
      <c r="T39" s="496"/>
    </row>
    <row r="40" spans="2:20" ht="12.75" customHeight="1">
      <c r="B40" s="529"/>
      <c r="C40" s="499"/>
      <c r="D40" s="532"/>
      <c r="E40" s="513" t="s">
        <v>114</v>
      </c>
      <c r="F40" s="501">
        <f>SUM(F37:F39)</f>
        <v>1136.67</v>
      </c>
      <c r="G40" s="501">
        <f t="shared" ref="G40:P40" si="10">SUM(G37:G39)</f>
        <v>4187.42</v>
      </c>
      <c r="H40" s="501">
        <f t="shared" si="10"/>
        <v>10770.17</v>
      </c>
      <c r="I40" s="501">
        <f t="shared" si="10"/>
        <v>16626.870000000003</v>
      </c>
      <c r="J40" s="501">
        <f t="shared" si="10"/>
        <v>8825.84</v>
      </c>
      <c r="K40" s="501">
        <f t="shared" si="10"/>
        <v>3707.71</v>
      </c>
      <c r="L40" s="501">
        <f t="shared" si="10"/>
        <v>772.27</v>
      </c>
      <c r="M40" s="501">
        <f t="shared" si="10"/>
        <v>0</v>
      </c>
      <c r="N40" s="501">
        <f t="shared" si="10"/>
        <v>0</v>
      </c>
      <c r="O40" s="501">
        <f t="shared" si="10"/>
        <v>0</v>
      </c>
      <c r="P40" s="501">
        <f t="shared" si="10"/>
        <v>0</v>
      </c>
      <c r="Q40" s="931">
        <f t="shared" si="0"/>
        <v>46026.95</v>
      </c>
      <c r="R40" s="483"/>
      <c r="S40" s="475"/>
      <c r="T40" s="496"/>
    </row>
    <row r="41" spans="2:20" ht="12.75" customHeight="1" thickBot="1">
      <c r="B41" s="536"/>
      <c r="C41" s="537"/>
      <c r="D41" s="538" t="s">
        <v>117</v>
      </c>
      <c r="E41" s="515"/>
      <c r="F41" s="940">
        <f>SUM(F35,F37:F39)</f>
        <v>1849.63</v>
      </c>
      <c r="G41" s="940">
        <f t="shared" ref="G41:P41" si="11">SUM(G35,G37:G39)</f>
        <v>7384.08</v>
      </c>
      <c r="H41" s="940">
        <f t="shared" si="11"/>
        <v>16838.36</v>
      </c>
      <c r="I41" s="940">
        <f t="shared" si="11"/>
        <v>20957.449999999997</v>
      </c>
      <c r="J41" s="940">
        <f t="shared" si="11"/>
        <v>9465</v>
      </c>
      <c r="K41" s="940">
        <f t="shared" si="11"/>
        <v>3707.71</v>
      </c>
      <c r="L41" s="940">
        <f t="shared" si="11"/>
        <v>772.27</v>
      </c>
      <c r="M41" s="940">
        <f t="shared" si="11"/>
        <v>0</v>
      </c>
      <c r="N41" s="940">
        <f t="shared" si="11"/>
        <v>0</v>
      </c>
      <c r="O41" s="940">
        <f t="shared" si="11"/>
        <v>0</v>
      </c>
      <c r="P41" s="940">
        <f t="shared" si="11"/>
        <v>0</v>
      </c>
      <c r="Q41" s="941">
        <f t="shared" si="0"/>
        <v>60974.499999999993</v>
      </c>
      <c r="R41" s="483"/>
      <c r="S41" s="475"/>
      <c r="T41" s="496"/>
    </row>
    <row r="42" spans="2:20" ht="12.75" customHeight="1" thickBot="1">
      <c r="B42" s="539"/>
      <c r="C42" s="540" t="s">
        <v>128</v>
      </c>
      <c r="D42" s="541"/>
      <c r="E42" s="542"/>
      <c r="F42" s="952">
        <f>SUM(F34,F41)</f>
        <v>1849.63</v>
      </c>
      <c r="G42" s="953">
        <f t="shared" ref="G42:P42" si="12">SUM(G34,G41)</f>
        <v>7426.08</v>
      </c>
      <c r="H42" s="953">
        <f t="shared" si="12"/>
        <v>18523</v>
      </c>
      <c r="I42" s="953">
        <f t="shared" si="12"/>
        <v>30032.929999999997</v>
      </c>
      <c r="J42" s="953">
        <f t="shared" si="12"/>
        <v>23748.760000000002</v>
      </c>
      <c r="K42" s="953">
        <f t="shared" si="12"/>
        <v>17817.5</v>
      </c>
      <c r="L42" s="953">
        <f t="shared" si="12"/>
        <v>11691</v>
      </c>
      <c r="M42" s="953">
        <f t="shared" si="12"/>
        <v>6444.72</v>
      </c>
      <c r="N42" s="953">
        <f t="shared" si="12"/>
        <v>3942.43</v>
      </c>
      <c r="O42" s="953">
        <f t="shared" si="12"/>
        <v>996.44</v>
      </c>
      <c r="P42" s="953">
        <f t="shared" si="12"/>
        <v>47.06</v>
      </c>
      <c r="Q42" s="954">
        <f t="shared" si="0"/>
        <v>122519.54999999999</v>
      </c>
      <c r="R42" s="483"/>
      <c r="S42" s="475"/>
      <c r="T42" s="496"/>
    </row>
    <row r="43" spans="2:20" ht="12.75" customHeight="1" thickBot="1">
      <c r="B43" s="1205" t="s">
        <v>141</v>
      </c>
      <c r="C43" s="1206"/>
      <c r="D43" s="1206"/>
      <c r="E43" s="1207"/>
      <c r="F43" s="955">
        <f>SUM(F32,F42)</f>
        <v>3148.8500000000004</v>
      </c>
      <c r="G43" s="944">
        <f t="shared" ref="G43:P43" si="13">SUM(G32,G42)</f>
        <v>12030.18</v>
      </c>
      <c r="H43" s="944">
        <f t="shared" si="13"/>
        <v>30484.38</v>
      </c>
      <c r="I43" s="944">
        <f t="shared" si="13"/>
        <v>71772.899999999994</v>
      </c>
      <c r="J43" s="944">
        <f t="shared" si="13"/>
        <v>64726.33</v>
      </c>
      <c r="K43" s="944">
        <f t="shared" si="13"/>
        <v>51809.45</v>
      </c>
      <c r="L43" s="944">
        <f t="shared" si="13"/>
        <v>34151.589999999997</v>
      </c>
      <c r="M43" s="944">
        <f t="shared" si="13"/>
        <v>19086.310000000001</v>
      </c>
      <c r="N43" s="944">
        <f t="shared" si="13"/>
        <v>6337.12</v>
      </c>
      <c r="O43" s="944">
        <f t="shared" si="13"/>
        <v>1520.06</v>
      </c>
      <c r="P43" s="944">
        <f t="shared" si="13"/>
        <v>171.01</v>
      </c>
      <c r="Q43" s="489">
        <f t="shared" si="0"/>
        <v>295238.18000000005</v>
      </c>
      <c r="R43" s="483"/>
      <c r="S43" s="475"/>
      <c r="T43" s="496"/>
    </row>
    <row r="44" spans="2:20">
      <c r="B44" s="618" t="s">
        <v>196</v>
      </c>
      <c r="C44" s="619" t="s">
        <v>212</v>
      </c>
      <c r="D44" s="570"/>
      <c r="E44" s="477"/>
      <c r="F44" s="477"/>
      <c r="G44" s="477"/>
      <c r="H44" s="477"/>
      <c r="I44" s="477"/>
      <c r="J44" s="477"/>
      <c r="K44" s="477"/>
      <c r="L44" s="477"/>
      <c r="M44" s="477"/>
      <c r="N44" s="477"/>
      <c r="O44" s="477"/>
      <c r="P44" s="477"/>
      <c r="Q44" s="483"/>
      <c r="R44" s="475"/>
      <c r="S44" s="475"/>
      <c r="T44" s="475"/>
    </row>
  </sheetData>
  <mergeCells count="4">
    <mergeCell ref="B4:B6"/>
    <mergeCell ref="C4:C6"/>
    <mergeCell ref="D4:D6"/>
    <mergeCell ref="B43:E43"/>
  </mergeCells>
  <phoneticPr fontId="5"/>
  <pageMargins left="0.70866141732283472" right="0.39370078740157483" top="0.70866141732283472" bottom="0.70866141732283472" header="0.31496062992125984" footer="0.31496062992125984"/>
  <pageSetup paperSize="9" scale="9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4"/>
  <sheetViews>
    <sheetView zoomScale="110" zoomScaleNormal="110" workbookViewId="0"/>
  </sheetViews>
  <sheetFormatPr defaultRowHeight="13.5"/>
  <cols>
    <col min="1" max="1" width="0.875" style="398" customWidth="1"/>
    <col min="2" max="16" width="9.25" style="398" customWidth="1"/>
    <col min="17" max="17" width="1.375" style="398" customWidth="1"/>
    <col min="18" max="30" width="9" style="398"/>
    <col min="31" max="33" width="0" style="398" hidden="1" customWidth="1"/>
    <col min="34" max="16384" width="9" style="398"/>
  </cols>
  <sheetData>
    <row r="1" spans="2:19" ht="12" customHeight="1"/>
    <row r="2" spans="2:19" ht="15" customHeight="1">
      <c r="B2" s="476" t="s">
        <v>178</v>
      </c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</row>
    <row r="3" spans="2:19" ht="12" customHeight="1" thickBot="1"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8" t="s">
        <v>88</v>
      </c>
      <c r="Q3" s="475"/>
      <c r="R3" s="475"/>
      <c r="S3" s="475"/>
    </row>
    <row r="4" spans="2:19" ht="12" customHeight="1">
      <c r="B4" s="1196" t="s">
        <v>146</v>
      </c>
      <c r="C4" s="1199" t="s">
        <v>147</v>
      </c>
      <c r="D4" s="1202" t="s">
        <v>148</v>
      </c>
      <c r="E4" s="479"/>
      <c r="F4" s="480"/>
      <c r="G4" s="480" t="s">
        <v>179</v>
      </c>
      <c r="H4" s="481" t="s">
        <v>168</v>
      </c>
      <c r="I4" s="481" t="s">
        <v>169</v>
      </c>
      <c r="J4" s="481" t="s">
        <v>170</v>
      </c>
      <c r="K4" s="481" t="s">
        <v>171</v>
      </c>
      <c r="L4" s="481" t="s">
        <v>172</v>
      </c>
      <c r="M4" s="481" t="s">
        <v>173</v>
      </c>
      <c r="N4" s="481" t="s">
        <v>174</v>
      </c>
      <c r="O4" s="481"/>
      <c r="P4" s="482"/>
      <c r="Q4" s="483"/>
      <c r="R4" s="475"/>
      <c r="S4" s="475"/>
    </row>
    <row r="5" spans="2:19" ht="12" customHeight="1">
      <c r="B5" s="1197"/>
      <c r="C5" s="1200"/>
      <c r="D5" s="1203"/>
      <c r="E5" s="484" t="s">
        <v>160</v>
      </c>
      <c r="F5" s="484" t="s">
        <v>180</v>
      </c>
      <c r="G5" s="484" t="s">
        <v>161</v>
      </c>
      <c r="H5" s="484" t="s">
        <v>161</v>
      </c>
      <c r="I5" s="484" t="s">
        <v>161</v>
      </c>
      <c r="J5" s="484" t="s">
        <v>161</v>
      </c>
      <c r="K5" s="484" t="s">
        <v>161</v>
      </c>
      <c r="L5" s="484" t="s">
        <v>161</v>
      </c>
      <c r="M5" s="484" t="s">
        <v>161</v>
      </c>
      <c r="N5" s="484" t="s">
        <v>161</v>
      </c>
      <c r="O5" s="484" t="s">
        <v>181</v>
      </c>
      <c r="P5" s="485" t="s">
        <v>163</v>
      </c>
      <c r="Q5" s="483"/>
      <c r="R5" s="475"/>
      <c r="S5" s="475"/>
    </row>
    <row r="6" spans="2:19" ht="12" customHeight="1" thickBot="1">
      <c r="B6" s="1198"/>
      <c r="C6" s="1201"/>
      <c r="D6" s="1204"/>
      <c r="E6" s="486"/>
      <c r="F6" s="487"/>
      <c r="G6" s="487" t="s">
        <v>182</v>
      </c>
      <c r="H6" s="488" t="s">
        <v>183</v>
      </c>
      <c r="I6" s="488" t="s">
        <v>184</v>
      </c>
      <c r="J6" s="488" t="s">
        <v>185</v>
      </c>
      <c r="K6" s="488" t="s">
        <v>186</v>
      </c>
      <c r="L6" s="488" t="s">
        <v>187</v>
      </c>
      <c r="M6" s="488" t="s">
        <v>188</v>
      </c>
      <c r="N6" s="488" t="s">
        <v>189</v>
      </c>
      <c r="O6" s="488"/>
      <c r="P6" s="489"/>
      <c r="Q6" s="490"/>
      <c r="R6" s="491"/>
      <c r="S6" s="475"/>
    </row>
    <row r="7" spans="2:19" ht="12.75" customHeight="1">
      <c r="B7" s="492"/>
      <c r="C7" s="493"/>
      <c r="D7" s="494"/>
      <c r="E7" s="495" t="s">
        <v>98</v>
      </c>
      <c r="F7" s="926">
        <v>21.909999999999982</v>
      </c>
      <c r="G7" s="926">
        <v>256.68000000000018</v>
      </c>
      <c r="H7" s="926">
        <v>713.36000000000138</v>
      </c>
      <c r="I7" s="926">
        <v>1650.2899999999961</v>
      </c>
      <c r="J7" s="926">
        <v>1402.179999999998</v>
      </c>
      <c r="K7" s="926">
        <v>804.00999999999954</v>
      </c>
      <c r="L7" s="926">
        <v>160.7800000000002</v>
      </c>
      <c r="M7" s="926">
        <v>11.990000000000002</v>
      </c>
      <c r="N7" s="926">
        <v>0</v>
      </c>
      <c r="O7" s="926">
        <v>0</v>
      </c>
      <c r="P7" s="927">
        <v>5021.1999999999953</v>
      </c>
      <c r="Q7" s="483"/>
      <c r="R7" s="475"/>
      <c r="S7" s="496"/>
    </row>
    <row r="8" spans="2:19" ht="12.75" customHeight="1">
      <c r="B8" s="497"/>
      <c r="C8" s="498"/>
      <c r="D8" s="499"/>
      <c r="E8" s="500" t="s">
        <v>99</v>
      </c>
      <c r="F8" s="858">
        <v>8</v>
      </c>
      <c r="G8" s="858">
        <v>140.58000000000001</v>
      </c>
      <c r="H8" s="858">
        <v>735.23999999999978</v>
      </c>
      <c r="I8" s="858">
        <v>1785.2199999999978</v>
      </c>
      <c r="J8" s="858">
        <v>2549.3999999999996</v>
      </c>
      <c r="K8" s="858">
        <v>1636.3299999999997</v>
      </c>
      <c r="L8" s="858">
        <v>200.91000000000005</v>
      </c>
      <c r="M8" s="858">
        <v>4.9299999999999988</v>
      </c>
      <c r="N8" s="858">
        <v>0</v>
      </c>
      <c r="O8" s="858">
        <v>0</v>
      </c>
      <c r="P8" s="859">
        <v>7060.6099999999969</v>
      </c>
      <c r="Q8" s="483"/>
      <c r="R8" s="475"/>
      <c r="S8" s="496"/>
    </row>
    <row r="9" spans="2:19" ht="12.75" customHeight="1">
      <c r="B9" s="497"/>
      <c r="C9" s="498"/>
      <c r="D9" s="499"/>
      <c r="E9" s="501" t="s">
        <v>57</v>
      </c>
      <c r="F9" s="858">
        <v>9.18</v>
      </c>
      <c r="G9" s="858">
        <v>45.140000000000029</v>
      </c>
      <c r="H9" s="858">
        <v>140.58999999999989</v>
      </c>
      <c r="I9" s="858">
        <v>238.46</v>
      </c>
      <c r="J9" s="858">
        <v>187.66000000000008</v>
      </c>
      <c r="K9" s="858">
        <v>31.940000000000008</v>
      </c>
      <c r="L9" s="858">
        <v>0.49</v>
      </c>
      <c r="M9" s="858">
        <v>0</v>
      </c>
      <c r="N9" s="858">
        <v>0</v>
      </c>
      <c r="O9" s="858">
        <v>0</v>
      </c>
      <c r="P9" s="859">
        <v>653.46</v>
      </c>
      <c r="Q9" s="483"/>
      <c r="R9" s="475"/>
      <c r="S9" s="496"/>
    </row>
    <row r="10" spans="2:19" ht="12.75" customHeight="1">
      <c r="B10" s="497"/>
      <c r="C10" s="498"/>
      <c r="D10" s="499"/>
      <c r="E10" s="500" t="s">
        <v>100</v>
      </c>
      <c r="F10" s="858">
        <v>1.6200000000000003</v>
      </c>
      <c r="G10" s="858">
        <v>36.609999999999985</v>
      </c>
      <c r="H10" s="858">
        <v>184.67</v>
      </c>
      <c r="I10" s="858">
        <v>635.9100000000002</v>
      </c>
      <c r="J10" s="858">
        <v>1390.7599999999964</v>
      </c>
      <c r="K10" s="858">
        <v>1600.8199999999945</v>
      </c>
      <c r="L10" s="858">
        <v>750.48000000000013</v>
      </c>
      <c r="M10" s="858">
        <v>113.96000000000006</v>
      </c>
      <c r="N10" s="858">
        <v>9.1700000000000017</v>
      </c>
      <c r="O10" s="858">
        <v>0</v>
      </c>
      <c r="P10" s="859">
        <v>4723.9999999999918</v>
      </c>
      <c r="Q10" s="483"/>
      <c r="R10" s="475"/>
      <c r="S10" s="496"/>
    </row>
    <row r="11" spans="2:19" ht="12.75" customHeight="1">
      <c r="B11" s="497"/>
      <c r="C11" s="498"/>
      <c r="D11" s="499"/>
      <c r="E11" s="500" t="s">
        <v>101</v>
      </c>
      <c r="F11" s="858">
        <v>0</v>
      </c>
      <c r="G11" s="858">
        <v>8.6</v>
      </c>
      <c r="H11" s="858">
        <v>167.32000000000005</v>
      </c>
      <c r="I11" s="858">
        <v>939.01999999999919</v>
      </c>
      <c r="J11" s="858">
        <v>2744.5599999999931</v>
      </c>
      <c r="K11" s="858">
        <v>3787.7299999999937</v>
      </c>
      <c r="L11" s="858">
        <v>1779.3299999999972</v>
      </c>
      <c r="M11" s="858">
        <v>244.05</v>
      </c>
      <c r="N11" s="858">
        <v>18.66</v>
      </c>
      <c r="O11" s="858">
        <v>0</v>
      </c>
      <c r="P11" s="859">
        <v>9689.2699999999822</v>
      </c>
      <c r="Q11" s="483"/>
      <c r="R11" s="475"/>
      <c r="S11" s="496"/>
    </row>
    <row r="12" spans="2:19" ht="12.75" customHeight="1">
      <c r="B12" s="497"/>
      <c r="C12" s="498"/>
      <c r="D12" s="499"/>
      <c r="E12" s="501" t="s">
        <v>65</v>
      </c>
      <c r="F12" s="858">
        <v>4.5100000000000007</v>
      </c>
      <c r="G12" s="858">
        <v>85.35000000000008</v>
      </c>
      <c r="H12" s="858">
        <v>382.48999999999995</v>
      </c>
      <c r="I12" s="858">
        <v>720.90000000000077</v>
      </c>
      <c r="J12" s="858">
        <v>865.35999999999785</v>
      </c>
      <c r="K12" s="858">
        <v>621.83999999999969</v>
      </c>
      <c r="L12" s="858">
        <v>196.25</v>
      </c>
      <c r="M12" s="858">
        <v>15.300000000000004</v>
      </c>
      <c r="N12" s="858">
        <v>0</v>
      </c>
      <c r="O12" s="858">
        <v>0</v>
      </c>
      <c r="P12" s="859">
        <v>2891.9999999999986</v>
      </c>
      <c r="Q12" s="483"/>
      <c r="R12" s="475"/>
      <c r="S12" s="496"/>
    </row>
    <row r="13" spans="2:19" ht="12.75" customHeight="1">
      <c r="B13" s="497"/>
      <c r="C13" s="498"/>
      <c r="D13" s="499"/>
      <c r="E13" s="500" t="s">
        <v>102</v>
      </c>
      <c r="F13" s="858">
        <v>0.71</v>
      </c>
      <c r="G13" s="858">
        <v>13.559999999999993</v>
      </c>
      <c r="H13" s="858">
        <v>57.96</v>
      </c>
      <c r="I13" s="858">
        <v>128.20999999999992</v>
      </c>
      <c r="J13" s="858">
        <v>89.40000000000002</v>
      </c>
      <c r="K13" s="858">
        <v>20.290000000000003</v>
      </c>
      <c r="L13" s="858">
        <v>0.66999999999999993</v>
      </c>
      <c r="M13" s="858">
        <v>0</v>
      </c>
      <c r="N13" s="858">
        <v>0</v>
      </c>
      <c r="O13" s="858">
        <v>0</v>
      </c>
      <c r="P13" s="859">
        <v>310.79999999999995</v>
      </c>
      <c r="Q13" s="483"/>
      <c r="R13" s="475"/>
      <c r="S13" s="496"/>
    </row>
    <row r="14" spans="2:19" ht="12.75" customHeight="1">
      <c r="B14" s="497"/>
      <c r="C14" s="498" t="s">
        <v>103</v>
      </c>
      <c r="D14" s="502" t="s">
        <v>104</v>
      </c>
      <c r="E14" s="500" t="s">
        <v>105</v>
      </c>
      <c r="F14" s="858">
        <v>4.8000000000000025</v>
      </c>
      <c r="G14" s="858">
        <v>129.44999999999996</v>
      </c>
      <c r="H14" s="858">
        <v>762.75000000000136</v>
      </c>
      <c r="I14" s="858">
        <v>2179.6400000000012</v>
      </c>
      <c r="J14" s="858">
        <v>3792.3400000000233</v>
      </c>
      <c r="K14" s="858">
        <v>3907.1299999999851</v>
      </c>
      <c r="L14" s="858">
        <v>2941.7599999999911</v>
      </c>
      <c r="M14" s="858">
        <v>702.74999999999932</v>
      </c>
      <c r="N14" s="858">
        <v>48.210000000000008</v>
      </c>
      <c r="O14" s="858">
        <v>0</v>
      </c>
      <c r="P14" s="859">
        <v>14468.830000000002</v>
      </c>
      <c r="Q14" s="483"/>
      <c r="R14" s="475"/>
      <c r="S14" s="496"/>
    </row>
    <row r="15" spans="2:19" ht="12.75" customHeight="1">
      <c r="B15" s="497"/>
      <c r="C15" s="498" t="s">
        <v>106</v>
      </c>
      <c r="D15" s="499" t="s">
        <v>107</v>
      </c>
      <c r="E15" s="500" t="s">
        <v>108</v>
      </c>
      <c r="F15" s="858">
        <v>3.1999999999999997</v>
      </c>
      <c r="G15" s="858">
        <v>0</v>
      </c>
      <c r="H15" s="858">
        <v>0</v>
      </c>
      <c r="I15" s="858">
        <v>0</v>
      </c>
      <c r="J15" s="858">
        <v>0</v>
      </c>
      <c r="K15" s="858">
        <v>0</v>
      </c>
      <c r="L15" s="858">
        <v>0</v>
      </c>
      <c r="M15" s="858">
        <v>0</v>
      </c>
      <c r="N15" s="858">
        <v>0</v>
      </c>
      <c r="O15" s="858">
        <v>0</v>
      </c>
      <c r="P15" s="859">
        <v>3.1999999999999997</v>
      </c>
      <c r="Q15" s="483"/>
      <c r="R15" s="475"/>
      <c r="S15" s="496"/>
    </row>
    <row r="16" spans="2:19" ht="12.75" customHeight="1">
      <c r="B16" s="497" t="s">
        <v>109</v>
      </c>
      <c r="C16" s="503" t="s">
        <v>406</v>
      </c>
      <c r="D16" s="499"/>
      <c r="E16" s="500" t="s">
        <v>110</v>
      </c>
      <c r="F16" s="858">
        <v>0</v>
      </c>
      <c r="G16" s="858">
        <v>0</v>
      </c>
      <c r="H16" s="858">
        <v>0</v>
      </c>
      <c r="I16" s="858">
        <v>0</v>
      </c>
      <c r="J16" s="858">
        <v>0</v>
      </c>
      <c r="K16" s="858">
        <v>0</v>
      </c>
      <c r="L16" s="858">
        <v>0</v>
      </c>
      <c r="M16" s="858">
        <v>0</v>
      </c>
      <c r="N16" s="858">
        <v>0</v>
      </c>
      <c r="O16" s="858">
        <v>0</v>
      </c>
      <c r="P16" s="859">
        <v>0</v>
      </c>
      <c r="Q16" s="483"/>
      <c r="R16" s="475"/>
      <c r="S16" s="496"/>
    </row>
    <row r="17" spans="2:19" ht="12.75" customHeight="1">
      <c r="B17" s="497"/>
      <c r="C17" s="498"/>
      <c r="D17" s="499"/>
      <c r="E17" s="500" t="s">
        <v>111</v>
      </c>
      <c r="F17" s="858">
        <v>0</v>
      </c>
      <c r="G17" s="858">
        <v>0</v>
      </c>
      <c r="H17" s="858">
        <v>0</v>
      </c>
      <c r="I17" s="858">
        <v>0</v>
      </c>
      <c r="J17" s="858">
        <v>0</v>
      </c>
      <c r="K17" s="858">
        <v>0</v>
      </c>
      <c r="L17" s="858">
        <v>0</v>
      </c>
      <c r="M17" s="858">
        <v>0</v>
      </c>
      <c r="N17" s="858">
        <v>0</v>
      </c>
      <c r="O17" s="858">
        <v>0</v>
      </c>
      <c r="P17" s="859">
        <v>0</v>
      </c>
      <c r="Q17" s="483"/>
      <c r="R17" s="475"/>
      <c r="S17" s="496"/>
    </row>
    <row r="18" spans="2:19" ht="12.75" customHeight="1">
      <c r="B18" s="504" t="s">
        <v>175</v>
      </c>
      <c r="C18" s="498"/>
      <c r="D18" s="499"/>
      <c r="E18" s="500" t="s">
        <v>112</v>
      </c>
      <c r="F18" s="858">
        <v>3.2299999999999995</v>
      </c>
      <c r="G18" s="858">
        <v>36.400000000000006</v>
      </c>
      <c r="H18" s="858">
        <v>157.49999999999991</v>
      </c>
      <c r="I18" s="858">
        <v>420.81999999999965</v>
      </c>
      <c r="J18" s="858">
        <v>680.37000000000091</v>
      </c>
      <c r="K18" s="858">
        <v>317.90000000000015</v>
      </c>
      <c r="L18" s="858">
        <v>42.539999999999992</v>
      </c>
      <c r="M18" s="858">
        <v>0.24</v>
      </c>
      <c r="N18" s="858">
        <v>0</v>
      </c>
      <c r="O18" s="858">
        <v>0</v>
      </c>
      <c r="P18" s="859">
        <v>1659.0000000000007</v>
      </c>
      <c r="Q18" s="483"/>
      <c r="R18" s="475"/>
      <c r="S18" s="496"/>
    </row>
    <row r="19" spans="2:19" ht="12.75" customHeight="1">
      <c r="B19" s="497"/>
      <c r="C19" s="498"/>
      <c r="D19" s="499"/>
      <c r="E19" s="500" t="s">
        <v>113</v>
      </c>
      <c r="F19" s="858">
        <v>0.41000000000000003</v>
      </c>
      <c r="G19" s="858">
        <v>16.41</v>
      </c>
      <c r="H19" s="858">
        <v>84.070000000000036</v>
      </c>
      <c r="I19" s="858">
        <v>250.3600000000001</v>
      </c>
      <c r="J19" s="858">
        <v>457.44000000000011</v>
      </c>
      <c r="K19" s="858">
        <v>297.06999999999994</v>
      </c>
      <c r="L19" s="858">
        <v>103.42999999999998</v>
      </c>
      <c r="M19" s="858">
        <v>2.2000000000000002</v>
      </c>
      <c r="N19" s="858">
        <v>0</v>
      </c>
      <c r="O19" s="858">
        <v>0</v>
      </c>
      <c r="P19" s="859">
        <v>1211.3900000000003</v>
      </c>
      <c r="Q19" s="483"/>
      <c r="R19" s="475"/>
      <c r="S19" s="496"/>
    </row>
    <row r="20" spans="2:19" ht="12.75" customHeight="1">
      <c r="B20" s="497"/>
      <c r="C20" s="498"/>
      <c r="D20" s="505"/>
      <c r="E20" s="506" t="s">
        <v>114</v>
      </c>
      <c r="F20" s="858">
        <v>57.569999999999979</v>
      </c>
      <c r="G20" s="858">
        <v>768.78000000000009</v>
      </c>
      <c r="H20" s="858">
        <v>3385.9500000000025</v>
      </c>
      <c r="I20" s="858">
        <v>8948.8299999999945</v>
      </c>
      <c r="J20" s="858">
        <v>14159.470000000008</v>
      </c>
      <c r="K20" s="858">
        <v>13025.059999999972</v>
      </c>
      <c r="L20" s="858">
        <v>6176.6399999999894</v>
      </c>
      <c r="M20" s="858">
        <v>1095.4199999999994</v>
      </c>
      <c r="N20" s="858">
        <v>76.040000000000006</v>
      </c>
      <c r="O20" s="858">
        <v>0</v>
      </c>
      <c r="P20" s="859">
        <v>47693.759999999966</v>
      </c>
      <c r="Q20" s="483"/>
      <c r="R20" s="475"/>
      <c r="S20" s="496"/>
    </row>
    <row r="21" spans="2:19" ht="12.75" customHeight="1">
      <c r="B21" s="497"/>
      <c r="C21" s="498"/>
      <c r="D21" s="502" t="s">
        <v>115</v>
      </c>
      <c r="E21" s="500" t="s">
        <v>116</v>
      </c>
      <c r="F21" s="858">
        <v>17.549999999999997</v>
      </c>
      <c r="G21" s="858">
        <v>142.5500000000001</v>
      </c>
      <c r="H21" s="858">
        <v>372.44000000000028</v>
      </c>
      <c r="I21" s="858">
        <v>1273.7499999999998</v>
      </c>
      <c r="J21" s="858">
        <v>2806.9799999999991</v>
      </c>
      <c r="K21" s="858">
        <v>3659.4999999999995</v>
      </c>
      <c r="L21" s="858">
        <v>1530.4999999999991</v>
      </c>
      <c r="M21" s="858">
        <v>96.24</v>
      </c>
      <c r="N21" s="858">
        <v>0.66999999999999993</v>
      </c>
      <c r="O21" s="858">
        <v>0</v>
      </c>
      <c r="P21" s="859">
        <v>9900.1799999999967</v>
      </c>
      <c r="Q21" s="483"/>
      <c r="R21" s="475"/>
      <c r="S21" s="496"/>
    </row>
    <row r="22" spans="2:19" ht="12.75" customHeight="1" thickBot="1">
      <c r="B22" s="497"/>
      <c r="C22" s="507"/>
      <c r="D22" s="564" t="s">
        <v>117</v>
      </c>
      <c r="E22" s="508"/>
      <c r="F22" s="928">
        <v>75.119999999999976</v>
      </c>
      <c r="G22" s="928">
        <v>911.33000000000015</v>
      </c>
      <c r="H22" s="928">
        <v>3758.3900000000031</v>
      </c>
      <c r="I22" s="928">
        <v>10222.579999999994</v>
      </c>
      <c r="J22" s="928">
        <v>16966.450000000008</v>
      </c>
      <c r="K22" s="928">
        <v>16684.559999999972</v>
      </c>
      <c r="L22" s="928">
        <v>7707.1399999999885</v>
      </c>
      <c r="M22" s="928">
        <v>1191.6599999999994</v>
      </c>
      <c r="N22" s="928">
        <v>76.710000000000008</v>
      </c>
      <c r="O22" s="928">
        <v>0</v>
      </c>
      <c r="P22" s="861">
        <v>57593.939999999959</v>
      </c>
      <c r="Q22" s="483"/>
      <c r="R22" s="475"/>
      <c r="S22" s="496"/>
    </row>
    <row r="23" spans="2:19" ht="12.75" customHeight="1">
      <c r="B23" s="497"/>
      <c r="C23" s="498"/>
      <c r="D23" s="563"/>
      <c r="E23" s="509" t="s">
        <v>118</v>
      </c>
      <c r="F23" s="856">
        <v>23.269999999999996</v>
      </c>
      <c r="G23" s="856">
        <v>184.43000000000075</v>
      </c>
      <c r="H23" s="856">
        <v>701.78999999999974</v>
      </c>
      <c r="I23" s="856">
        <v>1618.47999999998</v>
      </c>
      <c r="J23" s="856">
        <v>2475.86</v>
      </c>
      <c r="K23" s="856">
        <v>1971.7899999999806</v>
      </c>
      <c r="L23" s="856">
        <v>947.42999999999665</v>
      </c>
      <c r="M23" s="856">
        <v>198.23999999999992</v>
      </c>
      <c r="N23" s="856">
        <v>16.010000000000002</v>
      </c>
      <c r="O23" s="856">
        <v>1.76</v>
      </c>
      <c r="P23" s="927">
        <v>8139.0599999999577</v>
      </c>
      <c r="Q23" s="483"/>
      <c r="R23" s="475"/>
      <c r="S23" s="496"/>
    </row>
    <row r="24" spans="2:19" ht="12.75" customHeight="1" thickBot="1">
      <c r="B24" s="497"/>
      <c r="C24" s="498"/>
      <c r="D24" s="505"/>
      <c r="E24" s="510" t="s">
        <v>114</v>
      </c>
      <c r="F24" s="860">
        <v>40.819999999999993</v>
      </c>
      <c r="G24" s="860">
        <v>326.98000000000081</v>
      </c>
      <c r="H24" s="860">
        <v>1074.23</v>
      </c>
      <c r="I24" s="860">
        <v>2892.2299999999796</v>
      </c>
      <c r="J24" s="860">
        <v>5282.8399999999992</v>
      </c>
      <c r="K24" s="860">
        <v>5631.28999999998</v>
      </c>
      <c r="L24" s="860">
        <v>2477.9299999999957</v>
      </c>
      <c r="M24" s="860">
        <v>294.4799999999999</v>
      </c>
      <c r="N24" s="860">
        <v>16.68</v>
      </c>
      <c r="O24" s="860">
        <v>1.76</v>
      </c>
      <c r="P24" s="868">
        <v>18039.239999999954</v>
      </c>
      <c r="Q24" s="483"/>
      <c r="R24" s="475"/>
      <c r="S24" s="496"/>
    </row>
    <row r="25" spans="2:19" ht="12.75" customHeight="1" thickBot="1">
      <c r="B25" s="497"/>
      <c r="C25" s="498" t="s">
        <v>119</v>
      </c>
      <c r="D25" s="499"/>
      <c r="E25" s="511" t="s">
        <v>120</v>
      </c>
      <c r="F25" s="856">
        <v>61.460000000000306</v>
      </c>
      <c r="G25" s="856">
        <v>192.48000000000005</v>
      </c>
      <c r="H25" s="856">
        <v>920.76999999999668</v>
      </c>
      <c r="I25" s="856">
        <v>2543.769999999975</v>
      </c>
      <c r="J25" s="856">
        <v>5288.730000000015</v>
      </c>
      <c r="K25" s="856">
        <v>8014.6499999999896</v>
      </c>
      <c r="L25" s="856">
        <v>8229.2699999999877</v>
      </c>
      <c r="M25" s="856">
        <v>2762.7499999999968</v>
      </c>
      <c r="N25" s="856">
        <v>271.49</v>
      </c>
      <c r="O25" s="856">
        <v>6.84</v>
      </c>
      <c r="P25" s="857">
        <v>28292.209999999966</v>
      </c>
      <c r="Q25" s="483"/>
      <c r="R25" s="475"/>
      <c r="S25" s="496"/>
    </row>
    <row r="26" spans="2:19" ht="12.75" customHeight="1">
      <c r="B26" s="497"/>
      <c r="C26" s="498" t="s">
        <v>176</v>
      </c>
      <c r="D26" s="502" t="s">
        <v>121</v>
      </c>
      <c r="E26" s="512" t="s">
        <v>122</v>
      </c>
      <c r="F26" s="856">
        <v>8.0900000000000016</v>
      </c>
      <c r="G26" s="856">
        <v>78.11999999999999</v>
      </c>
      <c r="H26" s="856">
        <v>394.97000000000077</v>
      </c>
      <c r="I26" s="856">
        <v>1262.2999999999963</v>
      </c>
      <c r="J26" s="856">
        <v>3075.6599999999858</v>
      </c>
      <c r="K26" s="856">
        <v>4608.4100000000071</v>
      </c>
      <c r="L26" s="856">
        <v>3977.1699999999869</v>
      </c>
      <c r="M26" s="856">
        <v>1354.7799999999975</v>
      </c>
      <c r="N26" s="856">
        <v>198.51999999999992</v>
      </c>
      <c r="O26" s="856">
        <v>10.600000000000003</v>
      </c>
      <c r="P26" s="927">
        <v>14968.619999999975</v>
      </c>
      <c r="Q26" s="483"/>
      <c r="R26" s="475"/>
      <c r="S26" s="496"/>
    </row>
    <row r="27" spans="2:19" ht="12.75" customHeight="1">
      <c r="B27" s="497"/>
      <c r="C27" s="498"/>
      <c r="D27" s="499"/>
      <c r="E27" s="513" t="s">
        <v>114</v>
      </c>
      <c r="F27" s="858">
        <v>69.55000000000031</v>
      </c>
      <c r="G27" s="858">
        <v>270.60000000000002</v>
      </c>
      <c r="H27" s="858">
        <v>1315.7399999999975</v>
      </c>
      <c r="I27" s="858">
        <v>3806.0699999999715</v>
      </c>
      <c r="J27" s="858">
        <v>8364.3900000000012</v>
      </c>
      <c r="K27" s="858">
        <v>12623.059999999998</v>
      </c>
      <c r="L27" s="858">
        <v>12206.439999999975</v>
      </c>
      <c r="M27" s="858">
        <v>4117.5299999999943</v>
      </c>
      <c r="N27" s="858">
        <v>470.00999999999993</v>
      </c>
      <c r="O27" s="858">
        <v>17.440000000000005</v>
      </c>
      <c r="P27" s="859">
        <v>43260.829999999936</v>
      </c>
      <c r="Q27" s="483"/>
      <c r="R27" s="475"/>
      <c r="S27" s="496"/>
    </row>
    <row r="28" spans="2:19" ht="12.75" customHeight="1" thickBot="1">
      <c r="B28" s="497"/>
      <c r="C28" s="498"/>
      <c r="D28" s="514" t="s">
        <v>117</v>
      </c>
      <c r="E28" s="515"/>
      <c r="F28" s="862">
        <v>92.820000000000306</v>
      </c>
      <c r="G28" s="862">
        <v>455.03000000000077</v>
      </c>
      <c r="H28" s="862">
        <v>2017.5299999999972</v>
      </c>
      <c r="I28" s="862">
        <v>5424.549999999952</v>
      </c>
      <c r="J28" s="862">
        <v>10840.250000000002</v>
      </c>
      <c r="K28" s="862">
        <v>14594.849999999979</v>
      </c>
      <c r="L28" s="862">
        <v>13153.869999999972</v>
      </c>
      <c r="M28" s="862">
        <v>4315.7699999999941</v>
      </c>
      <c r="N28" s="862">
        <v>486.01999999999992</v>
      </c>
      <c r="O28" s="862">
        <v>19.200000000000006</v>
      </c>
      <c r="P28" s="861">
        <v>51399.889999999898</v>
      </c>
      <c r="Q28" s="483"/>
      <c r="R28" s="475"/>
      <c r="S28" s="496"/>
    </row>
    <row r="29" spans="2:19" ht="12.75" customHeight="1">
      <c r="B29" s="497"/>
      <c r="C29" s="493" t="s">
        <v>123</v>
      </c>
      <c r="D29" s="516" t="s">
        <v>124</v>
      </c>
      <c r="E29" s="517" t="s">
        <v>125</v>
      </c>
      <c r="F29" s="856">
        <v>66.059999999999988</v>
      </c>
      <c r="G29" s="856">
        <v>277.41000000000031</v>
      </c>
      <c r="H29" s="856">
        <v>1507.5499999999872</v>
      </c>
      <c r="I29" s="856">
        <v>5292.1500000000342</v>
      </c>
      <c r="J29" s="856">
        <v>11477.480000000003</v>
      </c>
      <c r="K29" s="856">
        <v>16407.210000000036</v>
      </c>
      <c r="L29" s="856">
        <v>13331.110000000079</v>
      </c>
      <c r="M29" s="856">
        <v>4985.1399999999876</v>
      </c>
      <c r="N29" s="856">
        <v>835.72</v>
      </c>
      <c r="O29" s="926">
        <v>38.150000000000006</v>
      </c>
      <c r="P29" s="927">
        <v>54217.980000000127</v>
      </c>
      <c r="Q29" s="483"/>
      <c r="R29" s="475"/>
      <c r="S29" s="496"/>
    </row>
    <row r="30" spans="2:19" ht="12.75" customHeight="1">
      <c r="B30" s="497"/>
      <c r="C30" s="498" t="s">
        <v>175</v>
      </c>
      <c r="D30" s="518"/>
      <c r="E30" s="519" t="s">
        <v>127</v>
      </c>
      <c r="F30" s="863">
        <v>24.569999999999986</v>
      </c>
      <c r="G30" s="863">
        <v>61.789999999999978</v>
      </c>
      <c r="H30" s="863">
        <v>349</v>
      </c>
      <c r="I30" s="863">
        <v>1193</v>
      </c>
      <c r="J30" s="863">
        <v>2451</v>
      </c>
      <c r="K30" s="863">
        <v>3084.5</v>
      </c>
      <c r="L30" s="863">
        <v>1926.7599999999975</v>
      </c>
      <c r="M30" s="863">
        <v>394.10999999999945</v>
      </c>
      <c r="N30" s="863">
        <v>22.059999999999995</v>
      </c>
      <c r="O30" s="858">
        <v>0</v>
      </c>
      <c r="P30" s="859">
        <v>9506.7899999999954</v>
      </c>
      <c r="Q30" s="483"/>
      <c r="R30" s="475"/>
      <c r="S30" s="496"/>
    </row>
    <row r="31" spans="2:19" ht="12.75" customHeight="1" thickBot="1">
      <c r="B31" s="497"/>
      <c r="C31" s="507"/>
      <c r="D31" s="520" t="s">
        <v>117</v>
      </c>
      <c r="E31" s="521"/>
      <c r="F31" s="864">
        <v>90.629999999999967</v>
      </c>
      <c r="G31" s="864">
        <v>339.20000000000027</v>
      </c>
      <c r="H31" s="864">
        <v>1856.5499999999872</v>
      </c>
      <c r="I31" s="864">
        <v>6485.1500000000342</v>
      </c>
      <c r="J31" s="864">
        <v>13928.480000000003</v>
      </c>
      <c r="K31" s="864">
        <v>19491.710000000036</v>
      </c>
      <c r="L31" s="864">
        <v>15257.870000000075</v>
      </c>
      <c r="M31" s="864">
        <v>5379.2499999999873</v>
      </c>
      <c r="N31" s="864">
        <v>857.78</v>
      </c>
      <c r="O31" s="864">
        <v>38.150000000000006</v>
      </c>
      <c r="P31" s="861">
        <v>63724.77000000012</v>
      </c>
      <c r="Q31" s="483"/>
      <c r="R31" s="475"/>
      <c r="S31" s="496"/>
    </row>
    <row r="32" spans="2:19" ht="12.75" customHeight="1" thickBot="1">
      <c r="B32" s="497"/>
      <c r="C32" s="522" t="s">
        <v>128</v>
      </c>
      <c r="D32" s="523"/>
      <c r="E32" s="524"/>
      <c r="F32" s="865">
        <v>258.57000000000028</v>
      </c>
      <c r="G32" s="865">
        <v>1705.5600000000013</v>
      </c>
      <c r="H32" s="865">
        <v>7632.4699999999875</v>
      </c>
      <c r="I32" s="865">
        <v>22132.279999999981</v>
      </c>
      <c r="J32" s="865">
        <v>41735.180000000015</v>
      </c>
      <c r="K32" s="865">
        <v>50771.119999999988</v>
      </c>
      <c r="L32" s="865">
        <v>36118.880000000034</v>
      </c>
      <c r="M32" s="865">
        <v>10886.67999999998</v>
      </c>
      <c r="N32" s="865">
        <v>1420.5099999999998</v>
      </c>
      <c r="O32" s="865">
        <v>57.350000000000009</v>
      </c>
      <c r="P32" s="857">
        <v>172718.6</v>
      </c>
      <c r="Q32" s="483"/>
      <c r="R32" s="475"/>
      <c r="S32" s="496"/>
    </row>
    <row r="33" spans="2:19" ht="12.75" customHeight="1">
      <c r="B33" s="525"/>
      <c r="C33" s="526" t="s">
        <v>129</v>
      </c>
      <c r="D33" s="527"/>
      <c r="E33" s="528" t="s">
        <v>130</v>
      </c>
      <c r="F33" s="856">
        <v>9.9199999999999982</v>
      </c>
      <c r="G33" s="856">
        <v>135.38000000000022</v>
      </c>
      <c r="H33" s="856">
        <v>679.21999999999969</v>
      </c>
      <c r="I33" s="856">
        <v>2154.5599999999968</v>
      </c>
      <c r="J33" s="856">
        <v>7305.5100000000066</v>
      </c>
      <c r="K33" s="856">
        <v>20406.529999999977</v>
      </c>
      <c r="L33" s="856">
        <v>23358.260000000006</v>
      </c>
      <c r="M33" s="856">
        <v>6916.2200000000203</v>
      </c>
      <c r="N33" s="856">
        <v>532.77000000000044</v>
      </c>
      <c r="O33" s="856">
        <v>46.679999999999978</v>
      </c>
      <c r="P33" s="927">
        <v>61545.05000000001</v>
      </c>
      <c r="Q33" s="483"/>
      <c r="R33" s="475"/>
      <c r="S33" s="496"/>
    </row>
    <row r="34" spans="2:19" ht="12.75" customHeight="1" thickBot="1">
      <c r="B34" s="529"/>
      <c r="C34" s="507" t="s">
        <v>177</v>
      </c>
      <c r="D34" s="565" t="s">
        <v>117</v>
      </c>
      <c r="E34" s="530"/>
      <c r="F34" s="867">
        <v>9.9199999999999982</v>
      </c>
      <c r="G34" s="867">
        <v>135.38000000000022</v>
      </c>
      <c r="H34" s="867">
        <v>679.21999999999969</v>
      </c>
      <c r="I34" s="867">
        <v>2154.5599999999968</v>
      </c>
      <c r="J34" s="867">
        <v>7305.5100000000066</v>
      </c>
      <c r="K34" s="867">
        <v>20406.529999999977</v>
      </c>
      <c r="L34" s="867">
        <v>23358.260000000006</v>
      </c>
      <c r="M34" s="867">
        <v>6916.2200000000203</v>
      </c>
      <c r="N34" s="867">
        <v>532.77000000000044</v>
      </c>
      <c r="O34" s="867">
        <v>46.679999999999978</v>
      </c>
      <c r="P34" s="868">
        <v>61545.05000000001</v>
      </c>
      <c r="Q34" s="483"/>
      <c r="R34" s="475"/>
      <c r="S34" s="496"/>
    </row>
    <row r="35" spans="2:19" ht="12.75" customHeight="1">
      <c r="B35" s="529" t="s">
        <v>132</v>
      </c>
      <c r="C35" s="499"/>
      <c r="D35" s="534" t="s">
        <v>133</v>
      </c>
      <c r="E35" s="531" t="s">
        <v>134</v>
      </c>
      <c r="F35" s="856">
        <v>66.789999999999949</v>
      </c>
      <c r="G35" s="856">
        <v>443.49999999999972</v>
      </c>
      <c r="H35" s="856">
        <v>1752.9499999999994</v>
      </c>
      <c r="I35" s="856">
        <v>3749.6899999999873</v>
      </c>
      <c r="J35" s="856">
        <v>4983.3700000000081</v>
      </c>
      <c r="K35" s="856">
        <v>3033.3100000000036</v>
      </c>
      <c r="L35" s="856">
        <v>793.00999999999885</v>
      </c>
      <c r="M35" s="856">
        <v>117.62000000000006</v>
      </c>
      <c r="N35" s="856">
        <v>7.1800000000000006</v>
      </c>
      <c r="O35" s="856">
        <v>0.13</v>
      </c>
      <c r="P35" s="927">
        <v>14947.419999999996</v>
      </c>
      <c r="Q35" s="483"/>
      <c r="R35" s="475"/>
      <c r="S35" s="496"/>
    </row>
    <row r="36" spans="2:19" ht="12.75" customHeight="1">
      <c r="B36" s="529" t="s">
        <v>135</v>
      </c>
      <c r="C36" s="499"/>
      <c r="D36" s="532"/>
      <c r="E36" s="513" t="s">
        <v>114</v>
      </c>
      <c r="F36" s="862">
        <v>76.709999999999951</v>
      </c>
      <c r="G36" s="862">
        <v>578.87999999999988</v>
      </c>
      <c r="H36" s="862">
        <v>2432.1699999999992</v>
      </c>
      <c r="I36" s="862">
        <v>5904.2499999999836</v>
      </c>
      <c r="J36" s="862">
        <v>12288.880000000016</v>
      </c>
      <c r="K36" s="862">
        <v>23439.839999999982</v>
      </c>
      <c r="L36" s="862">
        <v>24151.270000000004</v>
      </c>
      <c r="M36" s="862">
        <v>7033.8400000000202</v>
      </c>
      <c r="N36" s="862">
        <v>539.95000000000039</v>
      </c>
      <c r="O36" s="862">
        <v>46.809999999999981</v>
      </c>
      <c r="P36" s="957">
        <v>76492.600000000006</v>
      </c>
      <c r="Q36" s="483"/>
      <c r="R36" s="475"/>
      <c r="S36" s="496"/>
    </row>
    <row r="37" spans="2:19" ht="12.75" customHeight="1">
      <c r="B37" s="529"/>
      <c r="C37" s="499" t="s">
        <v>136</v>
      </c>
      <c r="D37" s="533"/>
      <c r="E37" s="512" t="s">
        <v>164</v>
      </c>
      <c r="F37" s="858">
        <v>9.68</v>
      </c>
      <c r="G37" s="858">
        <v>98.330000000000055</v>
      </c>
      <c r="H37" s="858">
        <v>386.67999999999984</v>
      </c>
      <c r="I37" s="858">
        <v>932.97999999999956</v>
      </c>
      <c r="J37" s="858">
        <v>1475.5700000000004</v>
      </c>
      <c r="K37" s="858">
        <v>1495.9700000000012</v>
      </c>
      <c r="L37" s="858">
        <v>453.39999999999981</v>
      </c>
      <c r="M37" s="858">
        <v>42.96</v>
      </c>
      <c r="N37" s="858">
        <v>3.53</v>
      </c>
      <c r="O37" s="858">
        <v>0</v>
      </c>
      <c r="P37" s="859">
        <v>4899.1000000000004</v>
      </c>
      <c r="Q37" s="483"/>
      <c r="R37" s="475"/>
      <c r="S37" s="496"/>
    </row>
    <row r="38" spans="2:19" ht="12.75" customHeight="1">
      <c r="B38" s="529" t="s">
        <v>177</v>
      </c>
      <c r="C38" s="499" t="s">
        <v>177</v>
      </c>
      <c r="D38" s="534" t="s">
        <v>138</v>
      </c>
      <c r="E38" s="512" t="s">
        <v>139</v>
      </c>
      <c r="F38" s="858">
        <v>10.750000000000004</v>
      </c>
      <c r="G38" s="858">
        <v>77.399999999999963</v>
      </c>
      <c r="H38" s="858">
        <v>451.93999999999954</v>
      </c>
      <c r="I38" s="858">
        <v>1892.9200000000008</v>
      </c>
      <c r="J38" s="858">
        <v>4695.8000000000029</v>
      </c>
      <c r="K38" s="858">
        <v>4283.1600000000017</v>
      </c>
      <c r="L38" s="858">
        <v>927.75000000000068</v>
      </c>
      <c r="M38" s="858">
        <v>17.269999999999996</v>
      </c>
      <c r="N38" s="858">
        <v>7.03</v>
      </c>
      <c r="O38" s="858">
        <v>0</v>
      </c>
      <c r="P38" s="859">
        <v>12364.020000000006</v>
      </c>
      <c r="Q38" s="483"/>
      <c r="R38" s="475"/>
      <c r="S38" s="496"/>
    </row>
    <row r="39" spans="2:19" ht="12.75" customHeight="1">
      <c r="B39" s="529"/>
      <c r="C39" s="499"/>
      <c r="D39" s="535"/>
      <c r="E39" s="512" t="s">
        <v>140</v>
      </c>
      <c r="F39" s="860">
        <v>56.439999999999984</v>
      </c>
      <c r="G39" s="860">
        <v>282.78000000000026</v>
      </c>
      <c r="H39" s="860">
        <v>1022.1700000000042</v>
      </c>
      <c r="I39" s="860">
        <v>2355.5299999999929</v>
      </c>
      <c r="J39" s="860">
        <v>4776.53</v>
      </c>
      <c r="K39" s="860">
        <v>10667.070000000002</v>
      </c>
      <c r="L39" s="860">
        <v>8564.0899999999947</v>
      </c>
      <c r="M39" s="860">
        <v>1016.8599999999988</v>
      </c>
      <c r="N39" s="860">
        <v>22.360000000000003</v>
      </c>
      <c r="O39" s="860">
        <v>0</v>
      </c>
      <c r="P39" s="866">
        <v>28763.829999999994</v>
      </c>
      <c r="Q39" s="483"/>
      <c r="R39" s="475"/>
      <c r="S39" s="496"/>
    </row>
    <row r="40" spans="2:19" ht="12.75" customHeight="1">
      <c r="B40" s="529"/>
      <c r="C40" s="499"/>
      <c r="D40" s="532"/>
      <c r="E40" s="513" t="s">
        <v>114</v>
      </c>
      <c r="F40" s="858">
        <v>76.86999999999999</v>
      </c>
      <c r="G40" s="858">
        <v>458.51000000000028</v>
      </c>
      <c r="H40" s="858">
        <v>1860.7900000000036</v>
      </c>
      <c r="I40" s="858">
        <v>5181.429999999993</v>
      </c>
      <c r="J40" s="858">
        <v>10947.900000000003</v>
      </c>
      <c r="K40" s="858">
        <v>16446.200000000004</v>
      </c>
      <c r="L40" s="858">
        <v>9945.2399999999943</v>
      </c>
      <c r="M40" s="858">
        <v>1077.0899999999988</v>
      </c>
      <c r="N40" s="858">
        <v>32.92</v>
      </c>
      <c r="O40" s="858">
        <v>0</v>
      </c>
      <c r="P40" s="859">
        <v>46026.95</v>
      </c>
      <c r="Q40" s="483"/>
      <c r="R40" s="475"/>
      <c r="S40" s="496"/>
    </row>
    <row r="41" spans="2:19" ht="12.75" customHeight="1" thickBot="1">
      <c r="B41" s="536"/>
      <c r="C41" s="537"/>
      <c r="D41" s="538" t="s">
        <v>117</v>
      </c>
      <c r="E41" s="515"/>
      <c r="F41" s="862">
        <v>143.65999999999994</v>
      </c>
      <c r="G41" s="862">
        <v>902.01</v>
      </c>
      <c r="H41" s="862">
        <v>3613.740000000003</v>
      </c>
      <c r="I41" s="862">
        <v>8931.1199999999808</v>
      </c>
      <c r="J41" s="862">
        <v>15931.270000000011</v>
      </c>
      <c r="K41" s="862">
        <v>19479.510000000009</v>
      </c>
      <c r="L41" s="862">
        <v>10738.249999999993</v>
      </c>
      <c r="M41" s="862">
        <v>1194.7099999999989</v>
      </c>
      <c r="N41" s="862">
        <v>40.1</v>
      </c>
      <c r="O41" s="862">
        <v>0.13</v>
      </c>
      <c r="P41" s="861">
        <v>60974.369999999995</v>
      </c>
      <c r="Q41" s="483"/>
      <c r="R41" s="475"/>
      <c r="S41" s="496"/>
    </row>
    <row r="42" spans="2:19" ht="12.75" customHeight="1" thickBot="1">
      <c r="B42" s="539"/>
      <c r="C42" s="540" t="s">
        <v>128</v>
      </c>
      <c r="D42" s="541"/>
      <c r="E42" s="542"/>
      <c r="F42" s="869">
        <v>153.57999999999993</v>
      </c>
      <c r="G42" s="869">
        <v>1037.3900000000003</v>
      </c>
      <c r="H42" s="869">
        <v>4292.9600000000028</v>
      </c>
      <c r="I42" s="869">
        <v>11085.679999999978</v>
      </c>
      <c r="J42" s="869">
        <v>23236.780000000017</v>
      </c>
      <c r="K42" s="869">
        <v>39886.039999999986</v>
      </c>
      <c r="L42" s="869">
        <v>34096.509999999995</v>
      </c>
      <c r="M42" s="869">
        <v>8110.9300000000194</v>
      </c>
      <c r="N42" s="869">
        <v>572.87000000000046</v>
      </c>
      <c r="O42" s="869">
        <v>46.809999999999981</v>
      </c>
      <c r="P42" s="857">
        <v>122519.55</v>
      </c>
      <c r="Q42" s="483"/>
      <c r="R42" s="475"/>
      <c r="S42" s="496"/>
    </row>
    <row r="43" spans="2:19" ht="12.75" customHeight="1" thickBot="1">
      <c r="B43" s="1205" t="s">
        <v>141</v>
      </c>
      <c r="C43" s="1206"/>
      <c r="D43" s="1206"/>
      <c r="E43" s="1207"/>
      <c r="F43" s="870">
        <v>412.1500000000002</v>
      </c>
      <c r="G43" s="870">
        <v>2742.9500000000016</v>
      </c>
      <c r="H43" s="870">
        <v>11925.429999999989</v>
      </c>
      <c r="I43" s="870">
        <v>33217.959999999963</v>
      </c>
      <c r="J43" s="870">
        <v>64971.960000000036</v>
      </c>
      <c r="K43" s="870">
        <v>90657.159999999974</v>
      </c>
      <c r="L43" s="870">
        <v>70215.390000000029</v>
      </c>
      <c r="M43" s="870">
        <v>18997.61</v>
      </c>
      <c r="N43" s="870">
        <v>1993.38</v>
      </c>
      <c r="O43" s="870">
        <v>104.16</v>
      </c>
      <c r="P43" s="956">
        <v>295238.14999999997</v>
      </c>
      <c r="Q43" s="483"/>
      <c r="R43" s="475"/>
      <c r="S43" s="496"/>
    </row>
    <row r="44" spans="2:19">
      <c r="B44" s="477"/>
      <c r="C44" s="477"/>
      <c r="D44" s="477"/>
      <c r="E44" s="477"/>
      <c r="F44" s="477"/>
      <c r="G44" s="477"/>
      <c r="H44" s="477"/>
      <c r="I44" s="477"/>
      <c r="J44" s="477"/>
      <c r="K44" s="477"/>
      <c r="L44" s="477"/>
      <c r="M44" s="477"/>
      <c r="N44" s="477"/>
      <c r="O44" s="477"/>
      <c r="P44" s="483"/>
      <c r="Q44" s="475"/>
      <c r="R44" s="475"/>
      <c r="S44" s="475"/>
    </row>
  </sheetData>
  <mergeCells count="4">
    <mergeCell ref="B4:B6"/>
    <mergeCell ref="C4:C6"/>
    <mergeCell ref="D4:D6"/>
    <mergeCell ref="B43:E43"/>
  </mergeCells>
  <phoneticPr fontId="5"/>
  <pageMargins left="0.70866141732283472" right="0.39370078740157483" top="0.70866141732283472" bottom="0.70866141732283472" header="0.31496062992125984" footer="0.31496062992125984"/>
  <pageSetup paperSize="9" scale="9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3.5" customHeight="1"/>
  <cols>
    <col min="1" max="1" width="1.125" style="474" customWidth="1"/>
    <col min="2" max="4" width="6.625" style="474" customWidth="1"/>
    <col min="5" max="5" width="9.625" style="474" customWidth="1"/>
    <col min="6" max="6" width="7.125" style="474" customWidth="1"/>
    <col min="7" max="21" width="6.25" style="474" customWidth="1"/>
    <col min="22" max="29" width="9" style="474" hidden="1" customWidth="1"/>
    <col min="30" max="30" width="9" style="474"/>
    <col min="31" max="33" width="9" style="474" customWidth="1"/>
    <col min="34" max="16384" width="9" style="474"/>
  </cols>
  <sheetData>
    <row r="1" spans="1:29" s="397" customFormat="1" ht="12" customHeight="1">
      <c r="C1" s="409"/>
    </row>
    <row r="2" spans="1:29" s="397" customFormat="1" ht="14.25">
      <c r="B2" s="410" t="s">
        <v>167</v>
      </c>
    </row>
    <row r="3" spans="1:29" s="397" customFormat="1" ht="12" customHeight="1" thickBot="1"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54"/>
      <c r="U3" s="555" t="s">
        <v>88</v>
      </c>
    </row>
    <row r="4" spans="1:29" s="397" customFormat="1" ht="13.5" customHeight="1">
      <c r="A4" s="544"/>
      <c r="B4" s="411" t="s">
        <v>89</v>
      </c>
      <c r="C4" s="412" t="s">
        <v>89</v>
      </c>
      <c r="D4" s="412" t="s">
        <v>90</v>
      </c>
      <c r="E4" s="1208" t="s">
        <v>91</v>
      </c>
      <c r="F4" s="413" t="s">
        <v>92</v>
      </c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5"/>
      <c r="V4" s="544"/>
    </row>
    <row r="5" spans="1:29" s="397" customFormat="1" ht="13.5" customHeight="1" thickBot="1">
      <c r="A5" s="544"/>
      <c r="B5" s="416" t="s">
        <v>93</v>
      </c>
      <c r="C5" s="417" t="s">
        <v>94</v>
      </c>
      <c r="D5" s="417" t="s">
        <v>95</v>
      </c>
      <c r="E5" s="1209"/>
      <c r="F5" s="418" t="s">
        <v>96</v>
      </c>
      <c r="G5" s="418">
        <v>1</v>
      </c>
      <c r="H5" s="418">
        <v>2</v>
      </c>
      <c r="I5" s="418">
        <v>3</v>
      </c>
      <c r="J5" s="418">
        <v>4</v>
      </c>
      <c r="K5" s="418">
        <v>5</v>
      </c>
      <c r="L5" s="418">
        <v>6</v>
      </c>
      <c r="M5" s="418">
        <v>7</v>
      </c>
      <c r="N5" s="418">
        <v>8</v>
      </c>
      <c r="O5" s="418">
        <v>9</v>
      </c>
      <c r="P5" s="418">
        <v>10</v>
      </c>
      <c r="Q5" s="418">
        <v>11</v>
      </c>
      <c r="R5" s="418">
        <v>12</v>
      </c>
      <c r="S5" s="418">
        <v>13</v>
      </c>
      <c r="T5" s="418">
        <v>14</v>
      </c>
      <c r="U5" s="419" t="s">
        <v>97</v>
      </c>
      <c r="V5" s="544"/>
    </row>
    <row r="6" spans="1:29" s="397" customFormat="1" ht="12.75" customHeight="1">
      <c r="A6" s="544"/>
      <c r="B6" s="420"/>
      <c r="C6" s="421"/>
      <c r="D6" s="421"/>
      <c r="E6" s="422" t="s">
        <v>98</v>
      </c>
      <c r="F6" s="871">
        <f>SUM(G6:U6)</f>
        <v>1503.3600000000001</v>
      </c>
      <c r="G6" s="871">
        <f>徳島市!E17+徳島市!E38</f>
        <v>0</v>
      </c>
      <c r="H6" s="871">
        <f>徳島市!F17+徳島市!F38</f>
        <v>0</v>
      </c>
      <c r="I6" s="871">
        <f>徳島市!G17+徳島市!G38</f>
        <v>0</v>
      </c>
      <c r="J6" s="871">
        <f>徳島市!H17+徳島市!H38</f>
        <v>7.8699999999999992</v>
      </c>
      <c r="K6" s="871">
        <f>徳島市!I17+徳島市!I38</f>
        <v>30.18</v>
      </c>
      <c r="L6" s="871">
        <f>徳島市!J17+徳島市!J38</f>
        <v>17.100000000000001</v>
      </c>
      <c r="M6" s="871">
        <f>徳島市!K17+徳島市!K38</f>
        <v>61.54</v>
      </c>
      <c r="N6" s="871">
        <f>徳島市!L17+徳島市!L38</f>
        <v>58.07</v>
      </c>
      <c r="O6" s="871">
        <f>徳島市!M17+徳島市!M38</f>
        <v>35.93</v>
      </c>
      <c r="P6" s="871">
        <f>徳島市!N17+徳島市!N38</f>
        <v>176.04</v>
      </c>
      <c r="Q6" s="871">
        <f>徳島市!O17+徳島市!O38</f>
        <v>219.11</v>
      </c>
      <c r="R6" s="871">
        <f>徳島市!P17+徳島市!P38</f>
        <v>181.26000000000002</v>
      </c>
      <c r="S6" s="871">
        <f>徳島市!Q17+徳島市!Q38</f>
        <v>186.16</v>
      </c>
      <c r="T6" s="871">
        <f>徳島市!R17+徳島市!R38</f>
        <v>127.71</v>
      </c>
      <c r="U6" s="872">
        <f>SUM(V6:AB6)</f>
        <v>402.39000000000004</v>
      </c>
      <c r="V6" s="424">
        <f>徳島市!S17+徳島市!S38</f>
        <v>121.64000000000001</v>
      </c>
      <c r="W6" s="545">
        <f>徳島市!T17+徳島市!T38</f>
        <v>118.08</v>
      </c>
      <c r="X6" s="423">
        <f>徳島市!U17+徳島市!U38</f>
        <v>64.040000000000006</v>
      </c>
      <c r="Y6" s="423">
        <f>徳島市!V17+徳島市!V38</f>
        <v>48.61</v>
      </c>
      <c r="Z6" s="423">
        <f>徳島市!W17+徳島市!W38</f>
        <v>18.740000000000002</v>
      </c>
      <c r="AA6" s="423">
        <f>徳島市!X17+徳島市!X38</f>
        <v>14.52</v>
      </c>
      <c r="AB6" s="423">
        <f>徳島市!Y17+徳島市!Y38</f>
        <v>16.759999999999998</v>
      </c>
      <c r="AC6" s="423">
        <f>徳島市!Z17+徳島市!Z38</f>
        <v>1503.36</v>
      </c>
    </row>
    <row r="7" spans="1:29" s="397" customFormat="1" ht="12.75" customHeight="1">
      <c r="A7" s="544"/>
      <c r="B7" s="425"/>
      <c r="C7" s="426"/>
      <c r="D7" s="426"/>
      <c r="E7" s="427" t="s">
        <v>99</v>
      </c>
      <c r="F7" s="871">
        <f>SUM(G7:U7)</f>
        <v>1325</v>
      </c>
      <c r="G7" s="871">
        <f>鳴門市!E17+鳴門市!E38</f>
        <v>0</v>
      </c>
      <c r="H7" s="871">
        <f>鳴門市!F17+鳴門市!F38</f>
        <v>0</v>
      </c>
      <c r="I7" s="871">
        <f>鳴門市!G17+鳴門市!G38</f>
        <v>1</v>
      </c>
      <c r="J7" s="871">
        <f>鳴門市!H17+鳴門市!H38</f>
        <v>3</v>
      </c>
      <c r="K7" s="871">
        <f>鳴門市!I17+鳴門市!I38</f>
        <v>7</v>
      </c>
      <c r="L7" s="871">
        <f>鳴門市!J17+鳴門市!J38</f>
        <v>10</v>
      </c>
      <c r="M7" s="871">
        <f>鳴門市!K17+鳴門市!K38</f>
        <v>59</v>
      </c>
      <c r="N7" s="871">
        <f>鳴門市!L17+鳴門市!L38</f>
        <v>32</v>
      </c>
      <c r="O7" s="871">
        <f>鳴門市!M17+鳴門市!M38</f>
        <v>98</v>
      </c>
      <c r="P7" s="871">
        <f>鳴門市!N17+鳴門市!N38</f>
        <v>117</v>
      </c>
      <c r="Q7" s="871">
        <f>鳴門市!O17+鳴門市!O38</f>
        <v>125</v>
      </c>
      <c r="R7" s="871">
        <f>鳴門市!P17+鳴門市!P38</f>
        <v>146</v>
      </c>
      <c r="S7" s="871">
        <f>鳴門市!Q17+鳴門市!Q38</f>
        <v>194</v>
      </c>
      <c r="T7" s="871">
        <f>鳴門市!R17+鳴門市!R38</f>
        <v>210</v>
      </c>
      <c r="U7" s="872">
        <f t="shared" ref="U7:U42" si="0">SUM(V7:AB7)</f>
        <v>323</v>
      </c>
      <c r="V7" s="424">
        <f>鳴門市!S17+鳴門市!S38</f>
        <v>119</v>
      </c>
      <c r="W7" s="545">
        <f>鳴門市!T17+鳴門市!T38</f>
        <v>107</v>
      </c>
      <c r="X7" s="423">
        <f>鳴門市!U17+鳴門市!U38</f>
        <v>45</v>
      </c>
      <c r="Y7" s="423">
        <f>鳴門市!V17+鳴門市!V38</f>
        <v>17</v>
      </c>
      <c r="Z7" s="423">
        <f>鳴門市!W17+鳴門市!W38</f>
        <v>16</v>
      </c>
      <c r="AA7" s="423">
        <f>鳴門市!X17+鳴門市!X38</f>
        <v>15</v>
      </c>
      <c r="AB7" s="423">
        <f>鳴門市!Y17+鳴門市!Y38</f>
        <v>4</v>
      </c>
      <c r="AC7" s="423">
        <f>鳴門市!Z17+鳴門市!Z38</f>
        <v>1323</v>
      </c>
    </row>
    <row r="8" spans="1:29" s="397" customFormat="1" ht="12.75" customHeight="1">
      <c r="A8" s="544"/>
      <c r="B8" s="425"/>
      <c r="C8" s="426"/>
      <c r="D8" s="426"/>
      <c r="E8" s="423" t="s">
        <v>57</v>
      </c>
      <c r="F8" s="871">
        <f t="shared" ref="F8:F42" si="1">SUM(G8:U8)</f>
        <v>60</v>
      </c>
      <c r="G8" s="871">
        <f>小松島市!E17+小松島市!E38</f>
        <v>0</v>
      </c>
      <c r="H8" s="871">
        <f>小松島市!F17+小松島市!F38</f>
        <v>0</v>
      </c>
      <c r="I8" s="871">
        <f>小松島市!G17+小松島市!G38</f>
        <v>0</v>
      </c>
      <c r="J8" s="871">
        <f>小松島市!H17+小松島市!H38</f>
        <v>0</v>
      </c>
      <c r="K8" s="871">
        <f>小松島市!I17+小松島市!I38</f>
        <v>1</v>
      </c>
      <c r="L8" s="871">
        <f>小松島市!J17+小松島市!J38</f>
        <v>0</v>
      </c>
      <c r="M8" s="871">
        <f>小松島市!K17+小松島市!K38</f>
        <v>3</v>
      </c>
      <c r="N8" s="871">
        <f>小松島市!L17+小松島市!L38</f>
        <v>5</v>
      </c>
      <c r="O8" s="871">
        <f>小松島市!M17+小松島市!M38</f>
        <v>4</v>
      </c>
      <c r="P8" s="871">
        <f>小松島市!N17+小松島市!N38</f>
        <v>6</v>
      </c>
      <c r="Q8" s="871">
        <f>小松島市!O17+小松島市!O38</f>
        <v>14</v>
      </c>
      <c r="R8" s="871">
        <f>小松島市!P17+小松島市!P38</f>
        <v>5</v>
      </c>
      <c r="S8" s="871">
        <f>小松島市!Q17+小松島市!Q38</f>
        <v>4</v>
      </c>
      <c r="T8" s="871">
        <f>小松島市!R17+小松島市!R38</f>
        <v>6</v>
      </c>
      <c r="U8" s="872">
        <f t="shared" si="0"/>
        <v>12</v>
      </c>
      <c r="V8" s="424">
        <f>小松島市!S17+小松島市!S38</f>
        <v>3</v>
      </c>
      <c r="W8" s="545">
        <f>小松島市!T17+小松島市!T38</f>
        <v>2</v>
      </c>
      <c r="X8" s="423">
        <f>小松島市!U17+小松島市!U38</f>
        <v>3</v>
      </c>
      <c r="Y8" s="423">
        <f>小松島市!V17+小松島市!V38</f>
        <v>2</v>
      </c>
      <c r="Z8" s="423">
        <f>小松島市!W17+小松島市!W38</f>
        <v>0</v>
      </c>
      <c r="AA8" s="423">
        <f>小松島市!X17+小松島市!X38</f>
        <v>0</v>
      </c>
      <c r="AB8" s="423">
        <f>小松島市!Y17+小松島市!Y38</f>
        <v>2</v>
      </c>
      <c r="AC8" s="423">
        <f>小松島市!Z17+小松島市!Z38</f>
        <v>62</v>
      </c>
    </row>
    <row r="9" spans="1:29" s="397" customFormat="1" ht="12.75" customHeight="1">
      <c r="A9" s="544"/>
      <c r="B9" s="425"/>
      <c r="C9" s="426"/>
      <c r="D9" s="426"/>
      <c r="E9" s="427" t="s">
        <v>100</v>
      </c>
      <c r="F9" s="871">
        <f t="shared" si="1"/>
        <v>3582</v>
      </c>
      <c r="G9" s="871">
        <f>勝浦町!E17+勝浦町!E38</f>
        <v>0</v>
      </c>
      <c r="H9" s="871">
        <f>勝浦町!F17+勝浦町!F38</f>
        <v>4</v>
      </c>
      <c r="I9" s="871">
        <f>勝浦町!G17+勝浦町!G38</f>
        <v>19</v>
      </c>
      <c r="J9" s="871">
        <f>勝浦町!H17+勝浦町!H38</f>
        <v>38</v>
      </c>
      <c r="K9" s="871">
        <f>勝浦町!I17+勝浦町!I38</f>
        <v>68</v>
      </c>
      <c r="L9" s="871">
        <f>勝浦町!J17+勝浦町!J38</f>
        <v>66</v>
      </c>
      <c r="M9" s="871">
        <f>勝浦町!K17+勝浦町!K38</f>
        <v>182</v>
      </c>
      <c r="N9" s="871">
        <f>勝浦町!L17+勝浦町!L38</f>
        <v>167</v>
      </c>
      <c r="O9" s="871">
        <f>勝浦町!M17+勝浦町!M38</f>
        <v>187</v>
      </c>
      <c r="P9" s="871">
        <f>勝浦町!N17+勝浦町!N38</f>
        <v>605</v>
      </c>
      <c r="Q9" s="871">
        <f>勝浦町!O17+勝浦町!O38</f>
        <v>679</v>
      </c>
      <c r="R9" s="871">
        <f>勝浦町!P17+勝浦町!P38</f>
        <v>511</v>
      </c>
      <c r="S9" s="871">
        <f>勝浦町!Q17+勝浦町!Q38</f>
        <v>334</v>
      </c>
      <c r="T9" s="871">
        <f>勝浦町!R17+勝浦町!R38</f>
        <v>191</v>
      </c>
      <c r="U9" s="872">
        <f t="shared" si="0"/>
        <v>531</v>
      </c>
      <c r="V9" s="424">
        <f>勝浦町!S17+勝浦町!S38</f>
        <v>160</v>
      </c>
      <c r="W9" s="545">
        <f>勝浦町!T17+勝浦町!T38</f>
        <v>110</v>
      </c>
      <c r="X9" s="423">
        <f>勝浦町!U17+勝浦町!U38</f>
        <v>94</v>
      </c>
      <c r="Y9" s="423">
        <f>勝浦町!V17+勝浦町!V38</f>
        <v>44</v>
      </c>
      <c r="Z9" s="423">
        <f>勝浦町!W17+勝浦町!W38</f>
        <v>60</v>
      </c>
      <c r="AA9" s="423">
        <f>勝浦町!X17+勝浦町!X38</f>
        <v>21</v>
      </c>
      <c r="AB9" s="423">
        <f>勝浦町!Y17+勝浦町!Y38</f>
        <v>42</v>
      </c>
      <c r="AC9" s="423">
        <f>勝浦町!Z17+勝浦町!Z38</f>
        <v>3582</v>
      </c>
    </row>
    <row r="10" spans="1:29" s="397" customFormat="1" ht="12.75" customHeight="1">
      <c r="A10" s="544"/>
      <c r="B10" s="425"/>
      <c r="C10" s="426"/>
      <c r="D10" s="426"/>
      <c r="E10" s="427" t="s">
        <v>101</v>
      </c>
      <c r="F10" s="871">
        <f t="shared" si="1"/>
        <v>7755</v>
      </c>
      <c r="G10" s="871">
        <f>上勝町!E17+上勝町!E38</f>
        <v>1</v>
      </c>
      <c r="H10" s="871">
        <f>上勝町!F17+上勝町!F38</f>
        <v>3</v>
      </c>
      <c r="I10" s="871">
        <f>上勝町!G17+上勝町!G38</f>
        <v>22</v>
      </c>
      <c r="J10" s="871">
        <f>上勝町!H17+上勝町!H38</f>
        <v>58</v>
      </c>
      <c r="K10" s="871">
        <f>上勝町!I17+上勝町!I38</f>
        <v>173</v>
      </c>
      <c r="L10" s="871">
        <f>上勝町!J17+上勝町!J38</f>
        <v>252</v>
      </c>
      <c r="M10" s="871">
        <f>上勝町!K17+上勝町!K38</f>
        <v>303</v>
      </c>
      <c r="N10" s="871">
        <f>上勝町!L17+上勝町!L38</f>
        <v>448</v>
      </c>
      <c r="O10" s="871">
        <f>上勝町!M17+上勝町!M38</f>
        <v>889</v>
      </c>
      <c r="P10" s="871">
        <f>上勝町!N17+上勝町!N38</f>
        <v>1408</v>
      </c>
      <c r="Q10" s="871">
        <f>上勝町!O17+上勝町!O38</f>
        <v>1155</v>
      </c>
      <c r="R10" s="871">
        <f>上勝町!P17+上勝町!P38</f>
        <v>769</v>
      </c>
      <c r="S10" s="871">
        <f>上勝町!Q17+上勝町!Q38</f>
        <v>485</v>
      </c>
      <c r="T10" s="871">
        <f>上勝町!R17+上勝町!R38</f>
        <v>387</v>
      </c>
      <c r="U10" s="872">
        <f t="shared" si="0"/>
        <v>1402</v>
      </c>
      <c r="V10" s="424">
        <f>上勝町!S17+上勝町!S38</f>
        <v>326</v>
      </c>
      <c r="W10" s="545">
        <f>上勝町!T17+上勝町!T38</f>
        <v>332</v>
      </c>
      <c r="X10" s="423">
        <f>上勝町!U17+上勝町!U38</f>
        <v>402</v>
      </c>
      <c r="Y10" s="423">
        <f>上勝町!V17+上勝町!V38</f>
        <v>212</v>
      </c>
      <c r="Z10" s="423">
        <f>上勝町!W17+上勝町!W38</f>
        <v>82</v>
      </c>
      <c r="AA10" s="423">
        <f>上勝町!X17+上勝町!X38</f>
        <v>24</v>
      </c>
      <c r="AB10" s="423">
        <f>上勝町!Y17+上勝町!Y38</f>
        <v>24</v>
      </c>
      <c r="AC10" s="423">
        <f>上勝町!Z17+上勝町!Z38</f>
        <v>7758</v>
      </c>
    </row>
    <row r="11" spans="1:29" s="397" customFormat="1" ht="12.75" customHeight="1">
      <c r="A11" s="544"/>
      <c r="B11" s="425"/>
      <c r="C11" s="426"/>
      <c r="D11" s="426"/>
      <c r="E11" s="423" t="s">
        <v>65</v>
      </c>
      <c r="F11" s="871">
        <f t="shared" si="1"/>
        <v>1067</v>
      </c>
      <c r="G11" s="871">
        <f>佐那河内村!E17+佐那河内村!E38</f>
        <v>0</v>
      </c>
      <c r="H11" s="871">
        <f>佐那河内村!F17+佐那河内村!F38</f>
        <v>1</v>
      </c>
      <c r="I11" s="871">
        <f>佐那河内村!G17+佐那河内村!G38</f>
        <v>0</v>
      </c>
      <c r="J11" s="871">
        <f>佐那河内村!H17+佐那河内村!H38</f>
        <v>5</v>
      </c>
      <c r="K11" s="871">
        <f>佐那河内村!I17+佐那河内村!I38</f>
        <v>32</v>
      </c>
      <c r="L11" s="871">
        <f>佐那河内村!J17+佐那河内村!J38</f>
        <v>23</v>
      </c>
      <c r="M11" s="871">
        <f>佐那河内村!K17+佐那河内村!K38</f>
        <v>23</v>
      </c>
      <c r="N11" s="871">
        <f>佐那河内村!L17+佐那河内村!L38</f>
        <v>82</v>
      </c>
      <c r="O11" s="871">
        <f>佐那河内村!M17+佐那河内村!M38</f>
        <v>73</v>
      </c>
      <c r="P11" s="871">
        <f>佐那河内村!N17+佐那河内村!N38</f>
        <v>162</v>
      </c>
      <c r="Q11" s="871">
        <f>佐那河内村!O17+佐那河内村!O38</f>
        <v>213</v>
      </c>
      <c r="R11" s="871">
        <f>佐那河内村!P17+佐那河内村!P38</f>
        <v>176</v>
      </c>
      <c r="S11" s="871">
        <f>佐那河内村!Q17+佐那河内村!Q38</f>
        <v>69</v>
      </c>
      <c r="T11" s="871">
        <f>佐那河内村!R17+佐那河内村!R38</f>
        <v>61</v>
      </c>
      <c r="U11" s="872">
        <f t="shared" si="0"/>
        <v>147</v>
      </c>
      <c r="V11" s="424">
        <f>佐那河内村!S17+佐那河内村!S38</f>
        <v>40</v>
      </c>
      <c r="W11" s="545">
        <f>佐那河内村!T17+佐那河内村!T38</f>
        <v>48</v>
      </c>
      <c r="X11" s="423">
        <f>佐那河内村!U17+佐那河内村!U38</f>
        <v>13</v>
      </c>
      <c r="Y11" s="423">
        <f>佐那河内村!V17+佐那河内村!V38</f>
        <v>27</v>
      </c>
      <c r="Z11" s="423">
        <f>佐那河内村!W17+佐那河内村!W38</f>
        <v>8</v>
      </c>
      <c r="AA11" s="423">
        <f>佐那河内村!X17+佐那河内村!X38</f>
        <v>7</v>
      </c>
      <c r="AB11" s="423">
        <f>佐那河内村!Y17+佐那河内村!Y38</f>
        <v>4</v>
      </c>
      <c r="AC11" s="423">
        <f>佐那河内村!Z17+佐那河内村!Z38</f>
        <v>1068</v>
      </c>
    </row>
    <row r="12" spans="1:29" s="397" customFormat="1" ht="12.75" customHeight="1">
      <c r="A12" s="544"/>
      <c r="B12" s="425"/>
      <c r="C12" s="426"/>
      <c r="D12" s="426"/>
      <c r="E12" s="427" t="s">
        <v>102</v>
      </c>
      <c r="F12" s="871">
        <f t="shared" si="1"/>
        <v>69</v>
      </c>
      <c r="G12" s="871">
        <f>石井町!E17+石井町!E38</f>
        <v>0</v>
      </c>
      <c r="H12" s="871">
        <f>石井町!F17+石井町!F38</f>
        <v>0</v>
      </c>
      <c r="I12" s="871">
        <f>石井町!G17+石井町!G38</f>
        <v>0</v>
      </c>
      <c r="J12" s="871">
        <f>石井町!H17+石井町!H38</f>
        <v>1</v>
      </c>
      <c r="K12" s="871">
        <f>石井町!I17+石井町!I38</f>
        <v>1</v>
      </c>
      <c r="L12" s="871">
        <f>石井町!J17+石井町!J38</f>
        <v>2</v>
      </c>
      <c r="M12" s="871">
        <f>石井町!K17+石井町!K38</f>
        <v>3</v>
      </c>
      <c r="N12" s="871">
        <f>石井町!L17+石井町!L38</f>
        <v>1</v>
      </c>
      <c r="O12" s="871">
        <f>石井町!M17+石井町!M38</f>
        <v>1</v>
      </c>
      <c r="P12" s="871">
        <f>石井町!N17+石井町!N38</f>
        <v>7</v>
      </c>
      <c r="Q12" s="871">
        <f>石井町!O17+石井町!O38</f>
        <v>9</v>
      </c>
      <c r="R12" s="871">
        <f>石井町!P17+石井町!P38</f>
        <v>21</v>
      </c>
      <c r="S12" s="871">
        <f>石井町!Q17+石井町!Q38</f>
        <v>12</v>
      </c>
      <c r="T12" s="871">
        <f>石井町!R17+石井町!R38</f>
        <v>4</v>
      </c>
      <c r="U12" s="872">
        <f t="shared" si="0"/>
        <v>7</v>
      </c>
      <c r="V12" s="424">
        <f>石井町!S17+石井町!S38</f>
        <v>3</v>
      </c>
      <c r="W12" s="545">
        <f>石井町!T17+石井町!T38</f>
        <v>1</v>
      </c>
      <c r="X12" s="423">
        <f>石井町!U17+石井町!U38</f>
        <v>3</v>
      </c>
      <c r="Y12" s="423">
        <f>石井町!V17+石井町!V38</f>
        <v>0</v>
      </c>
      <c r="Z12" s="423">
        <f>石井町!W17+石井町!W38</f>
        <v>0</v>
      </c>
      <c r="AA12" s="423">
        <f>石井町!X17+石井町!X38</f>
        <v>0</v>
      </c>
      <c r="AB12" s="423">
        <f>石井町!Y17+石井町!Y38</f>
        <v>0</v>
      </c>
      <c r="AC12" s="423">
        <f>石井町!Z17+石井町!Z38</f>
        <v>70</v>
      </c>
    </row>
    <row r="13" spans="1:29" s="397" customFormat="1" ht="12.75" customHeight="1">
      <c r="A13" s="544"/>
      <c r="B13" s="425"/>
      <c r="C13" s="426" t="s">
        <v>103</v>
      </c>
      <c r="D13" s="428" t="s">
        <v>104</v>
      </c>
      <c r="E13" s="427" t="s">
        <v>105</v>
      </c>
      <c r="F13" s="871">
        <f t="shared" si="1"/>
        <v>11282</v>
      </c>
      <c r="G13" s="871">
        <f>神山町!E17+神山町!E38</f>
        <v>0</v>
      </c>
      <c r="H13" s="871">
        <f>神山町!F17+神山町!F38</f>
        <v>0</v>
      </c>
      <c r="I13" s="871">
        <f>神山町!G17+神山町!G38</f>
        <v>18</v>
      </c>
      <c r="J13" s="871">
        <f>神山町!H17+神山町!H38</f>
        <v>57</v>
      </c>
      <c r="K13" s="871">
        <f>神山町!I17+神山町!I38</f>
        <v>199</v>
      </c>
      <c r="L13" s="871">
        <f>神山町!J17+神山町!J38</f>
        <v>214</v>
      </c>
      <c r="M13" s="871">
        <f>神山町!K17+神山町!K38</f>
        <v>355</v>
      </c>
      <c r="N13" s="871">
        <f>神山町!L17+神山町!L38</f>
        <v>351</v>
      </c>
      <c r="O13" s="871">
        <f>神山町!M17+神山町!M38</f>
        <v>778</v>
      </c>
      <c r="P13" s="871">
        <f>神山町!N17+神山町!N38</f>
        <v>1736</v>
      </c>
      <c r="Q13" s="871">
        <f>神山町!O17+神山町!O38</f>
        <v>1791</v>
      </c>
      <c r="R13" s="871">
        <f>神山町!P17+神山町!P38</f>
        <v>1491</v>
      </c>
      <c r="S13" s="871">
        <f>神山町!Q17+神山町!Q38</f>
        <v>1072</v>
      </c>
      <c r="T13" s="871">
        <f>神山町!R17+神山町!R38</f>
        <v>670</v>
      </c>
      <c r="U13" s="872">
        <f t="shared" si="0"/>
        <v>2550</v>
      </c>
      <c r="V13" s="424">
        <f>神山町!S17+神山町!S38</f>
        <v>495</v>
      </c>
      <c r="W13" s="545">
        <f>神山町!T17+神山町!T38</f>
        <v>621</v>
      </c>
      <c r="X13" s="423">
        <f>神山町!U17+神山町!U38</f>
        <v>421</v>
      </c>
      <c r="Y13" s="423">
        <f>神山町!V17+神山町!V38</f>
        <v>418</v>
      </c>
      <c r="Z13" s="423">
        <f>神山町!W17+神山町!W38</f>
        <v>196</v>
      </c>
      <c r="AA13" s="423">
        <f>神山町!X17+神山町!X38</f>
        <v>243</v>
      </c>
      <c r="AB13" s="423">
        <f>神山町!Y17+神山町!Y38</f>
        <v>156</v>
      </c>
      <c r="AC13" s="423">
        <f>神山町!Z17+神山町!Z38</f>
        <v>11284</v>
      </c>
    </row>
    <row r="14" spans="1:29" s="397" customFormat="1" ht="12.75" customHeight="1">
      <c r="A14" s="544"/>
      <c r="B14" s="425"/>
      <c r="C14" s="426" t="s">
        <v>106</v>
      </c>
      <c r="D14" s="426" t="s">
        <v>107</v>
      </c>
      <c r="E14" s="427" t="s">
        <v>108</v>
      </c>
      <c r="F14" s="871">
        <f t="shared" si="1"/>
        <v>3</v>
      </c>
      <c r="G14" s="871">
        <f>松茂町!E17+松茂町!E38</f>
        <v>0</v>
      </c>
      <c r="H14" s="871">
        <f>松茂町!F17+松茂町!F38</f>
        <v>0</v>
      </c>
      <c r="I14" s="871">
        <f>松茂町!G17+松茂町!G38</f>
        <v>0</v>
      </c>
      <c r="J14" s="871">
        <f>松茂町!H17+松茂町!H38</f>
        <v>0</v>
      </c>
      <c r="K14" s="871">
        <f>松茂町!I17+松茂町!I38</f>
        <v>0</v>
      </c>
      <c r="L14" s="871">
        <f>松茂町!J17+松茂町!J38</f>
        <v>0</v>
      </c>
      <c r="M14" s="871">
        <f>松茂町!K17+松茂町!K38</f>
        <v>0</v>
      </c>
      <c r="N14" s="871">
        <f>松茂町!L17+松茂町!L38</f>
        <v>0</v>
      </c>
      <c r="O14" s="871">
        <f>松茂町!M17+松茂町!M38</f>
        <v>0</v>
      </c>
      <c r="P14" s="871">
        <f>松茂町!N17+松茂町!N38</f>
        <v>0</v>
      </c>
      <c r="Q14" s="871">
        <f>松茂町!O17+松茂町!O38</f>
        <v>0</v>
      </c>
      <c r="R14" s="871">
        <f>松茂町!P17+松茂町!P38</f>
        <v>0</v>
      </c>
      <c r="S14" s="871">
        <f>松茂町!Q17+松茂町!Q38</f>
        <v>0</v>
      </c>
      <c r="T14" s="871">
        <f>松茂町!R17+松茂町!R38</f>
        <v>3</v>
      </c>
      <c r="U14" s="872">
        <f t="shared" si="0"/>
        <v>0</v>
      </c>
      <c r="V14" s="424">
        <f>松茂町!S17+松茂町!S38</f>
        <v>0</v>
      </c>
      <c r="W14" s="545">
        <f>松茂町!T17+松茂町!T38</f>
        <v>0</v>
      </c>
      <c r="X14" s="423">
        <f>松茂町!U17+松茂町!U38</f>
        <v>0</v>
      </c>
      <c r="Y14" s="423">
        <f>松茂町!V17+松茂町!V38</f>
        <v>0</v>
      </c>
      <c r="Z14" s="423">
        <f>松茂町!W17+松茂町!W38</f>
        <v>0</v>
      </c>
      <c r="AA14" s="423">
        <f>松茂町!X17+松茂町!X38</f>
        <v>0</v>
      </c>
      <c r="AB14" s="423">
        <f>松茂町!Y17+松茂町!Y38</f>
        <v>0</v>
      </c>
      <c r="AC14" s="423">
        <f>松茂町!Z17+松茂町!Z38</f>
        <v>3</v>
      </c>
    </row>
    <row r="15" spans="1:29" s="397" customFormat="1" ht="12.75" customHeight="1">
      <c r="A15" s="544"/>
      <c r="B15" s="425" t="s">
        <v>109</v>
      </c>
      <c r="C15" s="429" t="s">
        <v>406</v>
      </c>
      <c r="D15" s="426"/>
      <c r="E15" s="427" t="s">
        <v>110</v>
      </c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2"/>
      <c r="V15" s="424"/>
      <c r="W15" s="545"/>
      <c r="X15" s="423"/>
      <c r="Y15" s="423"/>
      <c r="Z15" s="423"/>
      <c r="AA15" s="423"/>
      <c r="AB15" s="423"/>
      <c r="AC15" s="423"/>
    </row>
    <row r="16" spans="1:29" s="397" customFormat="1" ht="12.75" customHeight="1">
      <c r="A16" s="544"/>
      <c r="B16" s="425"/>
      <c r="C16" s="426"/>
      <c r="D16" s="426"/>
      <c r="E16" s="427" t="s">
        <v>111</v>
      </c>
      <c r="F16" s="871"/>
      <c r="G16" s="871"/>
      <c r="H16" s="871"/>
      <c r="I16" s="871"/>
      <c r="J16" s="871"/>
      <c r="K16" s="871"/>
      <c r="L16" s="871"/>
      <c r="M16" s="871"/>
      <c r="N16" s="871"/>
      <c r="O16" s="871"/>
      <c r="P16" s="871"/>
      <c r="Q16" s="871"/>
      <c r="R16" s="871"/>
      <c r="S16" s="871"/>
      <c r="T16" s="871"/>
      <c r="U16" s="872"/>
      <c r="V16" s="424"/>
      <c r="W16" s="545"/>
      <c r="X16" s="423"/>
      <c r="Y16" s="423"/>
      <c r="Z16" s="423"/>
      <c r="AA16" s="423"/>
      <c r="AB16" s="423"/>
      <c r="AC16" s="423"/>
    </row>
    <row r="17" spans="1:29" s="397" customFormat="1" ht="12.75" customHeight="1">
      <c r="A17" s="544"/>
      <c r="B17" s="430" t="s">
        <v>126</v>
      </c>
      <c r="C17" s="426"/>
      <c r="D17" s="426"/>
      <c r="E17" s="427" t="s">
        <v>112</v>
      </c>
      <c r="F17" s="871">
        <f t="shared" si="1"/>
        <v>283</v>
      </c>
      <c r="G17" s="871">
        <f>板野町!E17+板野町!E38</f>
        <v>0</v>
      </c>
      <c r="H17" s="871">
        <f>板野町!F17+板野町!F38</f>
        <v>0</v>
      </c>
      <c r="I17" s="871">
        <f>板野町!G17+板野町!G38</f>
        <v>0</v>
      </c>
      <c r="J17" s="871">
        <f>板野町!H17+板野町!H38</f>
        <v>7</v>
      </c>
      <c r="K17" s="871">
        <f>板野町!I17+板野町!I38</f>
        <v>11</v>
      </c>
      <c r="L17" s="871">
        <f>板野町!J17+板野町!J38</f>
        <v>11</v>
      </c>
      <c r="M17" s="871">
        <f>板野町!K17+板野町!K38</f>
        <v>11</v>
      </c>
      <c r="N17" s="871">
        <f>板野町!L17+板野町!L38</f>
        <v>1</v>
      </c>
      <c r="O17" s="871">
        <f>板野町!M17+板野町!M38</f>
        <v>0</v>
      </c>
      <c r="P17" s="871">
        <f>板野町!N17+板野町!N38</f>
        <v>40</v>
      </c>
      <c r="Q17" s="871">
        <f>板野町!O17+板野町!O38</f>
        <v>22</v>
      </c>
      <c r="R17" s="871">
        <f>板野町!P17+板野町!P38</f>
        <v>47</v>
      </c>
      <c r="S17" s="871">
        <f>板野町!Q17+板野町!Q38</f>
        <v>23</v>
      </c>
      <c r="T17" s="871">
        <f>板野町!R17+板野町!R38</f>
        <v>46</v>
      </c>
      <c r="U17" s="872">
        <f t="shared" si="0"/>
        <v>64</v>
      </c>
      <c r="V17" s="424">
        <f>板野町!S17+板野町!S38</f>
        <v>13</v>
      </c>
      <c r="W17" s="545">
        <f>板野町!T17+板野町!T38</f>
        <v>12</v>
      </c>
      <c r="X17" s="423">
        <f>板野町!U17+板野町!U38</f>
        <v>3</v>
      </c>
      <c r="Y17" s="423">
        <f>板野町!V17+板野町!V38</f>
        <v>18</v>
      </c>
      <c r="Z17" s="423">
        <f>板野町!W17+板野町!W38</f>
        <v>12</v>
      </c>
      <c r="AA17" s="423">
        <f>板野町!X17+板野町!X38</f>
        <v>4</v>
      </c>
      <c r="AB17" s="423">
        <f>板野町!Y17+板野町!Y38</f>
        <v>2</v>
      </c>
      <c r="AC17" s="423">
        <f>板野町!Z17+板野町!Z38</f>
        <v>285</v>
      </c>
    </row>
    <row r="18" spans="1:29" s="397" customFormat="1" ht="12.75" customHeight="1">
      <c r="A18" s="544"/>
      <c r="B18" s="425"/>
      <c r="C18" s="426"/>
      <c r="D18" s="426"/>
      <c r="E18" s="427" t="s">
        <v>113</v>
      </c>
      <c r="F18" s="871">
        <f t="shared" si="1"/>
        <v>198</v>
      </c>
      <c r="G18" s="871">
        <f>上板町!E17+上板町!E38</f>
        <v>0</v>
      </c>
      <c r="H18" s="871">
        <f>上板町!F17+上板町!F38</f>
        <v>3</v>
      </c>
      <c r="I18" s="871">
        <f>上板町!G17+上板町!G38</f>
        <v>1</v>
      </c>
      <c r="J18" s="871">
        <f>上板町!H17+上板町!H38</f>
        <v>12</v>
      </c>
      <c r="K18" s="871">
        <f>上板町!I17+上板町!I38</f>
        <v>44</v>
      </c>
      <c r="L18" s="871">
        <f>上板町!J17+上板町!J38</f>
        <v>4</v>
      </c>
      <c r="M18" s="871">
        <f>上板町!K17+上板町!K38</f>
        <v>3</v>
      </c>
      <c r="N18" s="871">
        <f>上板町!L17+上板町!L38</f>
        <v>13</v>
      </c>
      <c r="O18" s="871">
        <f>上板町!M17+上板町!M38</f>
        <v>6</v>
      </c>
      <c r="P18" s="871">
        <f>上板町!N17+上板町!N38</f>
        <v>44</v>
      </c>
      <c r="Q18" s="871">
        <f>上板町!O17+上板町!O38</f>
        <v>27</v>
      </c>
      <c r="R18" s="871">
        <f>上板町!P17+上板町!P38</f>
        <v>17</v>
      </c>
      <c r="S18" s="871">
        <f>上板町!Q17+上板町!Q38</f>
        <v>13</v>
      </c>
      <c r="T18" s="871">
        <f>上板町!R17+上板町!R38</f>
        <v>10</v>
      </c>
      <c r="U18" s="872">
        <f t="shared" si="0"/>
        <v>1</v>
      </c>
      <c r="V18" s="556">
        <f>上板町!S17+上板町!S38</f>
        <v>1</v>
      </c>
      <c r="W18" s="546">
        <f>上板町!T17+上板町!T38</f>
        <v>0</v>
      </c>
      <c r="X18" s="543">
        <f>上板町!U17+上板町!U38</f>
        <v>0</v>
      </c>
      <c r="Y18" s="543">
        <f>上板町!V17+上板町!V38</f>
        <v>0</v>
      </c>
      <c r="Z18" s="543">
        <f>上板町!W17+上板町!W38</f>
        <v>0</v>
      </c>
      <c r="AA18" s="543">
        <f>上板町!X17+上板町!X38</f>
        <v>0</v>
      </c>
      <c r="AB18" s="543">
        <f>上板町!Y17+上板町!Y38</f>
        <v>0</v>
      </c>
      <c r="AC18" s="543">
        <f>上板町!Z17+上板町!Z38</f>
        <v>197</v>
      </c>
    </row>
    <row r="19" spans="1:29" s="397" customFormat="1" ht="12.75" customHeight="1">
      <c r="A19" s="544"/>
      <c r="B19" s="425"/>
      <c r="C19" s="426"/>
      <c r="D19" s="426"/>
      <c r="E19" s="432" t="s">
        <v>114</v>
      </c>
      <c r="F19" s="871">
        <f t="shared" si="1"/>
        <v>27127.359999999997</v>
      </c>
      <c r="G19" s="871">
        <f>SUM(G6:G18)</f>
        <v>1</v>
      </c>
      <c r="H19" s="871">
        <f t="shared" ref="H19" si="2">SUM(H6:H18)</f>
        <v>11</v>
      </c>
      <c r="I19" s="871">
        <f t="shared" ref="I19" si="3">SUM(I6:I18)</f>
        <v>61</v>
      </c>
      <c r="J19" s="871">
        <f t="shared" ref="J19" si="4">SUM(J6:J18)</f>
        <v>188.87</v>
      </c>
      <c r="K19" s="871">
        <f t="shared" ref="K19" si="5">SUM(K6:K18)</f>
        <v>566.18000000000006</v>
      </c>
      <c r="L19" s="871">
        <f t="shared" ref="L19" si="6">SUM(L6:L18)</f>
        <v>599.1</v>
      </c>
      <c r="M19" s="871">
        <f t="shared" ref="M19" si="7">SUM(M6:M18)</f>
        <v>1003.54</v>
      </c>
      <c r="N19" s="871">
        <f t="shared" ref="N19" si="8">SUM(N6:N18)</f>
        <v>1158.07</v>
      </c>
      <c r="O19" s="871">
        <f t="shared" ref="O19" si="9">SUM(O6:O18)</f>
        <v>2071.9300000000003</v>
      </c>
      <c r="P19" s="871">
        <f t="shared" ref="P19" si="10">SUM(P6:P18)</f>
        <v>4301.04</v>
      </c>
      <c r="Q19" s="871">
        <f t="shared" ref="Q19" si="11">SUM(Q6:Q18)</f>
        <v>4254.1100000000006</v>
      </c>
      <c r="R19" s="871">
        <f t="shared" ref="R19" si="12">SUM(R6:R18)</f>
        <v>3364.26</v>
      </c>
      <c r="S19" s="871">
        <f t="shared" ref="S19" si="13">SUM(S6:S18)</f>
        <v>2392.16</v>
      </c>
      <c r="T19" s="871">
        <f t="shared" ref="T19" si="14">SUM(T6:T18)</f>
        <v>1715.71</v>
      </c>
      <c r="U19" s="872">
        <f t="shared" si="0"/>
        <v>5439.3899999999994</v>
      </c>
      <c r="V19" s="424">
        <f t="shared" ref="V19" si="15">SUM(V6:V18)</f>
        <v>1281.6399999999999</v>
      </c>
      <c r="W19" s="545">
        <f t="shared" ref="W19" si="16">SUM(W6:W18)</f>
        <v>1351.08</v>
      </c>
      <c r="X19" s="423">
        <f t="shared" ref="X19" si="17">SUM(X6:X18)</f>
        <v>1048.04</v>
      </c>
      <c r="Y19" s="423">
        <f t="shared" ref="Y19" si="18">SUM(Y6:Y18)</f>
        <v>786.61</v>
      </c>
      <c r="Z19" s="423">
        <f t="shared" ref="Z19" si="19">SUM(Z6:Z18)</f>
        <v>392.74</v>
      </c>
      <c r="AA19" s="423">
        <f t="shared" ref="AA19" si="20">SUM(AA6:AA18)</f>
        <v>328.52</v>
      </c>
      <c r="AB19" s="423">
        <f t="shared" ref="AB19" si="21">SUM(AB6:AB18)</f>
        <v>250.76</v>
      </c>
      <c r="AC19" s="423">
        <f t="shared" ref="AC19" si="22">SUM(AC6:AC18)</f>
        <v>27135.360000000001</v>
      </c>
    </row>
    <row r="20" spans="1:29" s="397" customFormat="1" ht="12.75" customHeight="1">
      <c r="A20" s="544"/>
      <c r="B20" s="425"/>
      <c r="C20" s="559"/>
      <c r="D20" s="562" t="s">
        <v>115</v>
      </c>
      <c r="E20" s="560" t="s">
        <v>116</v>
      </c>
      <c r="F20" s="871">
        <f t="shared" si="1"/>
        <v>4839</v>
      </c>
      <c r="G20" s="871">
        <f>阿波市!E17+阿波市!E38</f>
        <v>0</v>
      </c>
      <c r="H20" s="871">
        <f>阿波市!F17+阿波市!F38</f>
        <v>3</v>
      </c>
      <c r="I20" s="871">
        <f>阿波市!G17+阿波市!G38</f>
        <v>93</v>
      </c>
      <c r="J20" s="871">
        <f>阿波市!H17+阿波市!H38</f>
        <v>238</v>
      </c>
      <c r="K20" s="871">
        <f>阿波市!I17+阿波市!I38</f>
        <v>206</v>
      </c>
      <c r="L20" s="871">
        <f>阿波市!J17+阿波市!J38</f>
        <v>350</v>
      </c>
      <c r="M20" s="871">
        <f>阿波市!K17+阿波市!K38</f>
        <v>452</v>
      </c>
      <c r="N20" s="871">
        <f>阿波市!L17+阿波市!L38</f>
        <v>421</v>
      </c>
      <c r="O20" s="871">
        <f>阿波市!M17+阿波市!M38</f>
        <v>586</v>
      </c>
      <c r="P20" s="871">
        <f>阿波市!N17+阿波市!N38</f>
        <v>948</v>
      </c>
      <c r="Q20" s="871">
        <f>阿波市!O17+阿波市!O38</f>
        <v>662</v>
      </c>
      <c r="R20" s="871">
        <f>阿波市!P17+阿波市!P38</f>
        <v>434</v>
      </c>
      <c r="S20" s="871">
        <f>阿波市!Q17+阿波市!Q38</f>
        <v>223</v>
      </c>
      <c r="T20" s="871">
        <f>阿波市!R17+阿波市!R38</f>
        <v>101</v>
      </c>
      <c r="U20" s="872">
        <f t="shared" si="0"/>
        <v>122</v>
      </c>
      <c r="V20" s="424">
        <f>阿波市!S17+阿波市!S38</f>
        <v>55</v>
      </c>
      <c r="W20" s="545">
        <f>阿波市!T17+阿波市!T38</f>
        <v>19</v>
      </c>
      <c r="X20" s="423">
        <f>阿波市!U17+阿波市!U38</f>
        <v>14</v>
      </c>
      <c r="Y20" s="423">
        <f>阿波市!V17+阿波市!V38</f>
        <v>16</v>
      </c>
      <c r="Z20" s="423">
        <f>阿波市!W17+阿波市!W38</f>
        <v>5</v>
      </c>
      <c r="AA20" s="423">
        <f>阿波市!X17+阿波市!X38</f>
        <v>5</v>
      </c>
      <c r="AB20" s="423">
        <f>阿波市!Y17+阿波市!Y38</f>
        <v>8</v>
      </c>
      <c r="AC20" s="423">
        <f>阿波市!Z17+阿波市!Z38</f>
        <v>4838</v>
      </c>
    </row>
    <row r="21" spans="1:29" s="397" customFormat="1" ht="12.75" customHeight="1" thickBot="1">
      <c r="A21" s="544"/>
      <c r="B21" s="425"/>
      <c r="C21" s="433"/>
      <c r="D21" s="561" t="s">
        <v>117</v>
      </c>
      <c r="E21" s="435"/>
      <c r="F21" s="873">
        <f t="shared" si="1"/>
        <v>31966.359999999997</v>
      </c>
      <c r="G21" s="873">
        <f>G19+G20</f>
        <v>1</v>
      </c>
      <c r="H21" s="873">
        <f t="shared" ref="H21" si="23">H19+H20</f>
        <v>14</v>
      </c>
      <c r="I21" s="873">
        <f t="shared" ref="I21" si="24">I19+I20</f>
        <v>154</v>
      </c>
      <c r="J21" s="873">
        <f t="shared" ref="J21" si="25">J19+J20</f>
        <v>426.87</v>
      </c>
      <c r="K21" s="873">
        <f t="shared" ref="K21" si="26">K19+K20</f>
        <v>772.18000000000006</v>
      </c>
      <c r="L21" s="873">
        <f t="shared" ref="L21" si="27">L19+L20</f>
        <v>949.1</v>
      </c>
      <c r="M21" s="873">
        <f t="shared" ref="M21" si="28">M19+M20</f>
        <v>1455.54</v>
      </c>
      <c r="N21" s="873">
        <f t="shared" ref="N21" si="29">N19+N20</f>
        <v>1579.07</v>
      </c>
      <c r="O21" s="873">
        <f t="shared" ref="O21" si="30">O19+O20</f>
        <v>2657.9300000000003</v>
      </c>
      <c r="P21" s="873">
        <f t="shared" ref="P21" si="31">P19+P20</f>
        <v>5249.04</v>
      </c>
      <c r="Q21" s="873">
        <f t="shared" ref="Q21" si="32">Q19+Q20</f>
        <v>4916.1100000000006</v>
      </c>
      <c r="R21" s="873">
        <f t="shared" ref="R21" si="33">R19+R20</f>
        <v>3798.26</v>
      </c>
      <c r="S21" s="873">
        <f t="shared" ref="S21" si="34">S19+S20</f>
        <v>2615.16</v>
      </c>
      <c r="T21" s="873">
        <f t="shared" ref="T21" si="35">T19+T20</f>
        <v>1816.71</v>
      </c>
      <c r="U21" s="874">
        <f t="shared" si="0"/>
        <v>5561.3899999999994</v>
      </c>
      <c r="V21" s="437">
        <f t="shared" ref="V21" si="36">V19+V20</f>
        <v>1336.6399999999999</v>
      </c>
      <c r="W21" s="547">
        <f t="shared" ref="W21" si="37">W19+W20</f>
        <v>1370.08</v>
      </c>
      <c r="X21" s="436">
        <f t="shared" ref="X21" si="38">X19+X20</f>
        <v>1062.04</v>
      </c>
      <c r="Y21" s="436">
        <f t="shared" ref="Y21" si="39">Y19+Y20</f>
        <v>802.61</v>
      </c>
      <c r="Z21" s="436">
        <f t="shared" ref="Z21" si="40">Z19+Z20</f>
        <v>397.74</v>
      </c>
      <c r="AA21" s="436">
        <f t="shared" ref="AA21" si="41">AA19+AA20</f>
        <v>333.52</v>
      </c>
      <c r="AB21" s="436">
        <f t="shared" ref="AB21" si="42">AB19+AB20</f>
        <v>258.76</v>
      </c>
      <c r="AC21" s="436">
        <f t="shared" ref="AC21" si="43">AC19+AC20</f>
        <v>31973.360000000001</v>
      </c>
    </row>
    <row r="22" spans="1:29" s="397" customFormat="1" ht="12.75" customHeight="1">
      <c r="A22" s="544"/>
      <c r="B22" s="425"/>
      <c r="C22" s="421"/>
      <c r="D22" s="426"/>
      <c r="E22" s="439" t="s">
        <v>118</v>
      </c>
      <c r="F22" s="798">
        <f t="shared" si="1"/>
        <v>5596</v>
      </c>
      <c r="G22" s="875">
        <f>吉野川市!E17+吉野川市!E38</f>
        <v>0</v>
      </c>
      <c r="H22" s="875">
        <f>吉野川市!F17+吉野川市!F38</f>
        <v>0</v>
      </c>
      <c r="I22" s="875">
        <f>吉野川市!G17+吉野川市!G38</f>
        <v>9</v>
      </c>
      <c r="J22" s="875">
        <f>吉野川市!H17+吉野川市!H38</f>
        <v>50</v>
      </c>
      <c r="K22" s="875">
        <f>吉野川市!I17+吉野川市!I38</f>
        <v>187</v>
      </c>
      <c r="L22" s="875">
        <f>吉野川市!J17+吉野川市!J38</f>
        <v>160</v>
      </c>
      <c r="M22" s="875">
        <f>吉野川市!K17+吉野川市!K38</f>
        <v>153</v>
      </c>
      <c r="N22" s="875">
        <f>吉野川市!L17+吉野川市!L38</f>
        <v>168</v>
      </c>
      <c r="O22" s="875">
        <f>吉野川市!M17+吉野川市!M38</f>
        <v>162</v>
      </c>
      <c r="P22" s="875">
        <f>吉野川市!N17+吉野川市!N38</f>
        <v>406</v>
      </c>
      <c r="Q22" s="875">
        <f>吉野川市!O17+吉野川市!O38</f>
        <v>764</v>
      </c>
      <c r="R22" s="875">
        <f>吉野川市!P17+吉野川市!P38</f>
        <v>999</v>
      </c>
      <c r="S22" s="875">
        <f>吉野川市!Q17+吉野川市!Q38</f>
        <v>777</v>
      </c>
      <c r="T22" s="875">
        <f>吉野川市!R17+吉野川市!R38</f>
        <v>615</v>
      </c>
      <c r="U22" s="876">
        <f t="shared" si="0"/>
        <v>1146</v>
      </c>
      <c r="V22" s="441">
        <f>吉野川市!S17+吉野川市!S38</f>
        <v>280</v>
      </c>
      <c r="W22" s="548">
        <f>吉野川市!T17+吉野川市!T38</f>
        <v>295</v>
      </c>
      <c r="X22" s="440">
        <f>吉野川市!U17+吉野川市!U38</f>
        <v>186</v>
      </c>
      <c r="Y22" s="440">
        <f>吉野川市!V17+吉野川市!V38</f>
        <v>152</v>
      </c>
      <c r="Z22" s="440">
        <f>吉野川市!W17+吉野川市!W38</f>
        <v>98</v>
      </c>
      <c r="AA22" s="440">
        <f>吉野川市!X17+吉野川市!X38</f>
        <v>83</v>
      </c>
      <c r="AB22" s="440">
        <f>吉野川市!Y17+吉野川市!Y38</f>
        <v>52</v>
      </c>
      <c r="AC22" s="440">
        <f>吉野川市!Z17+吉野川市!Z38</f>
        <v>5595</v>
      </c>
    </row>
    <row r="23" spans="1:29" s="397" customFormat="1" ht="12.75" customHeight="1">
      <c r="A23" s="544"/>
      <c r="B23" s="425"/>
      <c r="C23" s="426"/>
      <c r="D23" s="431"/>
      <c r="E23" s="442" t="s">
        <v>114</v>
      </c>
      <c r="F23" s="794">
        <f t="shared" si="1"/>
        <v>10435</v>
      </c>
      <c r="G23" s="871">
        <f>G22+G20</f>
        <v>0</v>
      </c>
      <c r="H23" s="871">
        <f>H22+H20</f>
        <v>3</v>
      </c>
      <c r="I23" s="871">
        <f t="shared" ref="I23:AC23" si="44">I22+I20</f>
        <v>102</v>
      </c>
      <c r="J23" s="871">
        <f t="shared" si="44"/>
        <v>288</v>
      </c>
      <c r="K23" s="871">
        <f t="shared" si="44"/>
        <v>393</v>
      </c>
      <c r="L23" s="871">
        <f t="shared" si="44"/>
        <v>510</v>
      </c>
      <c r="M23" s="871">
        <f t="shared" si="44"/>
        <v>605</v>
      </c>
      <c r="N23" s="871">
        <f t="shared" si="44"/>
        <v>589</v>
      </c>
      <c r="O23" s="871">
        <f t="shared" si="44"/>
        <v>748</v>
      </c>
      <c r="P23" s="871">
        <f t="shared" si="44"/>
        <v>1354</v>
      </c>
      <c r="Q23" s="871">
        <f t="shared" si="44"/>
        <v>1426</v>
      </c>
      <c r="R23" s="871">
        <f t="shared" si="44"/>
        <v>1433</v>
      </c>
      <c r="S23" s="871">
        <f t="shared" si="44"/>
        <v>1000</v>
      </c>
      <c r="T23" s="871">
        <f t="shared" si="44"/>
        <v>716</v>
      </c>
      <c r="U23" s="872">
        <f t="shared" si="44"/>
        <v>1268</v>
      </c>
      <c r="V23" s="424">
        <f t="shared" si="44"/>
        <v>335</v>
      </c>
      <c r="W23" s="545">
        <f t="shared" si="44"/>
        <v>314</v>
      </c>
      <c r="X23" s="423">
        <f t="shared" si="44"/>
        <v>200</v>
      </c>
      <c r="Y23" s="423">
        <f t="shared" si="44"/>
        <v>168</v>
      </c>
      <c r="Z23" s="423">
        <f t="shared" si="44"/>
        <v>103</v>
      </c>
      <c r="AA23" s="423">
        <f t="shared" si="44"/>
        <v>88</v>
      </c>
      <c r="AB23" s="423">
        <f t="shared" si="44"/>
        <v>60</v>
      </c>
      <c r="AC23" s="423">
        <f t="shared" si="44"/>
        <v>10433</v>
      </c>
    </row>
    <row r="24" spans="1:29" s="397" customFormat="1" ht="12.75" customHeight="1">
      <c r="A24" s="544"/>
      <c r="B24" s="425"/>
      <c r="C24" s="426" t="s">
        <v>119</v>
      </c>
      <c r="D24" s="426"/>
      <c r="E24" s="444" t="s">
        <v>120</v>
      </c>
      <c r="F24" s="794">
        <f t="shared" si="1"/>
        <v>16703</v>
      </c>
      <c r="G24" s="871">
        <f>美馬市!E17+美馬市!E38</f>
        <v>0</v>
      </c>
      <c r="H24" s="871">
        <f>美馬市!F17+美馬市!F38</f>
        <v>10</v>
      </c>
      <c r="I24" s="871">
        <f>美馬市!G17+美馬市!G38</f>
        <v>68</v>
      </c>
      <c r="J24" s="871">
        <f>美馬市!H17+美馬市!H38</f>
        <v>194</v>
      </c>
      <c r="K24" s="871">
        <f>美馬市!I17+美馬市!I38</f>
        <v>406</v>
      </c>
      <c r="L24" s="871">
        <f>美馬市!J17+美馬市!J38</f>
        <v>427</v>
      </c>
      <c r="M24" s="871">
        <f>美馬市!K17+美馬市!K38</f>
        <v>879</v>
      </c>
      <c r="N24" s="871">
        <f>美馬市!L17+美馬市!L38</f>
        <v>1143</v>
      </c>
      <c r="O24" s="871">
        <f>美馬市!M17+美馬市!M38</f>
        <v>1531</v>
      </c>
      <c r="P24" s="871">
        <f>美馬市!N17+美馬市!N38</f>
        <v>2281</v>
      </c>
      <c r="Q24" s="871">
        <f>美馬市!O17+美馬市!O38</f>
        <v>2951</v>
      </c>
      <c r="R24" s="871">
        <f>美馬市!P17+美馬市!P38</f>
        <v>2367</v>
      </c>
      <c r="S24" s="871">
        <f>美馬市!Q17+美馬市!Q38</f>
        <v>1435</v>
      </c>
      <c r="T24" s="871">
        <f>美馬市!R17+美馬市!R38</f>
        <v>715</v>
      </c>
      <c r="U24" s="872">
        <f t="shared" si="0"/>
        <v>2296</v>
      </c>
      <c r="V24" s="424">
        <f>美馬市!S17+美馬市!S38</f>
        <v>420</v>
      </c>
      <c r="W24" s="545">
        <f>美馬市!T17+美馬市!T38</f>
        <v>481</v>
      </c>
      <c r="X24" s="423">
        <f>美馬市!U17+美馬市!U38</f>
        <v>349</v>
      </c>
      <c r="Y24" s="423">
        <f>美馬市!V17+美馬市!V38</f>
        <v>404</v>
      </c>
      <c r="Z24" s="423">
        <f>美馬市!W17+美馬市!W38</f>
        <v>204</v>
      </c>
      <c r="AA24" s="423">
        <f>美馬市!X17+美馬市!X38</f>
        <v>155</v>
      </c>
      <c r="AB24" s="423">
        <f>美馬市!Y17+美馬市!Y38</f>
        <v>283</v>
      </c>
      <c r="AC24" s="423">
        <f>美馬市!Z17+美馬市!Z38</f>
        <v>16703</v>
      </c>
    </row>
    <row r="25" spans="1:29" s="397" customFormat="1" ht="12.75" customHeight="1">
      <c r="A25" s="544"/>
      <c r="B25" s="425"/>
      <c r="C25" s="426" t="s">
        <v>143</v>
      </c>
      <c r="D25" s="428" t="s">
        <v>121</v>
      </c>
      <c r="E25" s="445" t="s">
        <v>122</v>
      </c>
      <c r="F25" s="794">
        <f t="shared" si="1"/>
        <v>9729</v>
      </c>
      <c r="G25" s="871">
        <f>つるぎ町!E17+つるぎ町!E38</f>
        <v>0</v>
      </c>
      <c r="H25" s="871">
        <f>つるぎ町!F17+つるぎ町!F38</f>
        <v>14</v>
      </c>
      <c r="I25" s="871">
        <f>つるぎ町!G17+つるぎ町!G38</f>
        <v>33</v>
      </c>
      <c r="J25" s="871">
        <f>つるぎ町!H17+つるぎ町!H38</f>
        <v>29</v>
      </c>
      <c r="K25" s="871">
        <f>つるぎ町!I17+つるぎ町!I38</f>
        <v>121</v>
      </c>
      <c r="L25" s="871">
        <f>つるぎ町!J17+つるぎ町!J38</f>
        <v>199</v>
      </c>
      <c r="M25" s="871">
        <f>つるぎ町!K17+つるぎ町!K38</f>
        <v>488</v>
      </c>
      <c r="N25" s="871">
        <f>つるぎ町!L17+つるぎ町!L38</f>
        <v>716</v>
      </c>
      <c r="O25" s="871">
        <f>つるぎ町!M17+つるぎ町!M38</f>
        <v>550</v>
      </c>
      <c r="P25" s="871">
        <f>つるぎ町!N17+つるぎ町!N38</f>
        <v>1173</v>
      </c>
      <c r="Q25" s="871">
        <f>つるぎ町!O17+つるぎ町!O38</f>
        <v>1472</v>
      </c>
      <c r="R25" s="871">
        <f>つるぎ町!P17+つるぎ町!P38</f>
        <v>1691</v>
      </c>
      <c r="S25" s="871">
        <f>つるぎ町!Q17+つるぎ町!Q38</f>
        <v>1472</v>
      </c>
      <c r="T25" s="871">
        <f>つるぎ町!R17+つるぎ町!R38</f>
        <v>794</v>
      </c>
      <c r="U25" s="872">
        <f t="shared" si="0"/>
        <v>977</v>
      </c>
      <c r="V25" s="424">
        <f>つるぎ町!S17+つるぎ町!S38</f>
        <v>409</v>
      </c>
      <c r="W25" s="545">
        <f>つるぎ町!T17+つるぎ町!T38</f>
        <v>186</v>
      </c>
      <c r="X25" s="423">
        <f>つるぎ町!U17+つるぎ町!U38</f>
        <v>163</v>
      </c>
      <c r="Y25" s="423">
        <f>つるぎ町!V17+つるぎ町!V38</f>
        <v>87</v>
      </c>
      <c r="Z25" s="423">
        <f>つるぎ町!W17+つるぎ町!W38</f>
        <v>48</v>
      </c>
      <c r="AA25" s="423">
        <f>つるぎ町!X17+つるぎ町!X38</f>
        <v>46</v>
      </c>
      <c r="AB25" s="423">
        <f>つるぎ町!Y17+つるぎ町!Y38</f>
        <v>38</v>
      </c>
      <c r="AC25" s="423">
        <f>つるぎ町!Z17+つるぎ町!Z38</f>
        <v>9728</v>
      </c>
    </row>
    <row r="26" spans="1:29" s="397" customFormat="1" ht="12.75" customHeight="1">
      <c r="A26" s="544"/>
      <c r="B26" s="425"/>
      <c r="C26" s="426"/>
      <c r="D26" s="426"/>
      <c r="E26" s="442" t="s">
        <v>114</v>
      </c>
      <c r="F26" s="871">
        <f t="shared" si="1"/>
        <v>26432</v>
      </c>
      <c r="G26" s="871">
        <f>G24+G25</f>
        <v>0</v>
      </c>
      <c r="H26" s="871">
        <f>H24+H25</f>
        <v>24</v>
      </c>
      <c r="I26" s="871">
        <f t="shared" ref="I26" si="45">I24+I25</f>
        <v>101</v>
      </c>
      <c r="J26" s="871">
        <f t="shared" ref="J26" si="46">J24+J25</f>
        <v>223</v>
      </c>
      <c r="K26" s="871">
        <f t="shared" ref="K26" si="47">K24+K25</f>
        <v>527</v>
      </c>
      <c r="L26" s="871">
        <f t="shared" ref="L26" si="48">L24+L25</f>
        <v>626</v>
      </c>
      <c r="M26" s="871">
        <f t="shared" ref="M26" si="49">M24+M25</f>
        <v>1367</v>
      </c>
      <c r="N26" s="871">
        <f t="shared" ref="N26" si="50">N24+N25</f>
        <v>1859</v>
      </c>
      <c r="O26" s="871">
        <f t="shared" ref="O26" si="51">O24+O25</f>
        <v>2081</v>
      </c>
      <c r="P26" s="871">
        <f t="shared" ref="P26" si="52">P24+P25</f>
        <v>3454</v>
      </c>
      <c r="Q26" s="871">
        <f t="shared" ref="Q26" si="53">Q24+Q25</f>
        <v>4423</v>
      </c>
      <c r="R26" s="871">
        <f t="shared" ref="R26" si="54">R24+R25</f>
        <v>4058</v>
      </c>
      <c r="S26" s="871">
        <f t="shared" ref="S26" si="55">S24+S25</f>
        <v>2907</v>
      </c>
      <c r="T26" s="871">
        <f t="shared" ref="T26" si="56">T24+T25</f>
        <v>1509</v>
      </c>
      <c r="U26" s="872">
        <f t="shared" si="0"/>
        <v>3273</v>
      </c>
      <c r="V26" s="424">
        <f t="shared" ref="V26" si="57">V24+V25</f>
        <v>829</v>
      </c>
      <c r="W26" s="545">
        <f t="shared" ref="W26" si="58">W24+W25</f>
        <v>667</v>
      </c>
      <c r="X26" s="423">
        <f t="shared" ref="X26" si="59">X24+X25</f>
        <v>512</v>
      </c>
      <c r="Y26" s="423">
        <f t="shared" ref="Y26" si="60">Y24+Y25</f>
        <v>491</v>
      </c>
      <c r="Z26" s="423">
        <f t="shared" ref="Z26" si="61">Z24+Z25</f>
        <v>252</v>
      </c>
      <c r="AA26" s="423">
        <f t="shared" ref="AA26" si="62">AA24+AA25</f>
        <v>201</v>
      </c>
      <c r="AB26" s="423">
        <f t="shared" ref="AB26" si="63">AB24+AB25</f>
        <v>321</v>
      </c>
      <c r="AC26" s="423">
        <f t="shared" ref="AC26" si="64">AC24+AC25</f>
        <v>26431</v>
      </c>
    </row>
    <row r="27" spans="1:29" s="397" customFormat="1" ht="12.75" customHeight="1" thickBot="1">
      <c r="A27" s="544"/>
      <c r="B27" s="425"/>
      <c r="C27" s="446"/>
      <c r="D27" s="447" t="s">
        <v>117</v>
      </c>
      <c r="E27" s="448"/>
      <c r="F27" s="877">
        <f t="shared" si="1"/>
        <v>32028</v>
      </c>
      <c r="G27" s="877">
        <f>G22+G26</f>
        <v>0</v>
      </c>
      <c r="H27" s="877">
        <f>H22+H26</f>
        <v>24</v>
      </c>
      <c r="I27" s="877">
        <f t="shared" ref="I27:AC27" si="65">I22+I26</f>
        <v>110</v>
      </c>
      <c r="J27" s="877">
        <f t="shared" si="65"/>
        <v>273</v>
      </c>
      <c r="K27" s="877">
        <f t="shared" si="65"/>
        <v>714</v>
      </c>
      <c r="L27" s="877">
        <f t="shared" si="65"/>
        <v>786</v>
      </c>
      <c r="M27" s="877">
        <f t="shared" si="65"/>
        <v>1520</v>
      </c>
      <c r="N27" s="877">
        <f t="shared" si="65"/>
        <v>2027</v>
      </c>
      <c r="O27" s="877">
        <f t="shared" si="65"/>
        <v>2243</v>
      </c>
      <c r="P27" s="877">
        <f t="shared" si="65"/>
        <v>3860</v>
      </c>
      <c r="Q27" s="877">
        <f t="shared" si="65"/>
        <v>5187</v>
      </c>
      <c r="R27" s="877">
        <f t="shared" si="65"/>
        <v>5057</v>
      </c>
      <c r="S27" s="877">
        <f t="shared" si="65"/>
        <v>3684</v>
      </c>
      <c r="T27" s="877">
        <f t="shared" si="65"/>
        <v>2124</v>
      </c>
      <c r="U27" s="878">
        <f t="shared" si="65"/>
        <v>4419</v>
      </c>
      <c r="V27" s="557">
        <f t="shared" si="65"/>
        <v>1109</v>
      </c>
      <c r="W27" s="549">
        <f t="shared" si="65"/>
        <v>962</v>
      </c>
      <c r="X27" s="449">
        <f t="shared" si="65"/>
        <v>698</v>
      </c>
      <c r="Y27" s="449">
        <f t="shared" si="65"/>
        <v>643</v>
      </c>
      <c r="Z27" s="449">
        <f t="shared" si="65"/>
        <v>350</v>
      </c>
      <c r="AA27" s="449">
        <f t="shared" si="65"/>
        <v>284</v>
      </c>
      <c r="AB27" s="449">
        <f t="shared" si="65"/>
        <v>373</v>
      </c>
      <c r="AC27" s="449">
        <f t="shared" si="65"/>
        <v>32026</v>
      </c>
    </row>
    <row r="28" spans="1:29" s="397" customFormat="1" ht="12.75" customHeight="1">
      <c r="A28" s="544"/>
      <c r="B28" s="425"/>
      <c r="C28" s="426" t="s">
        <v>123</v>
      </c>
      <c r="D28" s="428" t="s">
        <v>124</v>
      </c>
      <c r="E28" s="444" t="s">
        <v>125</v>
      </c>
      <c r="F28" s="879">
        <f t="shared" si="1"/>
        <v>33145</v>
      </c>
      <c r="G28" s="879">
        <f>三好市!E17+三好市!E38</f>
        <v>28</v>
      </c>
      <c r="H28" s="879">
        <f>三好市!F17+三好市!F38</f>
        <v>135</v>
      </c>
      <c r="I28" s="879">
        <f>三好市!G17+三好市!G38</f>
        <v>220</v>
      </c>
      <c r="J28" s="879">
        <f>三好市!H17+三好市!H38</f>
        <v>570</v>
      </c>
      <c r="K28" s="879">
        <f>三好市!I17+三好市!I38</f>
        <v>671</v>
      </c>
      <c r="L28" s="879">
        <f>三好市!J17+三好市!J38</f>
        <v>1463</v>
      </c>
      <c r="M28" s="879">
        <f>三好市!K17+三好市!K38</f>
        <v>2668</v>
      </c>
      <c r="N28" s="879">
        <f>三好市!L17+三好市!L38</f>
        <v>3131</v>
      </c>
      <c r="O28" s="879">
        <f>三好市!M17+三好市!M38</f>
        <v>7062</v>
      </c>
      <c r="P28" s="879">
        <f>三好市!N17+三好市!N38</f>
        <v>5766</v>
      </c>
      <c r="Q28" s="879">
        <f>三好市!O17+三好市!O38</f>
        <v>4753</v>
      </c>
      <c r="R28" s="879">
        <f>三好市!P17+三好市!P38</f>
        <v>2961</v>
      </c>
      <c r="S28" s="879">
        <f>三好市!Q17+三好市!Q38</f>
        <v>1131</v>
      </c>
      <c r="T28" s="879">
        <f>三好市!R17+三好市!R38</f>
        <v>743</v>
      </c>
      <c r="U28" s="880">
        <f t="shared" si="0"/>
        <v>1843</v>
      </c>
      <c r="V28" s="451">
        <f>三好市!S17+三好市!S38</f>
        <v>510</v>
      </c>
      <c r="W28" s="550">
        <f>三好市!T17+三好市!T38</f>
        <v>443</v>
      </c>
      <c r="X28" s="450">
        <f>三好市!U17+三好市!U38</f>
        <v>385</v>
      </c>
      <c r="Y28" s="450">
        <f>三好市!V17+三好市!V38</f>
        <v>208</v>
      </c>
      <c r="Z28" s="450">
        <f>三好市!W17+三好市!W38</f>
        <v>128</v>
      </c>
      <c r="AA28" s="450">
        <f>三好市!X17+三好市!X38</f>
        <v>75</v>
      </c>
      <c r="AB28" s="450">
        <f>三好市!Y17+三好市!Y38</f>
        <v>94</v>
      </c>
      <c r="AC28" s="450">
        <f>三好市!Z17+三好市!Z38</f>
        <v>33142</v>
      </c>
    </row>
    <row r="29" spans="1:29" s="397" customFormat="1" ht="12.75" customHeight="1">
      <c r="A29" s="544"/>
      <c r="B29" s="425"/>
      <c r="C29" s="426" t="s">
        <v>126</v>
      </c>
      <c r="D29" s="426"/>
      <c r="E29" s="445" t="s">
        <v>127</v>
      </c>
      <c r="F29" s="871">
        <f t="shared" si="1"/>
        <v>5380</v>
      </c>
      <c r="G29" s="871">
        <f>東みよし町!E17+東みよし町!E38</f>
        <v>2</v>
      </c>
      <c r="H29" s="871">
        <f>東みよし町!F17+東みよし町!F38</f>
        <v>31</v>
      </c>
      <c r="I29" s="871">
        <f>東みよし町!G17+東みよし町!G38</f>
        <v>28</v>
      </c>
      <c r="J29" s="871">
        <f>東みよし町!H17+東みよし町!H38</f>
        <v>194</v>
      </c>
      <c r="K29" s="871">
        <f>東みよし町!I17+東みよし町!I38</f>
        <v>302</v>
      </c>
      <c r="L29" s="871">
        <f>東みよし町!J17+東みよし町!J38</f>
        <v>359</v>
      </c>
      <c r="M29" s="871">
        <f>東みよし町!K17+東みよし町!K38</f>
        <v>464</v>
      </c>
      <c r="N29" s="871">
        <f>東みよし町!L17+東みよし町!L38</f>
        <v>341</v>
      </c>
      <c r="O29" s="871">
        <f>東みよし町!M17+東みよし町!M38</f>
        <v>635</v>
      </c>
      <c r="P29" s="871">
        <f>東みよし町!N17+東みよし町!N38</f>
        <v>693</v>
      </c>
      <c r="Q29" s="871">
        <f>東みよし町!O17+東みよし町!O38</f>
        <v>846</v>
      </c>
      <c r="R29" s="871">
        <f>東みよし町!P17+東みよし町!P38</f>
        <v>574</v>
      </c>
      <c r="S29" s="871">
        <f>東みよし町!Q17+東みよし町!Q38</f>
        <v>312</v>
      </c>
      <c r="T29" s="871">
        <f>東みよし町!R17+東みよし町!R38</f>
        <v>195</v>
      </c>
      <c r="U29" s="872">
        <f t="shared" si="0"/>
        <v>404</v>
      </c>
      <c r="V29" s="424">
        <f>東みよし町!S17+東みよし町!S38</f>
        <v>132</v>
      </c>
      <c r="W29" s="545">
        <f>東みよし町!T17+東みよし町!T38</f>
        <v>110</v>
      </c>
      <c r="X29" s="423">
        <f>東みよし町!U17+東みよし町!U38</f>
        <v>92</v>
      </c>
      <c r="Y29" s="423">
        <f>東みよし町!V17+東みよし町!V38</f>
        <v>50</v>
      </c>
      <c r="Z29" s="423">
        <f>東みよし町!W17+東みよし町!W38</f>
        <v>8</v>
      </c>
      <c r="AA29" s="423">
        <f>東みよし町!X17+東みよし町!X38</f>
        <v>8</v>
      </c>
      <c r="AB29" s="423">
        <f>東みよし町!Y17+東みよし町!Y38</f>
        <v>4</v>
      </c>
      <c r="AC29" s="423">
        <f>東みよし町!Z17+東みよし町!Z38</f>
        <v>5381</v>
      </c>
    </row>
    <row r="30" spans="1:29" s="397" customFormat="1" ht="12.75" customHeight="1" thickBot="1">
      <c r="A30" s="544"/>
      <c r="B30" s="425"/>
      <c r="C30" s="433"/>
      <c r="D30" s="452" t="s">
        <v>117</v>
      </c>
      <c r="E30" s="435"/>
      <c r="F30" s="873">
        <f t="shared" si="1"/>
        <v>38525</v>
      </c>
      <c r="G30" s="873">
        <f>G28+G29</f>
        <v>30</v>
      </c>
      <c r="H30" s="873">
        <f t="shared" ref="H30" si="66">H28+H29</f>
        <v>166</v>
      </c>
      <c r="I30" s="873">
        <f t="shared" ref="I30" si="67">I28+I29</f>
        <v>248</v>
      </c>
      <c r="J30" s="873">
        <f t="shared" ref="J30" si="68">J28+J29</f>
        <v>764</v>
      </c>
      <c r="K30" s="873">
        <f t="shared" ref="K30" si="69">K28+K29</f>
        <v>973</v>
      </c>
      <c r="L30" s="873">
        <f t="shared" ref="L30" si="70">L28+L29</f>
        <v>1822</v>
      </c>
      <c r="M30" s="873">
        <f t="shared" ref="M30" si="71">M28+M29</f>
        <v>3132</v>
      </c>
      <c r="N30" s="873">
        <f t="shared" ref="N30" si="72">N28+N29</f>
        <v>3472</v>
      </c>
      <c r="O30" s="873">
        <f t="shared" ref="O30" si="73">O28+O29</f>
        <v>7697</v>
      </c>
      <c r="P30" s="873">
        <f t="shared" ref="P30" si="74">P28+P29</f>
        <v>6459</v>
      </c>
      <c r="Q30" s="873">
        <f t="shared" ref="Q30" si="75">Q28+Q29</f>
        <v>5599</v>
      </c>
      <c r="R30" s="873">
        <f t="shared" ref="R30" si="76">R28+R29</f>
        <v>3535</v>
      </c>
      <c r="S30" s="873">
        <f t="shared" ref="S30" si="77">S28+S29</f>
        <v>1443</v>
      </c>
      <c r="T30" s="873">
        <f t="shared" ref="T30" si="78">T28+T29</f>
        <v>938</v>
      </c>
      <c r="U30" s="874">
        <f t="shared" si="0"/>
        <v>2247</v>
      </c>
      <c r="V30" s="437">
        <f t="shared" ref="V30" si="79">V28+V29</f>
        <v>642</v>
      </c>
      <c r="W30" s="547">
        <f t="shared" ref="W30" si="80">W28+W29</f>
        <v>553</v>
      </c>
      <c r="X30" s="436">
        <f t="shared" ref="X30" si="81">X28+X29</f>
        <v>477</v>
      </c>
      <c r="Y30" s="436">
        <f t="shared" ref="Y30" si="82">Y28+Y29</f>
        <v>258</v>
      </c>
      <c r="Z30" s="436">
        <f t="shared" ref="Z30" si="83">Z28+Z29</f>
        <v>136</v>
      </c>
      <c r="AA30" s="436">
        <f t="shared" ref="AA30" si="84">AA28+AA29</f>
        <v>83</v>
      </c>
      <c r="AB30" s="436">
        <f t="shared" ref="AB30" si="85">AB28+AB29</f>
        <v>98</v>
      </c>
      <c r="AC30" s="436">
        <f t="shared" ref="AC30" si="86">AC28+AC29</f>
        <v>38523</v>
      </c>
    </row>
    <row r="31" spans="1:29" s="397" customFormat="1" ht="12.75" customHeight="1" thickBot="1">
      <c r="A31" s="544"/>
      <c r="B31" s="453"/>
      <c r="C31" s="454" t="s">
        <v>128</v>
      </c>
      <c r="D31" s="455"/>
      <c r="E31" s="456"/>
      <c r="F31" s="881">
        <f>SUM(G31:U31)</f>
        <v>102519.36000000002</v>
      </c>
      <c r="G31" s="881">
        <f>G21+G30+G27</f>
        <v>31</v>
      </c>
      <c r="H31" s="881">
        <f t="shared" ref="H31:AC31" si="87">H21+H30+H27</f>
        <v>204</v>
      </c>
      <c r="I31" s="881">
        <f t="shared" si="87"/>
        <v>512</v>
      </c>
      <c r="J31" s="881">
        <f t="shared" si="87"/>
        <v>1463.87</v>
      </c>
      <c r="K31" s="881">
        <f t="shared" si="87"/>
        <v>2459.1800000000003</v>
      </c>
      <c r="L31" s="881">
        <f t="shared" si="87"/>
        <v>3557.1</v>
      </c>
      <c r="M31" s="881">
        <f t="shared" si="87"/>
        <v>6107.54</v>
      </c>
      <c r="N31" s="881">
        <f t="shared" si="87"/>
        <v>7078.07</v>
      </c>
      <c r="O31" s="881">
        <f t="shared" si="87"/>
        <v>12597.93</v>
      </c>
      <c r="P31" s="881">
        <f t="shared" si="87"/>
        <v>15568.04</v>
      </c>
      <c r="Q31" s="881">
        <f t="shared" si="87"/>
        <v>15702.11</v>
      </c>
      <c r="R31" s="881">
        <f t="shared" si="87"/>
        <v>12390.26</v>
      </c>
      <c r="S31" s="881">
        <f t="shared" si="87"/>
        <v>7742.16</v>
      </c>
      <c r="T31" s="881">
        <f t="shared" si="87"/>
        <v>4878.71</v>
      </c>
      <c r="U31" s="882">
        <f t="shared" si="87"/>
        <v>12227.39</v>
      </c>
      <c r="V31" s="558">
        <f t="shared" si="87"/>
        <v>3087.64</v>
      </c>
      <c r="W31" s="551">
        <f t="shared" si="87"/>
        <v>2885.08</v>
      </c>
      <c r="X31" s="457">
        <f t="shared" si="87"/>
        <v>2237.04</v>
      </c>
      <c r="Y31" s="457">
        <f t="shared" si="87"/>
        <v>1703.6100000000001</v>
      </c>
      <c r="Z31" s="457">
        <f t="shared" si="87"/>
        <v>883.74</v>
      </c>
      <c r="AA31" s="457">
        <f t="shared" si="87"/>
        <v>700.52</v>
      </c>
      <c r="AB31" s="457">
        <f t="shared" si="87"/>
        <v>729.76</v>
      </c>
      <c r="AC31" s="457">
        <f t="shared" si="87"/>
        <v>102522.36</v>
      </c>
    </row>
    <row r="32" spans="1:29" s="397" customFormat="1" ht="12.75" customHeight="1">
      <c r="A32" s="544"/>
      <c r="B32" s="458"/>
      <c r="C32" s="459" t="s">
        <v>129</v>
      </c>
      <c r="D32" s="460"/>
      <c r="E32" s="439" t="s">
        <v>130</v>
      </c>
      <c r="F32" s="875">
        <f t="shared" si="1"/>
        <v>46766</v>
      </c>
      <c r="G32" s="875">
        <f>那賀町!E17+那賀町!E38</f>
        <v>64</v>
      </c>
      <c r="H32" s="875">
        <f>那賀町!F17+那賀町!F38</f>
        <v>219</v>
      </c>
      <c r="I32" s="875">
        <f>那賀町!G17+那賀町!G38</f>
        <v>563</v>
      </c>
      <c r="J32" s="875">
        <f>那賀町!H17+那賀町!H38</f>
        <v>620</v>
      </c>
      <c r="K32" s="875">
        <f>那賀町!I17+那賀町!I38</f>
        <v>1182</v>
      </c>
      <c r="L32" s="875">
        <f>那賀町!J17+那賀町!J38</f>
        <v>1449</v>
      </c>
      <c r="M32" s="875">
        <f>那賀町!K17+那賀町!K38</f>
        <v>3452</v>
      </c>
      <c r="N32" s="875">
        <f>那賀町!L17+那賀町!L38</f>
        <v>3084</v>
      </c>
      <c r="O32" s="875">
        <f>那賀町!M17+那賀町!M38</f>
        <v>6623</v>
      </c>
      <c r="P32" s="875">
        <f>那賀町!N17+那賀町!N38</f>
        <v>7977</v>
      </c>
      <c r="Q32" s="875">
        <f>那賀町!O17+那賀町!O38</f>
        <v>7133</v>
      </c>
      <c r="R32" s="875">
        <f>那賀町!P17+那賀町!P38</f>
        <v>4126</v>
      </c>
      <c r="S32" s="875">
        <f>那賀町!Q17+那賀町!Q38</f>
        <v>2732</v>
      </c>
      <c r="T32" s="875">
        <f>那賀町!R17+那賀町!R38</f>
        <v>1884</v>
      </c>
      <c r="U32" s="876">
        <f t="shared" si="0"/>
        <v>5658</v>
      </c>
      <c r="V32" s="441">
        <f>那賀町!S17+那賀町!S38</f>
        <v>1432</v>
      </c>
      <c r="W32" s="548">
        <f>那賀町!T17+那賀町!T38</f>
        <v>1150</v>
      </c>
      <c r="X32" s="440">
        <f>那賀町!U17+那賀町!U38</f>
        <v>1131</v>
      </c>
      <c r="Y32" s="440">
        <f>那賀町!V17+那賀町!V38</f>
        <v>918</v>
      </c>
      <c r="Z32" s="440">
        <f>那賀町!W17+那賀町!W38</f>
        <v>464</v>
      </c>
      <c r="AA32" s="440">
        <f>那賀町!X17+那賀町!X38</f>
        <v>149</v>
      </c>
      <c r="AB32" s="440">
        <f>那賀町!Y17+那賀町!Y38</f>
        <v>414</v>
      </c>
      <c r="AC32" s="440">
        <f>那賀町!Z17+那賀町!Z38</f>
        <v>46767</v>
      </c>
    </row>
    <row r="33" spans="1:29" s="397" customFormat="1" ht="12.75" customHeight="1" thickBot="1">
      <c r="A33" s="544"/>
      <c r="B33" s="425"/>
      <c r="C33" s="426" t="s">
        <v>131</v>
      </c>
      <c r="D33" s="434" t="s">
        <v>117</v>
      </c>
      <c r="E33" s="435"/>
      <c r="F33" s="873">
        <f t="shared" si="1"/>
        <v>46766</v>
      </c>
      <c r="G33" s="873">
        <f>G32</f>
        <v>64</v>
      </c>
      <c r="H33" s="873">
        <f t="shared" ref="H33" si="88">H32</f>
        <v>219</v>
      </c>
      <c r="I33" s="873">
        <f t="shared" ref="I33" si="89">I32</f>
        <v>563</v>
      </c>
      <c r="J33" s="873">
        <f t="shared" ref="J33" si="90">J32</f>
        <v>620</v>
      </c>
      <c r="K33" s="873">
        <f t="shared" ref="K33" si="91">K32</f>
        <v>1182</v>
      </c>
      <c r="L33" s="873">
        <f t="shared" ref="L33" si="92">L32</f>
        <v>1449</v>
      </c>
      <c r="M33" s="873">
        <f t="shared" ref="M33" si="93">M32</f>
        <v>3452</v>
      </c>
      <c r="N33" s="873">
        <f t="shared" ref="N33" si="94">N32</f>
        <v>3084</v>
      </c>
      <c r="O33" s="873">
        <f t="shared" ref="O33" si="95">O32</f>
        <v>6623</v>
      </c>
      <c r="P33" s="873">
        <f t="shared" ref="P33" si="96">P32</f>
        <v>7977</v>
      </c>
      <c r="Q33" s="873">
        <f t="shared" ref="Q33" si="97">Q32</f>
        <v>7133</v>
      </c>
      <c r="R33" s="873">
        <f t="shared" ref="R33" si="98">R32</f>
        <v>4126</v>
      </c>
      <c r="S33" s="873">
        <f t="shared" ref="S33" si="99">S32</f>
        <v>2732</v>
      </c>
      <c r="T33" s="873">
        <f t="shared" ref="T33" si="100">T32</f>
        <v>1884</v>
      </c>
      <c r="U33" s="874">
        <f t="shared" si="0"/>
        <v>5658</v>
      </c>
      <c r="V33" s="437">
        <f t="shared" ref="V33" si="101">V32</f>
        <v>1432</v>
      </c>
      <c r="W33" s="547">
        <f t="shared" ref="W33" si="102">W32</f>
        <v>1150</v>
      </c>
      <c r="X33" s="436">
        <f t="shared" ref="X33" si="103">X32</f>
        <v>1131</v>
      </c>
      <c r="Y33" s="436">
        <f t="shared" ref="Y33" si="104">Y32</f>
        <v>918</v>
      </c>
      <c r="Z33" s="436">
        <f t="shared" ref="Z33" si="105">Z32</f>
        <v>464</v>
      </c>
      <c r="AA33" s="436">
        <f t="shared" ref="AA33" si="106">AA32</f>
        <v>149</v>
      </c>
      <c r="AB33" s="436">
        <f t="shared" ref="AB33" si="107">AB32</f>
        <v>414</v>
      </c>
      <c r="AC33" s="436">
        <f t="shared" ref="AC33" si="108">AC32</f>
        <v>46767</v>
      </c>
    </row>
    <row r="34" spans="1:29" s="397" customFormat="1" ht="12.75" customHeight="1">
      <c r="A34" s="544"/>
      <c r="B34" s="425" t="s">
        <v>132</v>
      </c>
      <c r="C34" s="421"/>
      <c r="D34" s="461" t="s">
        <v>133</v>
      </c>
      <c r="E34" s="422" t="s">
        <v>134</v>
      </c>
      <c r="F34" s="875">
        <f t="shared" si="1"/>
        <v>7484.4100000000008</v>
      </c>
      <c r="G34" s="875">
        <f>阿南市!E17+阿南市!E38</f>
        <v>1.36</v>
      </c>
      <c r="H34" s="875">
        <f>阿南市!F17+阿南市!F38</f>
        <v>8.58</v>
      </c>
      <c r="I34" s="875">
        <f>阿南市!G17+阿南市!G38</f>
        <v>33.5</v>
      </c>
      <c r="J34" s="875">
        <f>阿南市!H17+阿南市!H38</f>
        <v>62.11</v>
      </c>
      <c r="K34" s="875">
        <f>阿南市!I17+阿南市!I38</f>
        <v>136.76999999999998</v>
      </c>
      <c r="L34" s="875">
        <f>阿南市!J17+阿南市!J38</f>
        <v>160.67000000000002</v>
      </c>
      <c r="M34" s="875">
        <f>阿南市!K17+阿南市!K38</f>
        <v>609.1</v>
      </c>
      <c r="N34" s="875">
        <f>阿南市!L17+阿南市!L38</f>
        <v>564.95000000000005</v>
      </c>
      <c r="O34" s="875">
        <f>阿南市!M17+阿南市!M38</f>
        <v>706.15</v>
      </c>
      <c r="P34" s="875">
        <f>阿南市!N17+阿南市!N38</f>
        <v>1073.05</v>
      </c>
      <c r="Q34" s="875">
        <f>阿南市!O17+阿南市!O38</f>
        <v>1535.18</v>
      </c>
      <c r="R34" s="875">
        <f>阿南市!P17+阿南市!P38</f>
        <v>1194.4099999999999</v>
      </c>
      <c r="S34" s="875">
        <f>阿南市!Q17+阿南市!Q38</f>
        <v>408.55000000000007</v>
      </c>
      <c r="T34" s="875">
        <f>阿南市!R17+阿南市!R38</f>
        <v>274.97000000000003</v>
      </c>
      <c r="U34" s="876">
        <f t="shared" si="0"/>
        <v>715.06000000000006</v>
      </c>
      <c r="V34" s="441">
        <f>阿南市!S17+阿南市!S38</f>
        <v>187.07</v>
      </c>
      <c r="W34" s="548">
        <f>阿南市!T17+阿南市!T38</f>
        <v>151.31</v>
      </c>
      <c r="X34" s="440">
        <f>阿南市!U17+阿南市!U38</f>
        <v>174.86</v>
      </c>
      <c r="Y34" s="440">
        <f>阿南市!V17+阿南市!V38</f>
        <v>45.19</v>
      </c>
      <c r="Z34" s="440">
        <f>阿南市!W17+阿南市!W38</f>
        <v>61.160000000000004</v>
      </c>
      <c r="AA34" s="440">
        <f>阿南市!X17+阿南市!X38</f>
        <v>22.33</v>
      </c>
      <c r="AB34" s="440">
        <f>阿南市!Y17+阿南市!Y38</f>
        <v>73.14</v>
      </c>
      <c r="AC34" s="440">
        <f>阿南市!Z17+阿南市!Z38</f>
        <v>7484.41</v>
      </c>
    </row>
    <row r="35" spans="1:29" s="397" customFormat="1" ht="12.75" customHeight="1">
      <c r="A35" s="544"/>
      <c r="B35" s="425" t="s">
        <v>135</v>
      </c>
      <c r="C35" s="426"/>
      <c r="D35" s="431"/>
      <c r="E35" s="442" t="s">
        <v>114</v>
      </c>
      <c r="F35" s="871">
        <f t="shared" si="1"/>
        <v>54250.41</v>
      </c>
      <c r="G35" s="871">
        <f>G33+G34</f>
        <v>65.36</v>
      </c>
      <c r="H35" s="871">
        <f t="shared" ref="H35:T35" si="109">H33+H34</f>
        <v>227.58</v>
      </c>
      <c r="I35" s="871">
        <f t="shared" si="109"/>
        <v>596.5</v>
      </c>
      <c r="J35" s="871">
        <f t="shared" si="109"/>
        <v>682.11</v>
      </c>
      <c r="K35" s="871">
        <f t="shared" si="109"/>
        <v>1318.77</v>
      </c>
      <c r="L35" s="871">
        <f t="shared" si="109"/>
        <v>1609.67</v>
      </c>
      <c r="M35" s="871">
        <f t="shared" si="109"/>
        <v>4061.1</v>
      </c>
      <c r="N35" s="871">
        <f t="shared" si="109"/>
        <v>3648.95</v>
      </c>
      <c r="O35" s="871">
        <f t="shared" si="109"/>
        <v>7329.15</v>
      </c>
      <c r="P35" s="871">
        <f t="shared" si="109"/>
        <v>9050.0499999999993</v>
      </c>
      <c r="Q35" s="871">
        <f t="shared" si="109"/>
        <v>8668.18</v>
      </c>
      <c r="R35" s="871">
        <f t="shared" si="109"/>
        <v>5320.41</v>
      </c>
      <c r="S35" s="871">
        <f t="shared" si="109"/>
        <v>3140.55</v>
      </c>
      <c r="T35" s="871">
        <f t="shared" si="109"/>
        <v>2158.9700000000003</v>
      </c>
      <c r="U35" s="872">
        <f t="shared" si="0"/>
        <v>6373.06</v>
      </c>
      <c r="V35" s="424">
        <f t="shared" ref="V35:AC35" si="110">V33+V34</f>
        <v>1619.07</v>
      </c>
      <c r="W35" s="545">
        <f t="shared" si="110"/>
        <v>1301.31</v>
      </c>
      <c r="X35" s="423">
        <f t="shared" si="110"/>
        <v>1305.8600000000001</v>
      </c>
      <c r="Y35" s="423">
        <f t="shared" si="110"/>
        <v>963.19</v>
      </c>
      <c r="Z35" s="423">
        <f t="shared" si="110"/>
        <v>525.16</v>
      </c>
      <c r="AA35" s="423">
        <f t="shared" si="110"/>
        <v>171.32999999999998</v>
      </c>
      <c r="AB35" s="423">
        <f t="shared" si="110"/>
        <v>487.14</v>
      </c>
      <c r="AC35" s="423">
        <f t="shared" si="110"/>
        <v>54251.41</v>
      </c>
    </row>
    <row r="36" spans="1:29" s="397" customFormat="1" ht="12.75" customHeight="1">
      <c r="A36" s="544"/>
      <c r="B36" s="425"/>
      <c r="C36" s="426" t="s">
        <v>136</v>
      </c>
      <c r="D36" s="462"/>
      <c r="E36" s="423" t="s">
        <v>137</v>
      </c>
      <c r="F36" s="871">
        <f t="shared" si="1"/>
        <v>3062</v>
      </c>
      <c r="G36" s="871">
        <f>牟岐町!E17+牟岐町!E38</f>
        <v>0</v>
      </c>
      <c r="H36" s="871">
        <f>牟岐町!F17+牟岐町!F38</f>
        <v>65</v>
      </c>
      <c r="I36" s="871">
        <f>牟岐町!G17+牟岐町!G38</f>
        <v>80</v>
      </c>
      <c r="J36" s="871">
        <f>牟岐町!H17+牟岐町!H38</f>
        <v>98</v>
      </c>
      <c r="K36" s="871">
        <f>牟岐町!I17+牟岐町!I38</f>
        <v>83</v>
      </c>
      <c r="L36" s="871">
        <f>牟岐町!J17+牟岐町!J38</f>
        <v>119</v>
      </c>
      <c r="M36" s="871">
        <f>牟岐町!K17+牟岐町!K38</f>
        <v>288</v>
      </c>
      <c r="N36" s="871">
        <f>牟岐町!L17+牟岐町!L38</f>
        <v>306</v>
      </c>
      <c r="O36" s="871">
        <f>牟岐町!M17+牟岐町!M38</f>
        <v>356</v>
      </c>
      <c r="P36" s="871">
        <f>牟岐町!N17+牟岐町!N38</f>
        <v>488</v>
      </c>
      <c r="Q36" s="871">
        <f>牟岐町!O17+牟岐町!O38</f>
        <v>495</v>
      </c>
      <c r="R36" s="871">
        <f>牟岐町!P17+牟岐町!P38</f>
        <v>378</v>
      </c>
      <c r="S36" s="871">
        <f>牟岐町!Q17+牟岐町!Q38</f>
        <v>138</v>
      </c>
      <c r="T36" s="871">
        <f>牟岐町!R17+牟岐町!R38</f>
        <v>55</v>
      </c>
      <c r="U36" s="872">
        <f t="shared" si="0"/>
        <v>113</v>
      </c>
      <c r="V36" s="424">
        <f>牟岐町!S17+牟岐町!S38</f>
        <v>34</v>
      </c>
      <c r="W36" s="545">
        <f>牟岐町!T17+牟岐町!T38</f>
        <v>34</v>
      </c>
      <c r="X36" s="423">
        <f>牟岐町!U17+牟岐町!U38</f>
        <v>27</v>
      </c>
      <c r="Y36" s="423">
        <f>牟岐町!V17+牟岐町!V38</f>
        <v>7</v>
      </c>
      <c r="Z36" s="423">
        <f>牟岐町!W17+牟岐町!W38</f>
        <v>10</v>
      </c>
      <c r="AA36" s="423">
        <f>牟岐町!X17+牟岐町!X38</f>
        <v>0</v>
      </c>
      <c r="AB36" s="423">
        <f>牟岐町!Y17+牟岐町!Y38</f>
        <v>1</v>
      </c>
      <c r="AC36" s="423">
        <f>牟岐町!Z17+牟岐町!Z38</f>
        <v>3060</v>
      </c>
    </row>
    <row r="37" spans="1:29" s="397" customFormat="1" ht="12.75" customHeight="1">
      <c r="A37" s="544"/>
      <c r="B37" s="425" t="s">
        <v>131</v>
      </c>
      <c r="C37" s="426" t="s">
        <v>131</v>
      </c>
      <c r="D37" s="428" t="s">
        <v>138</v>
      </c>
      <c r="E37" s="445" t="s">
        <v>139</v>
      </c>
      <c r="F37" s="871">
        <f t="shared" si="1"/>
        <v>6917</v>
      </c>
      <c r="G37" s="871">
        <f>美波町!E17+美波町!E38</f>
        <v>0</v>
      </c>
      <c r="H37" s="871">
        <f>美波町!F17+美波町!F38</f>
        <v>53</v>
      </c>
      <c r="I37" s="871">
        <f>美波町!G17+美波町!G38</f>
        <v>55</v>
      </c>
      <c r="J37" s="871">
        <f>美波町!H17+美波町!H38</f>
        <v>138</v>
      </c>
      <c r="K37" s="871">
        <f>美波町!I17+美波町!I38</f>
        <v>203</v>
      </c>
      <c r="L37" s="871">
        <f>美波町!J17+美波町!J38</f>
        <v>288</v>
      </c>
      <c r="M37" s="871">
        <f>美波町!K17+美波町!K38</f>
        <v>666</v>
      </c>
      <c r="N37" s="871">
        <f>美波町!L17+美波町!L38</f>
        <v>512</v>
      </c>
      <c r="O37" s="871">
        <f>美波町!M17+美波町!M38</f>
        <v>826</v>
      </c>
      <c r="P37" s="871">
        <f>美波町!N17+美波町!N38</f>
        <v>1307</v>
      </c>
      <c r="Q37" s="871">
        <f>美波町!O17+美波町!O38</f>
        <v>1389</v>
      </c>
      <c r="R37" s="871">
        <f>美波町!P17+美波町!P38</f>
        <v>746</v>
      </c>
      <c r="S37" s="871">
        <f>美波町!Q17+美波町!Q38</f>
        <v>270</v>
      </c>
      <c r="T37" s="871">
        <f>美波町!R17+美波町!R38</f>
        <v>111</v>
      </c>
      <c r="U37" s="872">
        <f t="shared" si="0"/>
        <v>353</v>
      </c>
      <c r="V37" s="424">
        <f>美波町!S17+美波町!S38</f>
        <v>92</v>
      </c>
      <c r="W37" s="545">
        <f>美波町!T17+美波町!T38</f>
        <v>123</v>
      </c>
      <c r="X37" s="423">
        <f>美波町!U17+美波町!U38</f>
        <v>46</v>
      </c>
      <c r="Y37" s="423">
        <f>美波町!V17+美波町!V38</f>
        <v>18</v>
      </c>
      <c r="Z37" s="423">
        <f>美波町!W17+美波町!W38</f>
        <v>56</v>
      </c>
      <c r="AA37" s="423">
        <f>美波町!X17+美波町!X38</f>
        <v>14</v>
      </c>
      <c r="AB37" s="423">
        <f>美波町!Y17+美波町!Y38</f>
        <v>4</v>
      </c>
      <c r="AC37" s="423">
        <f>美波町!Z17+美波町!Z38</f>
        <v>6916</v>
      </c>
    </row>
    <row r="38" spans="1:29" s="397" customFormat="1" ht="12.75" customHeight="1">
      <c r="A38" s="544"/>
      <c r="B38" s="425"/>
      <c r="C38" s="426"/>
      <c r="D38" s="426"/>
      <c r="E38" s="445" t="s">
        <v>140</v>
      </c>
      <c r="F38" s="871">
        <f t="shared" si="1"/>
        <v>21737</v>
      </c>
      <c r="G38" s="871">
        <f>海陽町!E17+海陽町!E38</f>
        <v>12</v>
      </c>
      <c r="H38" s="871">
        <f>海陽町!F17+海陽町!F38</f>
        <v>130</v>
      </c>
      <c r="I38" s="871">
        <f>海陽町!G17+海陽町!G38</f>
        <v>271</v>
      </c>
      <c r="J38" s="871">
        <f>海陽町!H17+海陽町!H38</f>
        <v>295</v>
      </c>
      <c r="K38" s="871">
        <f>海陽町!I17+海陽町!I38</f>
        <v>299</v>
      </c>
      <c r="L38" s="871">
        <f>海陽町!J17+海陽町!J38</f>
        <v>602</v>
      </c>
      <c r="M38" s="871">
        <f>海陽町!K17+海陽町!K38</f>
        <v>1474</v>
      </c>
      <c r="N38" s="871">
        <f>海陽町!L17+海陽町!L38</f>
        <v>1353</v>
      </c>
      <c r="O38" s="871">
        <f>海陽町!M17+海陽町!M38</f>
        <v>2531</v>
      </c>
      <c r="P38" s="871">
        <f>海陽町!N17+海陽町!N38</f>
        <v>4218</v>
      </c>
      <c r="Q38" s="871">
        <f>海陽町!O17+海陽町!O38</f>
        <v>4407</v>
      </c>
      <c r="R38" s="871">
        <f>海陽町!P17+海陽町!P38</f>
        <v>2599</v>
      </c>
      <c r="S38" s="871">
        <f>海陽町!Q17+海陽町!Q38</f>
        <v>1438</v>
      </c>
      <c r="T38" s="871">
        <f>海陽町!R17+海陽町!R38</f>
        <v>578</v>
      </c>
      <c r="U38" s="872">
        <f t="shared" si="0"/>
        <v>1530</v>
      </c>
      <c r="V38" s="424">
        <f>海陽町!S17+海陽町!S38</f>
        <v>406</v>
      </c>
      <c r="W38" s="545">
        <f>海陽町!T17+海陽町!T38</f>
        <v>307</v>
      </c>
      <c r="X38" s="423">
        <f>海陽町!U17+海陽町!U38</f>
        <v>274</v>
      </c>
      <c r="Y38" s="423">
        <f>海陽町!V17+海陽町!V38</f>
        <v>244</v>
      </c>
      <c r="Z38" s="423">
        <f>海陽町!W17+海陽町!W38</f>
        <v>173</v>
      </c>
      <c r="AA38" s="423">
        <f>海陽町!X17+海陽町!X38</f>
        <v>62</v>
      </c>
      <c r="AB38" s="423">
        <f>海陽町!Y17+海陽町!Y38</f>
        <v>64</v>
      </c>
      <c r="AC38" s="423">
        <f>海陽町!Z17+海陽町!Z38</f>
        <v>21737</v>
      </c>
    </row>
    <row r="39" spans="1:29" s="397" customFormat="1" ht="12.75" customHeight="1">
      <c r="A39" s="544"/>
      <c r="B39" s="425"/>
      <c r="C39" s="426"/>
      <c r="D39" s="431"/>
      <c r="E39" s="442" t="s">
        <v>114</v>
      </c>
      <c r="F39" s="871">
        <f t="shared" si="1"/>
        <v>31716</v>
      </c>
      <c r="G39" s="871">
        <f>G36+G37+G38</f>
        <v>12</v>
      </c>
      <c r="H39" s="871">
        <f t="shared" ref="H39" si="111">H36+H37+H38</f>
        <v>248</v>
      </c>
      <c r="I39" s="871">
        <f t="shared" ref="I39" si="112">I36+I37+I38</f>
        <v>406</v>
      </c>
      <c r="J39" s="871">
        <f t="shared" ref="J39" si="113">J36+J37+J38</f>
        <v>531</v>
      </c>
      <c r="K39" s="871">
        <f t="shared" ref="K39" si="114">K36+K37+K38</f>
        <v>585</v>
      </c>
      <c r="L39" s="871">
        <f t="shared" ref="L39" si="115">L36+L37+L38</f>
        <v>1009</v>
      </c>
      <c r="M39" s="871">
        <f t="shared" ref="M39" si="116">M36+M37+M38</f>
        <v>2428</v>
      </c>
      <c r="N39" s="871">
        <f t="shared" ref="N39" si="117">N36+N37+N38</f>
        <v>2171</v>
      </c>
      <c r="O39" s="871">
        <f t="shared" ref="O39" si="118">O36+O37+O38</f>
        <v>3713</v>
      </c>
      <c r="P39" s="871">
        <f t="shared" ref="P39" si="119">P36+P37+P38</f>
        <v>6013</v>
      </c>
      <c r="Q39" s="871">
        <f t="shared" ref="Q39" si="120">Q36+Q37+Q38</f>
        <v>6291</v>
      </c>
      <c r="R39" s="871">
        <f t="shared" ref="R39" si="121">R36+R37+R38</f>
        <v>3723</v>
      </c>
      <c r="S39" s="871">
        <f t="shared" ref="S39" si="122">S36+S37+S38</f>
        <v>1846</v>
      </c>
      <c r="T39" s="871">
        <f t="shared" ref="T39" si="123">T36+T37+T38</f>
        <v>744</v>
      </c>
      <c r="U39" s="872">
        <f t="shared" si="0"/>
        <v>1996</v>
      </c>
      <c r="V39" s="424">
        <f t="shared" ref="V39" si="124">V36+V37+V38</f>
        <v>532</v>
      </c>
      <c r="W39" s="545">
        <f t="shared" ref="W39" si="125">W36+W37+W38</f>
        <v>464</v>
      </c>
      <c r="X39" s="423">
        <f t="shared" ref="X39" si="126">X36+X37+X38</f>
        <v>347</v>
      </c>
      <c r="Y39" s="423">
        <f t="shared" ref="Y39" si="127">Y36+Y37+Y38</f>
        <v>269</v>
      </c>
      <c r="Z39" s="423">
        <f t="shared" ref="Z39" si="128">Z36+Z37+Z38</f>
        <v>239</v>
      </c>
      <c r="AA39" s="423">
        <f t="shared" ref="AA39" si="129">AA36+AA37+AA38</f>
        <v>76</v>
      </c>
      <c r="AB39" s="423">
        <f t="shared" ref="AB39" si="130">AB36+AB37+AB38</f>
        <v>69</v>
      </c>
      <c r="AC39" s="423">
        <f t="shared" ref="AC39" si="131">AC36+AC37+AC38</f>
        <v>31713</v>
      </c>
    </row>
    <row r="40" spans="1:29" s="397" customFormat="1" ht="12.75" customHeight="1" thickBot="1">
      <c r="A40" s="544"/>
      <c r="B40" s="463"/>
      <c r="C40" s="464"/>
      <c r="D40" s="452" t="s">
        <v>117</v>
      </c>
      <c r="E40" s="435"/>
      <c r="F40" s="873">
        <f t="shared" si="1"/>
        <v>39200.410000000003</v>
      </c>
      <c r="G40" s="873">
        <f>G34+G39</f>
        <v>13.36</v>
      </c>
      <c r="H40" s="873">
        <f t="shared" ref="H40" si="132">H34+H39</f>
        <v>256.58</v>
      </c>
      <c r="I40" s="873">
        <f t="shared" ref="I40" si="133">I34+I39</f>
        <v>439.5</v>
      </c>
      <c r="J40" s="873">
        <f t="shared" ref="J40" si="134">J34+J39</f>
        <v>593.11</v>
      </c>
      <c r="K40" s="873">
        <f t="shared" ref="K40" si="135">K34+K39</f>
        <v>721.77</v>
      </c>
      <c r="L40" s="873">
        <f t="shared" ref="L40" si="136">L34+L39</f>
        <v>1169.67</v>
      </c>
      <c r="M40" s="873">
        <f t="shared" ref="M40" si="137">M34+M39</f>
        <v>3037.1</v>
      </c>
      <c r="N40" s="873">
        <f t="shared" ref="N40" si="138">N34+N39</f>
        <v>2735.95</v>
      </c>
      <c r="O40" s="873">
        <f t="shared" ref="O40" si="139">O34+O39</f>
        <v>4419.1499999999996</v>
      </c>
      <c r="P40" s="873">
        <f t="shared" ref="P40" si="140">P34+P39</f>
        <v>7086.05</v>
      </c>
      <c r="Q40" s="873">
        <f t="shared" ref="Q40" si="141">Q34+Q39</f>
        <v>7826.18</v>
      </c>
      <c r="R40" s="873">
        <f t="shared" ref="R40" si="142">R34+R39</f>
        <v>4917.41</v>
      </c>
      <c r="S40" s="873">
        <f t="shared" ref="S40" si="143">S34+S39</f>
        <v>2254.5500000000002</v>
      </c>
      <c r="T40" s="873">
        <f t="shared" ref="T40" si="144">T34+T39</f>
        <v>1018.97</v>
      </c>
      <c r="U40" s="874">
        <f t="shared" si="0"/>
        <v>2711.0599999999995</v>
      </c>
      <c r="V40" s="437">
        <f t="shared" ref="V40" si="145">V34+V39</f>
        <v>719.06999999999994</v>
      </c>
      <c r="W40" s="547">
        <f t="shared" ref="W40" si="146">W34+W39</f>
        <v>615.30999999999995</v>
      </c>
      <c r="X40" s="436">
        <f t="shared" ref="X40" si="147">X34+X39</f>
        <v>521.86</v>
      </c>
      <c r="Y40" s="436">
        <f t="shared" ref="Y40" si="148">Y34+Y39</f>
        <v>314.19</v>
      </c>
      <c r="Z40" s="436">
        <f t="shared" ref="Z40" si="149">Z34+Z39</f>
        <v>300.16000000000003</v>
      </c>
      <c r="AA40" s="436">
        <f t="shared" ref="AA40" si="150">AA34+AA39</f>
        <v>98.33</v>
      </c>
      <c r="AB40" s="436">
        <f t="shared" ref="AB40" si="151">AB34+AB39</f>
        <v>142.13999999999999</v>
      </c>
      <c r="AC40" s="436">
        <f t="shared" ref="AC40" si="152">AC34+AC39</f>
        <v>39197.410000000003</v>
      </c>
    </row>
    <row r="41" spans="1:29" s="397" customFormat="1" ht="12.75" customHeight="1" thickBot="1">
      <c r="A41" s="544"/>
      <c r="B41" s="465"/>
      <c r="C41" s="466" t="s">
        <v>128</v>
      </c>
      <c r="D41" s="467"/>
      <c r="E41" s="456"/>
      <c r="F41" s="883">
        <f t="shared" si="1"/>
        <v>85966.41</v>
      </c>
      <c r="G41" s="883">
        <f>G33+G40</f>
        <v>77.36</v>
      </c>
      <c r="H41" s="883">
        <f t="shared" ref="H41" si="153">H33+H40</f>
        <v>475.58</v>
      </c>
      <c r="I41" s="883">
        <f t="shared" ref="I41" si="154">I33+I40</f>
        <v>1002.5</v>
      </c>
      <c r="J41" s="883">
        <f t="shared" ref="J41" si="155">J33+J40</f>
        <v>1213.1100000000001</v>
      </c>
      <c r="K41" s="883">
        <f t="shared" ref="K41" si="156">K33+K40</f>
        <v>1903.77</v>
      </c>
      <c r="L41" s="883">
        <f t="shared" ref="L41" si="157">L33+L40</f>
        <v>2618.67</v>
      </c>
      <c r="M41" s="883">
        <f t="shared" ref="M41" si="158">M33+M40</f>
        <v>6489.1</v>
      </c>
      <c r="N41" s="883">
        <f t="shared" ref="N41" si="159">N33+N40</f>
        <v>5819.95</v>
      </c>
      <c r="O41" s="883">
        <f t="shared" ref="O41" si="160">O33+O40</f>
        <v>11042.15</v>
      </c>
      <c r="P41" s="883">
        <f t="shared" ref="P41" si="161">P33+P40</f>
        <v>15063.05</v>
      </c>
      <c r="Q41" s="883">
        <f t="shared" ref="Q41" si="162">Q33+Q40</f>
        <v>14959.18</v>
      </c>
      <c r="R41" s="883">
        <f t="shared" ref="R41" si="163">R33+R40</f>
        <v>9043.41</v>
      </c>
      <c r="S41" s="883">
        <f t="shared" ref="S41" si="164">S33+S40</f>
        <v>4986.55</v>
      </c>
      <c r="T41" s="883">
        <f t="shared" ref="T41" si="165">T33+T40</f>
        <v>2902.9700000000003</v>
      </c>
      <c r="U41" s="884">
        <f t="shared" si="0"/>
        <v>8369.06</v>
      </c>
      <c r="V41" s="469">
        <f t="shared" ref="V41" si="166">V33+V40</f>
        <v>2151.0699999999997</v>
      </c>
      <c r="W41" s="552">
        <f t="shared" ref="W41" si="167">W33+W40</f>
        <v>1765.31</v>
      </c>
      <c r="X41" s="468">
        <f t="shared" ref="X41" si="168">X33+X40</f>
        <v>1652.8600000000001</v>
      </c>
      <c r="Y41" s="468">
        <f t="shared" ref="Y41" si="169">Y33+Y40</f>
        <v>1232.19</v>
      </c>
      <c r="Z41" s="468">
        <f t="shared" ref="Z41" si="170">Z33+Z40</f>
        <v>764.16000000000008</v>
      </c>
      <c r="AA41" s="468">
        <f t="shared" ref="AA41" si="171">AA33+AA40</f>
        <v>247.32999999999998</v>
      </c>
      <c r="AB41" s="468">
        <f t="shared" ref="AB41" si="172">AB33+AB40</f>
        <v>556.14</v>
      </c>
      <c r="AC41" s="468">
        <f t="shared" ref="AC41" si="173">AC33+AC40</f>
        <v>85964.41</v>
      </c>
    </row>
    <row r="42" spans="1:29" s="397" customFormat="1" ht="12.75" customHeight="1" thickBot="1">
      <c r="A42" s="544"/>
      <c r="B42" s="470" t="s">
        <v>141</v>
      </c>
      <c r="C42" s="455"/>
      <c r="D42" s="455"/>
      <c r="E42" s="471"/>
      <c r="F42" s="885">
        <f t="shared" si="1"/>
        <v>188485.77</v>
      </c>
      <c r="G42" s="885">
        <f>G31+G41</f>
        <v>108.36</v>
      </c>
      <c r="H42" s="885">
        <f t="shared" ref="H42" si="174">H31+H41</f>
        <v>679.57999999999993</v>
      </c>
      <c r="I42" s="885">
        <f t="shared" ref="I42" si="175">I31+I41</f>
        <v>1514.5</v>
      </c>
      <c r="J42" s="885">
        <f t="shared" ref="J42" si="176">J31+J41</f>
        <v>2676.98</v>
      </c>
      <c r="K42" s="885">
        <f t="shared" ref="K42" si="177">K31+K41</f>
        <v>4362.9500000000007</v>
      </c>
      <c r="L42" s="885">
        <f t="shared" ref="L42" si="178">L31+L41</f>
        <v>6175.77</v>
      </c>
      <c r="M42" s="885">
        <f t="shared" ref="M42" si="179">M31+M41</f>
        <v>12596.64</v>
      </c>
      <c r="N42" s="885">
        <f t="shared" ref="N42" si="180">N31+N41</f>
        <v>12898.02</v>
      </c>
      <c r="O42" s="885">
        <f t="shared" ref="O42" si="181">O31+O41</f>
        <v>23640.080000000002</v>
      </c>
      <c r="P42" s="885">
        <f t="shared" ref="P42" si="182">P31+P41</f>
        <v>30631.09</v>
      </c>
      <c r="Q42" s="885">
        <f t="shared" ref="Q42" si="183">Q31+Q41</f>
        <v>30661.29</v>
      </c>
      <c r="R42" s="885">
        <f t="shared" ref="R42" si="184">R31+R41</f>
        <v>21433.67</v>
      </c>
      <c r="S42" s="885">
        <f t="shared" ref="S42" si="185">S31+S41</f>
        <v>12728.71</v>
      </c>
      <c r="T42" s="885">
        <f t="shared" ref="T42" si="186">T31+T41</f>
        <v>7781.68</v>
      </c>
      <c r="U42" s="886">
        <f t="shared" si="0"/>
        <v>20596.45</v>
      </c>
      <c r="V42" s="473">
        <f t="shared" ref="V42" si="187">V31+V41</f>
        <v>5238.7099999999991</v>
      </c>
      <c r="W42" s="553">
        <f t="shared" ref="W42" si="188">W31+W41</f>
        <v>4650.3899999999994</v>
      </c>
      <c r="X42" s="472">
        <f t="shared" ref="X42" si="189">X31+X41</f>
        <v>3889.9</v>
      </c>
      <c r="Y42" s="472">
        <f t="shared" ref="Y42" si="190">Y31+Y41</f>
        <v>2935.8</v>
      </c>
      <c r="Z42" s="472">
        <f t="shared" ref="Z42" si="191">Z31+Z41</f>
        <v>1647.9</v>
      </c>
      <c r="AA42" s="472">
        <f t="shared" ref="AA42" si="192">AA31+AA41</f>
        <v>947.84999999999991</v>
      </c>
      <c r="AB42" s="472">
        <f t="shared" ref="AB42" si="193">AB31+AB41</f>
        <v>1285.9000000000001</v>
      </c>
      <c r="AC42" s="472">
        <f t="shared" ref="AC42" si="194">AC31+AC41</f>
        <v>188486.77000000002</v>
      </c>
    </row>
    <row r="44" spans="1:29" ht="13.5" customHeight="1">
      <c r="G44" s="397"/>
    </row>
  </sheetData>
  <mergeCells count="1">
    <mergeCell ref="E4:E5"/>
  </mergeCells>
  <phoneticPr fontId="5"/>
  <pageMargins left="0.70866141732283472" right="0.39370078740157483" top="0.70866141732283472" bottom="0.70866141732283472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3.5" customHeight="1"/>
  <cols>
    <col min="1" max="1" width="1" style="474" customWidth="1"/>
    <col min="2" max="4" width="6.625" style="474" customWidth="1"/>
    <col min="5" max="5" width="9.625" style="474" customWidth="1"/>
    <col min="6" max="6" width="7.125" style="474" customWidth="1"/>
    <col min="7" max="21" width="6.625" style="474" customWidth="1"/>
    <col min="22" max="29" width="9" style="474" hidden="1" customWidth="1"/>
    <col min="30" max="33" width="9" style="474" customWidth="1"/>
    <col min="34" max="16384" width="9" style="474"/>
  </cols>
  <sheetData>
    <row r="1" spans="1:29" s="397" customFormat="1" ht="12" customHeight="1">
      <c r="C1" s="409"/>
    </row>
    <row r="2" spans="1:29" s="397" customFormat="1" ht="15" customHeight="1">
      <c r="B2" s="410" t="s">
        <v>166</v>
      </c>
    </row>
    <row r="3" spans="1:29" s="397" customFormat="1" ht="12" customHeight="1" thickBot="1"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54"/>
      <c r="U3" s="555" t="s">
        <v>88</v>
      </c>
    </row>
    <row r="4" spans="1:29" s="397" customFormat="1" ht="12.75" customHeight="1">
      <c r="A4" s="544"/>
      <c r="B4" s="411" t="s">
        <v>89</v>
      </c>
      <c r="C4" s="412" t="s">
        <v>89</v>
      </c>
      <c r="D4" s="412" t="s">
        <v>90</v>
      </c>
      <c r="E4" s="1208" t="s">
        <v>91</v>
      </c>
      <c r="F4" s="413" t="s">
        <v>92</v>
      </c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5"/>
      <c r="V4" s="544"/>
    </row>
    <row r="5" spans="1:29" s="397" customFormat="1" ht="12.75" customHeight="1" thickBot="1">
      <c r="A5" s="544"/>
      <c r="B5" s="416" t="s">
        <v>93</v>
      </c>
      <c r="C5" s="417" t="s">
        <v>94</v>
      </c>
      <c r="D5" s="417" t="s">
        <v>95</v>
      </c>
      <c r="E5" s="1209"/>
      <c r="F5" s="418" t="s">
        <v>96</v>
      </c>
      <c r="G5" s="418">
        <v>1</v>
      </c>
      <c r="H5" s="418">
        <v>2</v>
      </c>
      <c r="I5" s="418">
        <v>3</v>
      </c>
      <c r="J5" s="418">
        <v>4</v>
      </c>
      <c r="K5" s="418">
        <v>5</v>
      </c>
      <c r="L5" s="418">
        <v>6</v>
      </c>
      <c r="M5" s="418">
        <v>7</v>
      </c>
      <c r="N5" s="418">
        <v>8</v>
      </c>
      <c r="O5" s="418">
        <v>9</v>
      </c>
      <c r="P5" s="418">
        <v>10</v>
      </c>
      <c r="Q5" s="418">
        <v>11</v>
      </c>
      <c r="R5" s="418">
        <v>12</v>
      </c>
      <c r="S5" s="418">
        <v>13</v>
      </c>
      <c r="T5" s="418">
        <v>14</v>
      </c>
      <c r="U5" s="419" t="s">
        <v>97</v>
      </c>
      <c r="V5" s="544"/>
    </row>
    <row r="6" spans="1:29" s="397" customFormat="1" ht="12.75" customHeight="1">
      <c r="A6" s="544"/>
      <c r="B6" s="420"/>
      <c r="C6" s="421"/>
      <c r="D6" s="421"/>
      <c r="E6" s="422" t="s">
        <v>98</v>
      </c>
      <c r="F6" s="871">
        <f>SUM(G6:U6)</f>
        <v>560.01</v>
      </c>
      <c r="G6" s="871">
        <f>徳島市!E5</f>
        <v>0</v>
      </c>
      <c r="H6" s="871">
        <f>徳島市!F5</f>
        <v>0</v>
      </c>
      <c r="I6" s="871">
        <f>徳島市!G5</f>
        <v>0</v>
      </c>
      <c r="J6" s="871">
        <f>徳島市!H5</f>
        <v>0.42</v>
      </c>
      <c r="K6" s="871">
        <f>徳島市!I5</f>
        <v>9.1300000000000008</v>
      </c>
      <c r="L6" s="871">
        <f>徳島市!J5</f>
        <v>3.74</v>
      </c>
      <c r="M6" s="871">
        <f>徳島市!K5</f>
        <v>12.15</v>
      </c>
      <c r="N6" s="871">
        <f>徳島市!L5</f>
        <v>18.059999999999999</v>
      </c>
      <c r="O6" s="871">
        <f>徳島市!M5</f>
        <v>16.5</v>
      </c>
      <c r="P6" s="871">
        <f>徳島市!N5</f>
        <v>118.97</v>
      </c>
      <c r="Q6" s="871">
        <f>徳島市!O5</f>
        <v>106.47</v>
      </c>
      <c r="R6" s="871">
        <f>徳島市!P5</f>
        <v>79.75</v>
      </c>
      <c r="S6" s="871">
        <f>徳島市!Q5</f>
        <v>85.48</v>
      </c>
      <c r="T6" s="871">
        <f>徳島市!R5</f>
        <v>20.69</v>
      </c>
      <c r="U6" s="872">
        <f>SUM(V6:AB6)</f>
        <v>88.649999999999991</v>
      </c>
      <c r="V6" s="545">
        <f>徳島市!S5</f>
        <v>27.84</v>
      </c>
      <c r="W6" s="423">
        <f>徳島市!T5</f>
        <v>15.91</v>
      </c>
      <c r="X6" s="423">
        <f>徳島市!U5</f>
        <v>12.44</v>
      </c>
      <c r="Y6" s="423">
        <f>徳島市!V5</f>
        <v>20.25</v>
      </c>
      <c r="Z6" s="423">
        <f>徳島市!W5</f>
        <v>7.14</v>
      </c>
      <c r="AA6" s="423">
        <f>徳島市!X5</f>
        <v>3.38</v>
      </c>
      <c r="AB6" s="423">
        <f>徳島市!Y5</f>
        <v>1.69</v>
      </c>
      <c r="AC6" s="423">
        <f>徳島市!Z5</f>
        <v>560.01</v>
      </c>
    </row>
    <row r="7" spans="1:29" s="397" customFormat="1" ht="12.75" customHeight="1">
      <c r="A7" s="544"/>
      <c r="B7" s="425"/>
      <c r="C7" s="426"/>
      <c r="D7" s="426"/>
      <c r="E7" s="427" t="s">
        <v>99</v>
      </c>
      <c r="F7" s="871">
        <f t="shared" ref="F7:F38" si="0">SUM(G7:U7)</f>
        <v>37</v>
      </c>
      <c r="G7" s="871">
        <f>鳴門市!E5</f>
        <v>0</v>
      </c>
      <c r="H7" s="871">
        <f>鳴門市!F5</f>
        <v>0</v>
      </c>
      <c r="I7" s="871">
        <f>鳴門市!G5</f>
        <v>0</v>
      </c>
      <c r="J7" s="871">
        <f>鳴門市!H5</f>
        <v>0</v>
      </c>
      <c r="K7" s="871">
        <f>鳴門市!I5</f>
        <v>2</v>
      </c>
      <c r="L7" s="871">
        <f>鳴門市!J5</f>
        <v>0</v>
      </c>
      <c r="M7" s="871">
        <f>鳴門市!K5</f>
        <v>8</v>
      </c>
      <c r="N7" s="871">
        <f>鳴門市!L5</f>
        <v>2</v>
      </c>
      <c r="O7" s="871">
        <f>鳴門市!M5</f>
        <v>3</v>
      </c>
      <c r="P7" s="871">
        <f>鳴門市!N5</f>
        <v>1</v>
      </c>
      <c r="Q7" s="871">
        <f>鳴門市!O5</f>
        <v>10</v>
      </c>
      <c r="R7" s="871">
        <f>鳴門市!P5</f>
        <v>7</v>
      </c>
      <c r="S7" s="871">
        <f>鳴門市!Q5</f>
        <v>4</v>
      </c>
      <c r="T7" s="871">
        <f>鳴門市!R5</f>
        <v>0</v>
      </c>
      <c r="U7" s="872">
        <f t="shared" ref="U7:U42" si="1">SUM(V7:AB7)</f>
        <v>0</v>
      </c>
      <c r="V7" s="545">
        <f>鳴門市!S5</f>
        <v>0</v>
      </c>
      <c r="W7" s="423">
        <f>鳴門市!T5</f>
        <v>0</v>
      </c>
      <c r="X7" s="423">
        <f>鳴門市!U5</f>
        <v>0</v>
      </c>
      <c r="Y7" s="423">
        <f>鳴門市!V5</f>
        <v>0</v>
      </c>
      <c r="Z7" s="423">
        <f>鳴門市!W5</f>
        <v>0</v>
      </c>
      <c r="AA7" s="423">
        <f>鳴門市!X5</f>
        <v>0</v>
      </c>
      <c r="AB7" s="423">
        <f>鳴門市!Y5</f>
        <v>0</v>
      </c>
      <c r="AC7" s="423">
        <f>鳴門市!Z5</f>
        <v>35</v>
      </c>
    </row>
    <row r="8" spans="1:29" s="397" customFormat="1" ht="12.75" customHeight="1">
      <c r="A8" s="544"/>
      <c r="B8" s="425"/>
      <c r="C8" s="426"/>
      <c r="D8" s="426"/>
      <c r="E8" s="423" t="s">
        <v>57</v>
      </c>
      <c r="F8" s="871">
        <f t="shared" si="0"/>
        <v>22</v>
      </c>
      <c r="G8" s="871">
        <f>小松島市!E5</f>
        <v>0</v>
      </c>
      <c r="H8" s="871">
        <f>小松島市!F5</f>
        <v>0</v>
      </c>
      <c r="I8" s="871">
        <f>小松島市!G5</f>
        <v>0</v>
      </c>
      <c r="J8" s="871">
        <f>小松島市!H5</f>
        <v>0</v>
      </c>
      <c r="K8" s="871">
        <f>小松島市!I5</f>
        <v>0</v>
      </c>
      <c r="L8" s="871">
        <f>小松島市!J5</f>
        <v>0</v>
      </c>
      <c r="M8" s="871">
        <f>小松島市!K5</f>
        <v>0</v>
      </c>
      <c r="N8" s="871">
        <f>小松島市!L5</f>
        <v>2</v>
      </c>
      <c r="O8" s="871">
        <f>小松島市!M5</f>
        <v>1</v>
      </c>
      <c r="P8" s="871">
        <f>小松島市!N5</f>
        <v>3</v>
      </c>
      <c r="Q8" s="871">
        <f>小松島市!O5</f>
        <v>5</v>
      </c>
      <c r="R8" s="871">
        <f>小松島市!P5</f>
        <v>2</v>
      </c>
      <c r="S8" s="871">
        <f>小松島市!Q5</f>
        <v>2</v>
      </c>
      <c r="T8" s="871">
        <f>小松島市!R5</f>
        <v>3</v>
      </c>
      <c r="U8" s="872">
        <f t="shared" si="1"/>
        <v>4</v>
      </c>
      <c r="V8" s="545">
        <f>小松島市!S5</f>
        <v>2</v>
      </c>
      <c r="W8" s="423">
        <f>小松島市!T5</f>
        <v>0</v>
      </c>
      <c r="X8" s="423">
        <f>小松島市!U5</f>
        <v>1</v>
      </c>
      <c r="Y8" s="423">
        <f>小松島市!V5</f>
        <v>1</v>
      </c>
      <c r="Z8" s="423">
        <f>小松島市!W5</f>
        <v>0</v>
      </c>
      <c r="AA8" s="423">
        <f>小松島市!X5</f>
        <v>0</v>
      </c>
      <c r="AB8" s="423">
        <f>小松島市!Y5</f>
        <v>0</v>
      </c>
      <c r="AC8" s="423">
        <f>小松島市!Z5</f>
        <v>23</v>
      </c>
    </row>
    <row r="9" spans="1:29" s="397" customFormat="1" ht="12.75" customHeight="1">
      <c r="A9" s="544"/>
      <c r="B9" s="425"/>
      <c r="C9" s="426"/>
      <c r="D9" s="426"/>
      <c r="E9" s="427" t="s">
        <v>100</v>
      </c>
      <c r="F9" s="871">
        <f t="shared" si="0"/>
        <v>2375</v>
      </c>
      <c r="G9" s="871">
        <f>勝浦町!E5</f>
        <v>0</v>
      </c>
      <c r="H9" s="871">
        <f>勝浦町!F5</f>
        <v>2</v>
      </c>
      <c r="I9" s="871">
        <f>勝浦町!G5</f>
        <v>10</v>
      </c>
      <c r="J9" s="871">
        <f>勝浦町!H5</f>
        <v>3</v>
      </c>
      <c r="K9" s="871">
        <f>勝浦町!I5</f>
        <v>14</v>
      </c>
      <c r="L9" s="871">
        <f>勝浦町!J5</f>
        <v>19</v>
      </c>
      <c r="M9" s="871">
        <f>勝浦町!K5</f>
        <v>80</v>
      </c>
      <c r="N9" s="871">
        <f>勝浦町!L5</f>
        <v>117</v>
      </c>
      <c r="O9" s="871">
        <f>勝浦町!M5</f>
        <v>142</v>
      </c>
      <c r="P9" s="871">
        <f>勝浦町!N5</f>
        <v>459</v>
      </c>
      <c r="Q9" s="871">
        <f>勝浦町!O5</f>
        <v>500</v>
      </c>
      <c r="R9" s="871">
        <f>勝浦町!P5</f>
        <v>401</v>
      </c>
      <c r="S9" s="871">
        <f>勝浦町!Q5</f>
        <v>247</v>
      </c>
      <c r="T9" s="871">
        <f>勝浦町!R5</f>
        <v>119</v>
      </c>
      <c r="U9" s="872">
        <f t="shared" si="1"/>
        <v>262</v>
      </c>
      <c r="V9" s="545">
        <f>勝浦町!S5</f>
        <v>94</v>
      </c>
      <c r="W9" s="423">
        <f>勝浦町!T5</f>
        <v>51</v>
      </c>
      <c r="X9" s="423">
        <f>勝浦町!U5</f>
        <v>54</v>
      </c>
      <c r="Y9" s="423">
        <f>勝浦町!V5</f>
        <v>20</v>
      </c>
      <c r="Z9" s="423">
        <f>勝浦町!W5</f>
        <v>26</v>
      </c>
      <c r="AA9" s="423">
        <f>勝浦町!X5</f>
        <v>5</v>
      </c>
      <c r="AB9" s="423">
        <f>勝浦町!Y5</f>
        <v>12</v>
      </c>
      <c r="AC9" s="423">
        <f>勝浦町!Z5</f>
        <v>2374</v>
      </c>
    </row>
    <row r="10" spans="1:29" s="397" customFormat="1" ht="12.75" customHeight="1">
      <c r="A10" s="544"/>
      <c r="B10" s="425"/>
      <c r="C10" s="426"/>
      <c r="D10" s="426"/>
      <c r="E10" s="427" t="s">
        <v>101</v>
      </c>
      <c r="F10" s="871">
        <f t="shared" si="0"/>
        <v>6788</v>
      </c>
      <c r="G10" s="871">
        <f>上勝町!E5</f>
        <v>1</v>
      </c>
      <c r="H10" s="871">
        <f>上勝町!F5</f>
        <v>2</v>
      </c>
      <c r="I10" s="871">
        <f>上勝町!G5</f>
        <v>8</v>
      </c>
      <c r="J10" s="871">
        <f>上勝町!H5</f>
        <v>26</v>
      </c>
      <c r="K10" s="871">
        <f>上勝町!I5</f>
        <v>59</v>
      </c>
      <c r="L10" s="871">
        <f>上勝町!J5</f>
        <v>137</v>
      </c>
      <c r="M10" s="871">
        <f>上勝町!K5</f>
        <v>199</v>
      </c>
      <c r="N10" s="871">
        <f>上勝町!L5</f>
        <v>358</v>
      </c>
      <c r="O10" s="871">
        <f>上勝町!M5</f>
        <v>827</v>
      </c>
      <c r="P10" s="871">
        <f>上勝町!N5</f>
        <v>1314</v>
      </c>
      <c r="Q10" s="871">
        <f>上勝町!O5</f>
        <v>1079</v>
      </c>
      <c r="R10" s="871">
        <f>上勝町!P5</f>
        <v>745</v>
      </c>
      <c r="S10" s="871">
        <f>上勝町!Q5</f>
        <v>467</v>
      </c>
      <c r="T10" s="871">
        <f>上勝町!R5</f>
        <v>369</v>
      </c>
      <c r="U10" s="872">
        <f t="shared" si="1"/>
        <v>1197</v>
      </c>
      <c r="V10" s="545">
        <f>上勝町!S5</f>
        <v>288</v>
      </c>
      <c r="W10" s="423">
        <f>上勝町!T5</f>
        <v>287</v>
      </c>
      <c r="X10" s="423">
        <f>上勝町!U5</f>
        <v>357</v>
      </c>
      <c r="Y10" s="423">
        <f>上勝町!V5</f>
        <v>168</v>
      </c>
      <c r="Z10" s="423">
        <f>上勝町!W5</f>
        <v>62</v>
      </c>
      <c r="AA10" s="423">
        <f>上勝町!X5</f>
        <v>21</v>
      </c>
      <c r="AB10" s="423">
        <f>上勝町!Y5</f>
        <v>14</v>
      </c>
      <c r="AC10" s="423">
        <f>上勝町!Z5</f>
        <v>6786</v>
      </c>
    </row>
    <row r="11" spans="1:29" s="397" customFormat="1" ht="12.75" customHeight="1">
      <c r="A11" s="544"/>
      <c r="B11" s="425"/>
      <c r="C11" s="426"/>
      <c r="D11" s="426"/>
      <c r="E11" s="423" t="s">
        <v>65</v>
      </c>
      <c r="F11" s="871">
        <f t="shared" si="0"/>
        <v>580</v>
      </c>
      <c r="G11" s="871">
        <f>佐那河内村!E5</f>
        <v>0</v>
      </c>
      <c r="H11" s="871">
        <f>佐那河内村!F5</f>
        <v>0</v>
      </c>
      <c r="I11" s="871">
        <f>佐那河内村!G5</f>
        <v>0</v>
      </c>
      <c r="J11" s="871">
        <f>佐那河内村!H5</f>
        <v>1</v>
      </c>
      <c r="K11" s="871">
        <f>佐那河内村!I5</f>
        <v>1</v>
      </c>
      <c r="L11" s="871">
        <f>佐那河内村!J5</f>
        <v>2</v>
      </c>
      <c r="M11" s="871">
        <f>佐那河内村!K5</f>
        <v>3</v>
      </c>
      <c r="N11" s="871">
        <f>佐那河内村!L5</f>
        <v>37</v>
      </c>
      <c r="O11" s="871">
        <f>佐那河内村!M5</f>
        <v>34</v>
      </c>
      <c r="P11" s="871">
        <f>佐那河内村!N5</f>
        <v>127</v>
      </c>
      <c r="Q11" s="871">
        <f>佐那河内村!O5</f>
        <v>160</v>
      </c>
      <c r="R11" s="871">
        <f>佐那河内村!P5</f>
        <v>121</v>
      </c>
      <c r="S11" s="871">
        <f>佐那河内村!Q5</f>
        <v>32</v>
      </c>
      <c r="T11" s="871">
        <f>佐那河内村!R5</f>
        <v>14</v>
      </c>
      <c r="U11" s="872">
        <f t="shared" si="1"/>
        <v>48</v>
      </c>
      <c r="V11" s="545">
        <f>佐那河内村!S5</f>
        <v>10</v>
      </c>
      <c r="W11" s="423">
        <f>佐那河内村!T5</f>
        <v>14</v>
      </c>
      <c r="X11" s="423">
        <f>佐那河内村!U5</f>
        <v>6</v>
      </c>
      <c r="Y11" s="423">
        <f>佐那河内村!V5</f>
        <v>11</v>
      </c>
      <c r="Z11" s="423">
        <f>佐那河内村!W5</f>
        <v>3</v>
      </c>
      <c r="AA11" s="423">
        <f>佐那河内村!X5</f>
        <v>3</v>
      </c>
      <c r="AB11" s="423">
        <f>佐那河内村!Y5</f>
        <v>1</v>
      </c>
      <c r="AC11" s="423">
        <f>佐那河内村!Z5</f>
        <v>578</v>
      </c>
    </row>
    <row r="12" spans="1:29" s="397" customFormat="1" ht="12.75" customHeight="1">
      <c r="A12" s="544"/>
      <c r="B12" s="425"/>
      <c r="C12" s="426"/>
      <c r="D12" s="426"/>
      <c r="E12" s="427" t="s">
        <v>102</v>
      </c>
      <c r="F12" s="871">
        <f t="shared" si="0"/>
        <v>5</v>
      </c>
      <c r="G12" s="871">
        <f>石井町!E5</f>
        <v>0</v>
      </c>
      <c r="H12" s="871">
        <f>石井町!F5</f>
        <v>0</v>
      </c>
      <c r="I12" s="871">
        <f>石井町!G5</f>
        <v>0</v>
      </c>
      <c r="J12" s="871">
        <f>石井町!H5</f>
        <v>0</v>
      </c>
      <c r="K12" s="871">
        <f>石井町!I5</f>
        <v>0</v>
      </c>
      <c r="L12" s="871">
        <f>石井町!J5</f>
        <v>1</v>
      </c>
      <c r="M12" s="871">
        <f>石井町!K5</f>
        <v>0</v>
      </c>
      <c r="N12" s="871">
        <f>石井町!L5</f>
        <v>0</v>
      </c>
      <c r="O12" s="871">
        <f>石井町!M5</f>
        <v>0</v>
      </c>
      <c r="P12" s="871">
        <f>石井町!N5</f>
        <v>1</v>
      </c>
      <c r="Q12" s="871">
        <f>石井町!O5</f>
        <v>2</v>
      </c>
      <c r="R12" s="871">
        <f>石井町!P5</f>
        <v>0</v>
      </c>
      <c r="S12" s="871">
        <f>石井町!Q5</f>
        <v>0</v>
      </c>
      <c r="T12" s="871">
        <f>石井町!R5</f>
        <v>1</v>
      </c>
      <c r="U12" s="872">
        <f t="shared" si="1"/>
        <v>0</v>
      </c>
      <c r="V12" s="545">
        <f>石井町!S5</f>
        <v>0</v>
      </c>
      <c r="W12" s="423">
        <f>石井町!T5</f>
        <v>0</v>
      </c>
      <c r="X12" s="423">
        <f>石井町!U5</f>
        <v>0</v>
      </c>
      <c r="Y12" s="423">
        <f>石井町!V5</f>
        <v>0</v>
      </c>
      <c r="Z12" s="423">
        <f>石井町!W5</f>
        <v>0</v>
      </c>
      <c r="AA12" s="423">
        <f>石井町!X5</f>
        <v>0</v>
      </c>
      <c r="AB12" s="423">
        <f>石井町!Y5</f>
        <v>0</v>
      </c>
      <c r="AC12" s="423">
        <f>石井町!Z5</f>
        <v>6</v>
      </c>
    </row>
    <row r="13" spans="1:29" s="397" customFormat="1" ht="12.75" customHeight="1">
      <c r="A13" s="544"/>
      <c r="B13" s="425"/>
      <c r="C13" s="426" t="s">
        <v>103</v>
      </c>
      <c r="D13" s="428" t="s">
        <v>104</v>
      </c>
      <c r="E13" s="427" t="s">
        <v>105</v>
      </c>
      <c r="F13" s="871">
        <f t="shared" si="0"/>
        <v>7785</v>
      </c>
      <c r="G13" s="871">
        <f>神山町!E5</f>
        <v>0</v>
      </c>
      <c r="H13" s="871">
        <f>神山町!F5</f>
        <v>0</v>
      </c>
      <c r="I13" s="871">
        <f>神山町!G5</f>
        <v>6</v>
      </c>
      <c r="J13" s="871">
        <f>神山町!H5</f>
        <v>23</v>
      </c>
      <c r="K13" s="871">
        <f>神山町!I5</f>
        <v>63</v>
      </c>
      <c r="L13" s="871">
        <f>神山町!J5</f>
        <v>55</v>
      </c>
      <c r="M13" s="871">
        <f>神山町!K5</f>
        <v>189</v>
      </c>
      <c r="N13" s="871">
        <f>神山町!L5</f>
        <v>261</v>
      </c>
      <c r="O13" s="871">
        <f>神山町!M5</f>
        <v>603</v>
      </c>
      <c r="P13" s="871">
        <f>神山町!N5</f>
        <v>1334</v>
      </c>
      <c r="Q13" s="871">
        <f>神山町!O5</f>
        <v>1406</v>
      </c>
      <c r="R13" s="871">
        <f>神山町!P5</f>
        <v>1164</v>
      </c>
      <c r="S13" s="871">
        <f>神山町!Q5</f>
        <v>648</v>
      </c>
      <c r="T13" s="871">
        <f>神山町!R5</f>
        <v>404</v>
      </c>
      <c r="U13" s="872">
        <f t="shared" si="1"/>
        <v>1629</v>
      </c>
      <c r="V13" s="545">
        <f>神山町!S5</f>
        <v>313</v>
      </c>
      <c r="W13" s="423">
        <f>神山町!T5</f>
        <v>406</v>
      </c>
      <c r="X13" s="423">
        <f>神山町!U5</f>
        <v>269</v>
      </c>
      <c r="Y13" s="423">
        <f>神山町!V5</f>
        <v>267</v>
      </c>
      <c r="Z13" s="423">
        <f>神山町!W5</f>
        <v>140</v>
      </c>
      <c r="AA13" s="423">
        <f>神山町!X5</f>
        <v>166</v>
      </c>
      <c r="AB13" s="423">
        <f>神山町!Y5</f>
        <v>68</v>
      </c>
      <c r="AC13" s="423">
        <f>神山町!Z5</f>
        <v>7784</v>
      </c>
    </row>
    <row r="14" spans="1:29" s="397" customFormat="1" ht="12.75" customHeight="1">
      <c r="A14" s="544"/>
      <c r="B14" s="425"/>
      <c r="C14" s="426" t="s">
        <v>106</v>
      </c>
      <c r="D14" s="426" t="s">
        <v>107</v>
      </c>
      <c r="E14" s="427" t="s">
        <v>108</v>
      </c>
      <c r="F14" s="871">
        <f t="shared" si="0"/>
        <v>0</v>
      </c>
      <c r="G14" s="871">
        <f>松茂町!E5</f>
        <v>0</v>
      </c>
      <c r="H14" s="871">
        <f>松茂町!F5</f>
        <v>0</v>
      </c>
      <c r="I14" s="871">
        <f>松茂町!G5</f>
        <v>0</v>
      </c>
      <c r="J14" s="871">
        <f>松茂町!H5</f>
        <v>0</v>
      </c>
      <c r="K14" s="871">
        <f>松茂町!I5</f>
        <v>0</v>
      </c>
      <c r="L14" s="871">
        <f>松茂町!J5</f>
        <v>0</v>
      </c>
      <c r="M14" s="871">
        <f>松茂町!K5</f>
        <v>0</v>
      </c>
      <c r="N14" s="871">
        <f>松茂町!L5</f>
        <v>0</v>
      </c>
      <c r="O14" s="871">
        <f>松茂町!M5</f>
        <v>0</v>
      </c>
      <c r="P14" s="871">
        <f>松茂町!N5</f>
        <v>0</v>
      </c>
      <c r="Q14" s="871">
        <f>松茂町!O5</f>
        <v>0</v>
      </c>
      <c r="R14" s="871">
        <f>松茂町!P5</f>
        <v>0</v>
      </c>
      <c r="S14" s="871">
        <f>松茂町!Q5</f>
        <v>0</v>
      </c>
      <c r="T14" s="871">
        <f>松茂町!R5</f>
        <v>0</v>
      </c>
      <c r="U14" s="872">
        <f t="shared" si="1"/>
        <v>0</v>
      </c>
      <c r="V14" s="545">
        <f>松茂町!S5</f>
        <v>0</v>
      </c>
      <c r="W14" s="423">
        <f>松茂町!T5</f>
        <v>0</v>
      </c>
      <c r="X14" s="423">
        <f>松茂町!U5</f>
        <v>0</v>
      </c>
      <c r="Y14" s="423">
        <f>松茂町!V5</f>
        <v>0</v>
      </c>
      <c r="Z14" s="423">
        <f>松茂町!W5</f>
        <v>0</v>
      </c>
      <c r="AA14" s="423">
        <f>松茂町!X5</f>
        <v>0</v>
      </c>
      <c r="AB14" s="423">
        <f>松茂町!Y5</f>
        <v>0</v>
      </c>
      <c r="AC14" s="423">
        <f>松茂町!Z5</f>
        <v>0</v>
      </c>
    </row>
    <row r="15" spans="1:29" s="397" customFormat="1" ht="12.75" customHeight="1">
      <c r="A15" s="544"/>
      <c r="B15" s="425" t="s">
        <v>109</v>
      </c>
      <c r="C15" s="429" t="s">
        <v>406</v>
      </c>
      <c r="D15" s="426"/>
      <c r="E15" s="427" t="s">
        <v>110</v>
      </c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2"/>
      <c r="V15" s="545"/>
      <c r="W15" s="423"/>
      <c r="X15" s="423"/>
      <c r="Y15" s="423"/>
      <c r="Z15" s="423"/>
      <c r="AA15" s="423"/>
      <c r="AB15" s="423"/>
      <c r="AC15" s="423"/>
    </row>
    <row r="16" spans="1:29" s="397" customFormat="1" ht="12.75" customHeight="1">
      <c r="A16" s="544"/>
      <c r="B16" s="425"/>
      <c r="C16" s="426"/>
      <c r="D16" s="426"/>
      <c r="E16" s="427" t="s">
        <v>111</v>
      </c>
      <c r="F16" s="871"/>
      <c r="G16" s="871"/>
      <c r="H16" s="871"/>
      <c r="I16" s="871"/>
      <c r="J16" s="871"/>
      <c r="K16" s="871"/>
      <c r="L16" s="871"/>
      <c r="M16" s="871"/>
      <c r="N16" s="871"/>
      <c r="O16" s="871"/>
      <c r="P16" s="871"/>
      <c r="Q16" s="871"/>
      <c r="R16" s="871"/>
      <c r="S16" s="871"/>
      <c r="T16" s="871"/>
      <c r="U16" s="872"/>
      <c r="V16" s="545"/>
      <c r="W16" s="423"/>
      <c r="X16" s="423"/>
      <c r="Y16" s="423"/>
      <c r="Z16" s="423"/>
      <c r="AA16" s="423"/>
      <c r="AB16" s="423"/>
      <c r="AC16" s="423"/>
    </row>
    <row r="17" spans="1:29" s="397" customFormat="1" ht="12.75" customHeight="1">
      <c r="A17" s="544"/>
      <c r="B17" s="430" t="s">
        <v>126</v>
      </c>
      <c r="C17" s="426"/>
      <c r="D17" s="426"/>
      <c r="E17" s="427" t="s">
        <v>112</v>
      </c>
      <c r="F17" s="871">
        <f t="shared" si="0"/>
        <v>3</v>
      </c>
      <c r="G17" s="871">
        <f>板野町!E5</f>
        <v>0</v>
      </c>
      <c r="H17" s="871">
        <f>板野町!F5</f>
        <v>0</v>
      </c>
      <c r="I17" s="871">
        <f>板野町!G5</f>
        <v>0</v>
      </c>
      <c r="J17" s="871">
        <f>板野町!H5</f>
        <v>0</v>
      </c>
      <c r="K17" s="871">
        <f>板野町!I5</f>
        <v>0</v>
      </c>
      <c r="L17" s="871">
        <f>板野町!J5</f>
        <v>0</v>
      </c>
      <c r="M17" s="871">
        <f>板野町!K5</f>
        <v>0</v>
      </c>
      <c r="N17" s="871">
        <f>板野町!L5</f>
        <v>0</v>
      </c>
      <c r="O17" s="871">
        <f>板野町!M5</f>
        <v>0</v>
      </c>
      <c r="P17" s="871">
        <f>板野町!N5</f>
        <v>2</v>
      </c>
      <c r="Q17" s="871">
        <f>板野町!O5</f>
        <v>0</v>
      </c>
      <c r="R17" s="871">
        <f>板野町!P5</f>
        <v>0</v>
      </c>
      <c r="S17" s="871">
        <f>板野町!Q5</f>
        <v>0</v>
      </c>
      <c r="T17" s="871">
        <f>板野町!R5</f>
        <v>1</v>
      </c>
      <c r="U17" s="872">
        <f t="shared" si="1"/>
        <v>0</v>
      </c>
      <c r="V17" s="545">
        <f>板野町!S5</f>
        <v>0</v>
      </c>
      <c r="W17" s="423">
        <f>板野町!T5</f>
        <v>0</v>
      </c>
      <c r="X17" s="423">
        <f>板野町!U5</f>
        <v>0</v>
      </c>
      <c r="Y17" s="423">
        <f>板野町!V5</f>
        <v>0</v>
      </c>
      <c r="Z17" s="423">
        <f>板野町!W5</f>
        <v>0</v>
      </c>
      <c r="AA17" s="423">
        <f>板野町!X5</f>
        <v>0</v>
      </c>
      <c r="AB17" s="423">
        <f>板野町!Y5</f>
        <v>0</v>
      </c>
      <c r="AC17" s="423">
        <f>板野町!Z5</f>
        <v>4</v>
      </c>
    </row>
    <row r="18" spans="1:29" s="397" customFormat="1" ht="12.75" customHeight="1">
      <c r="A18" s="544"/>
      <c r="B18" s="425"/>
      <c r="C18" s="426"/>
      <c r="D18" s="426"/>
      <c r="E18" s="427" t="s">
        <v>113</v>
      </c>
      <c r="F18" s="871">
        <f t="shared" si="0"/>
        <v>6</v>
      </c>
      <c r="G18" s="871">
        <f>上板町!E5</f>
        <v>0</v>
      </c>
      <c r="H18" s="871">
        <f>上板町!F5</f>
        <v>0</v>
      </c>
      <c r="I18" s="871">
        <f>上板町!G5</f>
        <v>0</v>
      </c>
      <c r="J18" s="871">
        <f>上板町!H5</f>
        <v>0</v>
      </c>
      <c r="K18" s="871">
        <f>上板町!I5</f>
        <v>0</v>
      </c>
      <c r="L18" s="871">
        <f>上板町!J5</f>
        <v>0</v>
      </c>
      <c r="M18" s="871">
        <f>上板町!K5</f>
        <v>0</v>
      </c>
      <c r="N18" s="871">
        <f>上板町!L5</f>
        <v>0</v>
      </c>
      <c r="O18" s="871">
        <f>上板町!M5</f>
        <v>0</v>
      </c>
      <c r="P18" s="871">
        <f>上板町!N5</f>
        <v>1</v>
      </c>
      <c r="Q18" s="871">
        <f>上板町!O5</f>
        <v>3</v>
      </c>
      <c r="R18" s="871">
        <f>上板町!P5</f>
        <v>1</v>
      </c>
      <c r="S18" s="871">
        <f>上板町!Q5</f>
        <v>0</v>
      </c>
      <c r="T18" s="871">
        <f>上板町!R5</f>
        <v>1</v>
      </c>
      <c r="U18" s="872">
        <f t="shared" si="1"/>
        <v>0</v>
      </c>
      <c r="V18" s="546">
        <f>上板町!S5</f>
        <v>0</v>
      </c>
      <c r="W18" s="543">
        <f>上板町!T5</f>
        <v>0</v>
      </c>
      <c r="X18" s="543">
        <f>上板町!U5</f>
        <v>0</v>
      </c>
      <c r="Y18" s="543">
        <f>上板町!V5</f>
        <v>0</v>
      </c>
      <c r="Z18" s="543">
        <f>上板町!W5</f>
        <v>0</v>
      </c>
      <c r="AA18" s="543">
        <f>上板町!X5</f>
        <v>0</v>
      </c>
      <c r="AB18" s="543">
        <f>上板町!Y5</f>
        <v>0</v>
      </c>
      <c r="AC18" s="543">
        <f>上板町!Z5</f>
        <v>5</v>
      </c>
    </row>
    <row r="19" spans="1:29" s="397" customFormat="1" ht="12.75" customHeight="1">
      <c r="A19" s="544"/>
      <c r="B19" s="425"/>
      <c r="C19" s="426"/>
      <c r="D19" s="426"/>
      <c r="E19" s="432" t="s">
        <v>114</v>
      </c>
      <c r="F19" s="871">
        <f t="shared" si="0"/>
        <v>18161.010000000002</v>
      </c>
      <c r="G19" s="871">
        <f>SUM(G6:G18)</f>
        <v>1</v>
      </c>
      <c r="H19" s="871">
        <f t="shared" ref="H19:T19" si="2">SUM(H6:H18)</f>
        <v>4</v>
      </c>
      <c r="I19" s="871">
        <f t="shared" si="2"/>
        <v>24</v>
      </c>
      <c r="J19" s="871">
        <f t="shared" si="2"/>
        <v>53.42</v>
      </c>
      <c r="K19" s="871">
        <f t="shared" si="2"/>
        <v>148.13</v>
      </c>
      <c r="L19" s="871">
        <f t="shared" si="2"/>
        <v>217.74</v>
      </c>
      <c r="M19" s="871">
        <f t="shared" si="2"/>
        <v>491.15</v>
      </c>
      <c r="N19" s="871">
        <f t="shared" si="2"/>
        <v>795.06</v>
      </c>
      <c r="O19" s="871">
        <f t="shared" si="2"/>
        <v>1626.5</v>
      </c>
      <c r="P19" s="871">
        <f t="shared" si="2"/>
        <v>3360.9700000000003</v>
      </c>
      <c r="Q19" s="871">
        <f t="shared" si="2"/>
        <v>3271.4700000000003</v>
      </c>
      <c r="R19" s="871">
        <f t="shared" si="2"/>
        <v>2520.75</v>
      </c>
      <c r="S19" s="871">
        <f t="shared" si="2"/>
        <v>1485.48</v>
      </c>
      <c r="T19" s="871">
        <f t="shared" si="2"/>
        <v>932.69</v>
      </c>
      <c r="U19" s="872">
        <f t="shared" si="1"/>
        <v>3228.65</v>
      </c>
      <c r="V19" s="545">
        <f t="shared" ref="V19:AB19" si="3">SUM(V6:V18)</f>
        <v>734.84</v>
      </c>
      <c r="W19" s="423">
        <f t="shared" si="3"/>
        <v>773.91</v>
      </c>
      <c r="X19" s="423">
        <f t="shared" si="3"/>
        <v>699.44</v>
      </c>
      <c r="Y19" s="423">
        <f t="shared" si="3"/>
        <v>487.25</v>
      </c>
      <c r="Z19" s="423">
        <f t="shared" si="3"/>
        <v>238.14</v>
      </c>
      <c r="AA19" s="423">
        <f t="shared" si="3"/>
        <v>198.38</v>
      </c>
      <c r="AB19" s="423">
        <f t="shared" si="3"/>
        <v>96.69</v>
      </c>
      <c r="AC19" s="423">
        <f>SUM(AC6:AC18)</f>
        <v>18155.010000000002</v>
      </c>
    </row>
    <row r="20" spans="1:29" s="397" customFormat="1" ht="12.75" customHeight="1">
      <c r="A20" s="544"/>
      <c r="B20" s="425"/>
      <c r="C20" s="559"/>
      <c r="D20" s="562" t="s">
        <v>115</v>
      </c>
      <c r="E20" s="560" t="s">
        <v>116</v>
      </c>
      <c r="F20" s="871">
        <f t="shared" si="0"/>
        <v>384</v>
      </c>
      <c r="G20" s="871">
        <f>阿波市!E5</f>
        <v>0</v>
      </c>
      <c r="H20" s="871">
        <f>阿波市!F5</f>
        <v>0</v>
      </c>
      <c r="I20" s="871">
        <f>阿波市!G5</f>
        <v>0</v>
      </c>
      <c r="J20" s="871">
        <f>阿波市!H5</f>
        <v>1</v>
      </c>
      <c r="K20" s="871">
        <f>阿波市!I5</f>
        <v>1</v>
      </c>
      <c r="L20" s="871">
        <f>阿波市!J5</f>
        <v>38</v>
      </c>
      <c r="M20" s="871">
        <f>阿波市!K5</f>
        <v>60</v>
      </c>
      <c r="N20" s="871">
        <f>阿波市!L5</f>
        <v>56</v>
      </c>
      <c r="O20" s="871">
        <f>阿波市!M5</f>
        <v>28</v>
      </c>
      <c r="P20" s="871">
        <f>阿波市!N5</f>
        <v>78</v>
      </c>
      <c r="Q20" s="871">
        <f>阿波市!O5</f>
        <v>43</v>
      </c>
      <c r="R20" s="871">
        <f>阿波市!P5</f>
        <v>52</v>
      </c>
      <c r="S20" s="871">
        <f>阿波市!Q5</f>
        <v>10</v>
      </c>
      <c r="T20" s="871">
        <f>阿波市!R5</f>
        <v>2</v>
      </c>
      <c r="U20" s="872">
        <f t="shared" si="1"/>
        <v>15</v>
      </c>
      <c r="V20" s="545">
        <f>阿波市!S5</f>
        <v>3</v>
      </c>
      <c r="W20" s="423">
        <f>阿波市!T5</f>
        <v>4</v>
      </c>
      <c r="X20" s="423">
        <f>阿波市!U5</f>
        <v>3</v>
      </c>
      <c r="Y20" s="423">
        <f>阿波市!V5</f>
        <v>0</v>
      </c>
      <c r="Z20" s="423">
        <f>阿波市!W5</f>
        <v>1</v>
      </c>
      <c r="AA20" s="423">
        <f>阿波市!X5</f>
        <v>0</v>
      </c>
      <c r="AB20" s="423">
        <f>阿波市!Y5</f>
        <v>4</v>
      </c>
      <c r="AC20" s="423">
        <f>阿波市!Z5</f>
        <v>384</v>
      </c>
    </row>
    <row r="21" spans="1:29" s="397" customFormat="1" ht="12.75" customHeight="1" thickBot="1">
      <c r="A21" s="544"/>
      <c r="B21" s="425"/>
      <c r="C21" s="433"/>
      <c r="D21" s="561" t="s">
        <v>117</v>
      </c>
      <c r="E21" s="435"/>
      <c r="F21" s="873">
        <f t="shared" si="0"/>
        <v>18545.010000000002</v>
      </c>
      <c r="G21" s="873">
        <f>G19+G20</f>
        <v>1</v>
      </c>
      <c r="H21" s="873">
        <f t="shared" ref="H21:T21" si="4">H19+H20</f>
        <v>4</v>
      </c>
      <c r="I21" s="873">
        <f t="shared" si="4"/>
        <v>24</v>
      </c>
      <c r="J21" s="873">
        <f t="shared" si="4"/>
        <v>54.42</v>
      </c>
      <c r="K21" s="873">
        <f t="shared" si="4"/>
        <v>149.13</v>
      </c>
      <c r="L21" s="873">
        <f t="shared" si="4"/>
        <v>255.74</v>
      </c>
      <c r="M21" s="873">
        <f t="shared" si="4"/>
        <v>551.15</v>
      </c>
      <c r="N21" s="873">
        <f t="shared" si="4"/>
        <v>851.06</v>
      </c>
      <c r="O21" s="873">
        <f t="shared" si="4"/>
        <v>1654.5</v>
      </c>
      <c r="P21" s="873">
        <f t="shared" si="4"/>
        <v>3438.9700000000003</v>
      </c>
      <c r="Q21" s="873">
        <f t="shared" si="4"/>
        <v>3314.4700000000003</v>
      </c>
      <c r="R21" s="873">
        <f t="shared" si="4"/>
        <v>2572.75</v>
      </c>
      <c r="S21" s="873">
        <f t="shared" si="4"/>
        <v>1495.48</v>
      </c>
      <c r="T21" s="873">
        <f t="shared" si="4"/>
        <v>934.69</v>
      </c>
      <c r="U21" s="874">
        <f t="shared" si="1"/>
        <v>3243.65</v>
      </c>
      <c r="V21" s="547">
        <f t="shared" ref="V21:AB21" si="5">V19+V20</f>
        <v>737.84</v>
      </c>
      <c r="W21" s="436">
        <f t="shared" si="5"/>
        <v>777.91</v>
      </c>
      <c r="X21" s="436">
        <f t="shared" si="5"/>
        <v>702.44</v>
      </c>
      <c r="Y21" s="436">
        <f t="shared" si="5"/>
        <v>487.25</v>
      </c>
      <c r="Z21" s="436">
        <f t="shared" si="5"/>
        <v>239.14</v>
      </c>
      <c r="AA21" s="436">
        <f t="shared" si="5"/>
        <v>198.38</v>
      </c>
      <c r="AB21" s="436">
        <f t="shared" si="5"/>
        <v>100.69</v>
      </c>
      <c r="AC21" s="436">
        <f>AC19+AC20</f>
        <v>18539.010000000002</v>
      </c>
    </row>
    <row r="22" spans="1:29" s="397" customFormat="1" ht="12.75" customHeight="1">
      <c r="A22" s="544"/>
      <c r="B22" s="425"/>
      <c r="C22" s="421"/>
      <c r="D22" s="426"/>
      <c r="E22" s="439" t="s">
        <v>118</v>
      </c>
      <c r="F22" s="798">
        <f t="shared" si="0"/>
        <v>2415</v>
      </c>
      <c r="G22" s="875">
        <f>吉野川市!E5</f>
        <v>0</v>
      </c>
      <c r="H22" s="875">
        <f>吉野川市!F5</f>
        <v>0</v>
      </c>
      <c r="I22" s="875">
        <f>吉野川市!G5</f>
        <v>4</v>
      </c>
      <c r="J22" s="875">
        <f>吉野川市!H5</f>
        <v>8</v>
      </c>
      <c r="K22" s="875">
        <f>吉野川市!I5</f>
        <v>37</v>
      </c>
      <c r="L22" s="875">
        <f>吉野川市!J5</f>
        <v>38</v>
      </c>
      <c r="M22" s="875">
        <f>吉野川市!K5</f>
        <v>48</v>
      </c>
      <c r="N22" s="875">
        <f>吉野川市!L5</f>
        <v>93</v>
      </c>
      <c r="O22" s="875">
        <f>吉野川市!M5</f>
        <v>86</v>
      </c>
      <c r="P22" s="875">
        <f>吉野川市!N5</f>
        <v>258</v>
      </c>
      <c r="Q22" s="875">
        <f>吉野川市!O5</f>
        <v>484</v>
      </c>
      <c r="R22" s="875">
        <f>吉野川市!P5</f>
        <v>523</v>
      </c>
      <c r="S22" s="875">
        <f>吉野川市!Q5</f>
        <v>350</v>
      </c>
      <c r="T22" s="875">
        <f>吉野川市!R5</f>
        <v>204</v>
      </c>
      <c r="U22" s="876">
        <f t="shared" si="1"/>
        <v>282</v>
      </c>
      <c r="V22" s="548">
        <f>吉野川市!S5</f>
        <v>80</v>
      </c>
      <c r="W22" s="440">
        <f>吉野川市!T5</f>
        <v>73</v>
      </c>
      <c r="X22" s="440">
        <f>吉野川市!U5</f>
        <v>44</v>
      </c>
      <c r="Y22" s="440">
        <f>吉野川市!V5</f>
        <v>46</v>
      </c>
      <c r="Z22" s="440">
        <f>吉野川市!W5</f>
        <v>15</v>
      </c>
      <c r="AA22" s="440">
        <f>吉野川市!X5</f>
        <v>19</v>
      </c>
      <c r="AB22" s="440">
        <f>吉野川市!Y5</f>
        <v>5</v>
      </c>
      <c r="AC22" s="440">
        <f>吉野川市!Z5</f>
        <v>2414</v>
      </c>
    </row>
    <row r="23" spans="1:29" s="397" customFormat="1" ht="12.75" customHeight="1">
      <c r="A23" s="544"/>
      <c r="B23" s="425"/>
      <c r="C23" s="426"/>
      <c r="D23" s="431"/>
      <c r="E23" s="442" t="s">
        <v>114</v>
      </c>
      <c r="F23" s="794">
        <f t="shared" si="0"/>
        <v>2799</v>
      </c>
      <c r="G23" s="871">
        <f>G22+G20</f>
        <v>0</v>
      </c>
      <c r="H23" s="871">
        <f>H22+H20</f>
        <v>0</v>
      </c>
      <c r="I23" s="871">
        <f t="shared" ref="I23:AB23" si="6">I22+I20</f>
        <v>4</v>
      </c>
      <c r="J23" s="871">
        <f t="shared" si="6"/>
        <v>9</v>
      </c>
      <c r="K23" s="871">
        <f t="shared" si="6"/>
        <v>38</v>
      </c>
      <c r="L23" s="871">
        <f t="shared" si="6"/>
        <v>76</v>
      </c>
      <c r="M23" s="871">
        <f t="shared" si="6"/>
        <v>108</v>
      </c>
      <c r="N23" s="871">
        <f t="shared" si="6"/>
        <v>149</v>
      </c>
      <c r="O23" s="871">
        <f t="shared" si="6"/>
        <v>114</v>
      </c>
      <c r="P23" s="871">
        <f t="shared" si="6"/>
        <v>336</v>
      </c>
      <c r="Q23" s="871">
        <f t="shared" si="6"/>
        <v>527</v>
      </c>
      <c r="R23" s="871">
        <f t="shared" si="6"/>
        <v>575</v>
      </c>
      <c r="S23" s="871">
        <f t="shared" si="6"/>
        <v>360</v>
      </c>
      <c r="T23" s="871">
        <f t="shared" si="6"/>
        <v>206</v>
      </c>
      <c r="U23" s="872">
        <f t="shared" si="6"/>
        <v>297</v>
      </c>
      <c r="V23" s="545">
        <f t="shared" si="6"/>
        <v>83</v>
      </c>
      <c r="W23" s="423">
        <f t="shared" si="6"/>
        <v>77</v>
      </c>
      <c r="X23" s="423">
        <f t="shared" si="6"/>
        <v>47</v>
      </c>
      <c r="Y23" s="423">
        <f t="shared" si="6"/>
        <v>46</v>
      </c>
      <c r="Z23" s="423">
        <f t="shared" si="6"/>
        <v>16</v>
      </c>
      <c r="AA23" s="423">
        <f t="shared" si="6"/>
        <v>19</v>
      </c>
      <c r="AB23" s="423">
        <f t="shared" si="6"/>
        <v>9</v>
      </c>
      <c r="AC23" s="423">
        <f>AC22+AC20</f>
        <v>2798</v>
      </c>
    </row>
    <row r="24" spans="1:29" s="397" customFormat="1" ht="12.75" customHeight="1">
      <c r="A24" s="544"/>
      <c r="B24" s="425"/>
      <c r="C24" s="426" t="s">
        <v>119</v>
      </c>
      <c r="D24" s="426"/>
      <c r="E24" s="444" t="s">
        <v>120</v>
      </c>
      <c r="F24" s="794">
        <f t="shared" si="0"/>
        <v>10362</v>
      </c>
      <c r="G24" s="871">
        <f>美馬市!E5</f>
        <v>0</v>
      </c>
      <c r="H24" s="871">
        <f>美馬市!F5</f>
        <v>5</v>
      </c>
      <c r="I24" s="871">
        <f>美馬市!G5</f>
        <v>12</v>
      </c>
      <c r="J24" s="871">
        <f>美馬市!H5</f>
        <v>7</v>
      </c>
      <c r="K24" s="871">
        <f>美馬市!I5</f>
        <v>35</v>
      </c>
      <c r="L24" s="871">
        <f>美馬市!J5</f>
        <v>69</v>
      </c>
      <c r="M24" s="871">
        <f>美馬市!K5</f>
        <v>324</v>
      </c>
      <c r="N24" s="871">
        <f>美馬市!L5</f>
        <v>615</v>
      </c>
      <c r="O24" s="871">
        <f>美馬市!M5</f>
        <v>1110</v>
      </c>
      <c r="P24" s="871">
        <f>美馬市!N5</f>
        <v>1800</v>
      </c>
      <c r="Q24" s="871">
        <f>美馬市!O5</f>
        <v>2410</v>
      </c>
      <c r="R24" s="871">
        <f>美馬市!P5</f>
        <v>1893</v>
      </c>
      <c r="S24" s="871">
        <f>美馬市!Q5</f>
        <v>895</v>
      </c>
      <c r="T24" s="871">
        <f>美馬市!R5</f>
        <v>465</v>
      </c>
      <c r="U24" s="872">
        <f t="shared" si="1"/>
        <v>722</v>
      </c>
      <c r="V24" s="545">
        <f>美馬市!S5</f>
        <v>218</v>
      </c>
      <c r="W24" s="423">
        <f>美馬市!T5</f>
        <v>186</v>
      </c>
      <c r="X24" s="423">
        <f>美馬市!U5</f>
        <v>82</v>
      </c>
      <c r="Y24" s="423">
        <f>美馬市!V5</f>
        <v>112</v>
      </c>
      <c r="Z24" s="423">
        <f>美馬市!W5</f>
        <v>57</v>
      </c>
      <c r="AA24" s="423">
        <f>美馬市!X5</f>
        <v>27</v>
      </c>
      <c r="AB24" s="423">
        <f>美馬市!Y5</f>
        <v>40</v>
      </c>
      <c r="AC24" s="423">
        <f>美馬市!Z5</f>
        <v>10361</v>
      </c>
    </row>
    <row r="25" spans="1:29" s="397" customFormat="1" ht="12.75" customHeight="1">
      <c r="A25" s="544"/>
      <c r="B25" s="425"/>
      <c r="C25" s="426" t="s">
        <v>143</v>
      </c>
      <c r="D25" s="428" t="s">
        <v>121</v>
      </c>
      <c r="E25" s="445" t="s">
        <v>122</v>
      </c>
      <c r="F25" s="794">
        <f t="shared" si="0"/>
        <v>7390</v>
      </c>
      <c r="G25" s="871">
        <f>つるぎ町!E5</f>
        <v>0</v>
      </c>
      <c r="H25" s="871">
        <f>つるぎ町!F5</f>
        <v>14</v>
      </c>
      <c r="I25" s="871">
        <f>つるぎ町!G5</f>
        <v>21</v>
      </c>
      <c r="J25" s="871">
        <f>つるぎ町!H5</f>
        <v>6</v>
      </c>
      <c r="K25" s="871">
        <f>つるぎ町!I5</f>
        <v>32</v>
      </c>
      <c r="L25" s="871">
        <f>つるぎ町!J5</f>
        <v>52</v>
      </c>
      <c r="M25" s="871">
        <f>つるぎ町!K5</f>
        <v>198</v>
      </c>
      <c r="N25" s="871">
        <f>つるぎ町!L5</f>
        <v>450</v>
      </c>
      <c r="O25" s="871">
        <f>つるぎ町!M5</f>
        <v>459</v>
      </c>
      <c r="P25" s="871">
        <f>つるぎ町!N5</f>
        <v>1024</v>
      </c>
      <c r="Q25" s="871">
        <f>つるぎ町!O5</f>
        <v>1286</v>
      </c>
      <c r="R25" s="871">
        <f>つるぎ町!P5</f>
        <v>1453</v>
      </c>
      <c r="S25" s="871">
        <f>つるぎ町!Q5</f>
        <v>1150</v>
      </c>
      <c r="T25" s="871">
        <f>つるぎ町!R5</f>
        <v>590</v>
      </c>
      <c r="U25" s="872">
        <f t="shared" si="1"/>
        <v>655</v>
      </c>
      <c r="V25" s="545">
        <f>つるぎ町!S5</f>
        <v>312</v>
      </c>
      <c r="W25" s="423">
        <f>つるぎ町!T5</f>
        <v>117</v>
      </c>
      <c r="X25" s="423">
        <f>つるぎ町!U5</f>
        <v>111</v>
      </c>
      <c r="Y25" s="423">
        <f>つるぎ町!V5</f>
        <v>42</v>
      </c>
      <c r="Z25" s="423">
        <f>つるぎ町!W5</f>
        <v>34</v>
      </c>
      <c r="AA25" s="423">
        <f>つるぎ町!X5</f>
        <v>21</v>
      </c>
      <c r="AB25" s="423">
        <f>つるぎ町!Y5</f>
        <v>18</v>
      </c>
      <c r="AC25" s="423">
        <f>つるぎ町!Z5</f>
        <v>7391</v>
      </c>
    </row>
    <row r="26" spans="1:29" s="397" customFormat="1" ht="12.75" customHeight="1">
      <c r="A26" s="544"/>
      <c r="B26" s="425"/>
      <c r="C26" s="426"/>
      <c r="D26" s="426"/>
      <c r="E26" s="442" t="s">
        <v>114</v>
      </c>
      <c r="F26" s="871">
        <f t="shared" si="0"/>
        <v>17752</v>
      </c>
      <c r="G26" s="871">
        <f>G24+G25</f>
        <v>0</v>
      </c>
      <c r="H26" s="871">
        <f>H24+H25</f>
        <v>19</v>
      </c>
      <c r="I26" s="871">
        <f t="shared" ref="I26:T26" si="7">I24+I25</f>
        <v>33</v>
      </c>
      <c r="J26" s="871">
        <f t="shared" si="7"/>
        <v>13</v>
      </c>
      <c r="K26" s="871">
        <f t="shared" si="7"/>
        <v>67</v>
      </c>
      <c r="L26" s="871">
        <f t="shared" si="7"/>
        <v>121</v>
      </c>
      <c r="M26" s="871">
        <f t="shared" si="7"/>
        <v>522</v>
      </c>
      <c r="N26" s="871">
        <f t="shared" si="7"/>
        <v>1065</v>
      </c>
      <c r="O26" s="871">
        <f t="shared" si="7"/>
        <v>1569</v>
      </c>
      <c r="P26" s="871">
        <f t="shared" si="7"/>
        <v>2824</v>
      </c>
      <c r="Q26" s="871">
        <f t="shared" si="7"/>
        <v>3696</v>
      </c>
      <c r="R26" s="871">
        <f t="shared" si="7"/>
        <v>3346</v>
      </c>
      <c r="S26" s="871">
        <f t="shared" si="7"/>
        <v>2045</v>
      </c>
      <c r="T26" s="871">
        <f t="shared" si="7"/>
        <v>1055</v>
      </c>
      <c r="U26" s="872">
        <f t="shared" si="1"/>
        <v>1377</v>
      </c>
      <c r="V26" s="545">
        <f t="shared" ref="V26:AB26" si="8">V24+V25</f>
        <v>530</v>
      </c>
      <c r="W26" s="423">
        <f t="shared" si="8"/>
        <v>303</v>
      </c>
      <c r="X26" s="423">
        <f t="shared" si="8"/>
        <v>193</v>
      </c>
      <c r="Y26" s="423">
        <f t="shared" si="8"/>
        <v>154</v>
      </c>
      <c r="Z26" s="423">
        <f t="shared" si="8"/>
        <v>91</v>
      </c>
      <c r="AA26" s="423">
        <f t="shared" si="8"/>
        <v>48</v>
      </c>
      <c r="AB26" s="423">
        <f t="shared" si="8"/>
        <v>58</v>
      </c>
      <c r="AC26" s="423">
        <f>AC24+AC25</f>
        <v>17752</v>
      </c>
    </row>
    <row r="27" spans="1:29" s="397" customFormat="1" ht="12.75" customHeight="1" thickBot="1">
      <c r="A27" s="544"/>
      <c r="B27" s="425"/>
      <c r="C27" s="446"/>
      <c r="D27" s="447" t="s">
        <v>117</v>
      </c>
      <c r="E27" s="448"/>
      <c r="F27" s="877">
        <f t="shared" si="0"/>
        <v>20167</v>
      </c>
      <c r="G27" s="877">
        <f>G23+G26</f>
        <v>0</v>
      </c>
      <c r="H27" s="877">
        <f>H22+H26</f>
        <v>19</v>
      </c>
      <c r="I27" s="877">
        <f t="shared" ref="I27:AB27" si="9">I22+I26</f>
        <v>37</v>
      </c>
      <c r="J27" s="877">
        <f t="shared" si="9"/>
        <v>21</v>
      </c>
      <c r="K27" s="877">
        <f t="shared" si="9"/>
        <v>104</v>
      </c>
      <c r="L27" s="877">
        <f t="shared" si="9"/>
        <v>159</v>
      </c>
      <c r="M27" s="877">
        <f t="shared" si="9"/>
        <v>570</v>
      </c>
      <c r="N27" s="877">
        <f t="shared" si="9"/>
        <v>1158</v>
      </c>
      <c r="O27" s="877">
        <f t="shared" si="9"/>
        <v>1655</v>
      </c>
      <c r="P27" s="877">
        <f t="shared" si="9"/>
        <v>3082</v>
      </c>
      <c r="Q27" s="877">
        <f t="shared" si="9"/>
        <v>4180</v>
      </c>
      <c r="R27" s="877">
        <f t="shared" si="9"/>
        <v>3869</v>
      </c>
      <c r="S27" s="877">
        <f t="shared" si="9"/>
        <v>2395</v>
      </c>
      <c r="T27" s="877">
        <f t="shared" si="9"/>
        <v>1259</v>
      </c>
      <c r="U27" s="878">
        <f t="shared" si="9"/>
        <v>1659</v>
      </c>
      <c r="V27" s="549">
        <f t="shared" si="9"/>
        <v>610</v>
      </c>
      <c r="W27" s="449">
        <f t="shared" si="9"/>
        <v>376</v>
      </c>
      <c r="X27" s="449">
        <f t="shared" si="9"/>
        <v>237</v>
      </c>
      <c r="Y27" s="449">
        <f t="shared" si="9"/>
        <v>200</v>
      </c>
      <c r="Z27" s="449">
        <f t="shared" si="9"/>
        <v>106</v>
      </c>
      <c r="AA27" s="449">
        <f t="shared" si="9"/>
        <v>67</v>
      </c>
      <c r="AB27" s="449">
        <f t="shared" si="9"/>
        <v>63</v>
      </c>
      <c r="AC27" s="449">
        <f>AC22+AC26</f>
        <v>20166</v>
      </c>
    </row>
    <row r="28" spans="1:29" s="397" customFormat="1" ht="12.75" customHeight="1">
      <c r="A28" s="544"/>
      <c r="B28" s="425"/>
      <c r="C28" s="426" t="s">
        <v>123</v>
      </c>
      <c r="D28" s="428" t="s">
        <v>124</v>
      </c>
      <c r="E28" s="444" t="s">
        <v>125</v>
      </c>
      <c r="F28" s="879">
        <f t="shared" si="0"/>
        <v>22269</v>
      </c>
      <c r="G28" s="879">
        <f>三好市!E5</f>
        <v>20</v>
      </c>
      <c r="H28" s="879">
        <f>三好市!F5</f>
        <v>72</v>
      </c>
      <c r="I28" s="879">
        <f>三好市!G5</f>
        <v>47</v>
      </c>
      <c r="J28" s="879">
        <f>三好市!H5</f>
        <v>117</v>
      </c>
      <c r="K28" s="879">
        <f>三好市!I5</f>
        <v>147</v>
      </c>
      <c r="L28" s="879">
        <f>三好市!J5</f>
        <v>621</v>
      </c>
      <c r="M28" s="879">
        <f>三好市!K5</f>
        <v>1393</v>
      </c>
      <c r="N28" s="879">
        <f>三好市!L5</f>
        <v>1930</v>
      </c>
      <c r="O28" s="879">
        <f>三好市!M5</f>
        <v>5394</v>
      </c>
      <c r="P28" s="879">
        <f>三好市!N5</f>
        <v>4343</v>
      </c>
      <c r="Q28" s="879">
        <f>三好市!O5</f>
        <v>3645</v>
      </c>
      <c r="R28" s="879">
        <f>三好市!P5</f>
        <v>2264</v>
      </c>
      <c r="S28" s="879">
        <f>三好市!Q5</f>
        <v>794</v>
      </c>
      <c r="T28" s="879">
        <f>三好市!R5</f>
        <v>491</v>
      </c>
      <c r="U28" s="880">
        <f t="shared" si="1"/>
        <v>991</v>
      </c>
      <c r="V28" s="550">
        <f>三好市!S5</f>
        <v>265</v>
      </c>
      <c r="W28" s="450">
        <f>三好市!T5</f>
        <v>239</v>
      </c>
      <c r="X28" s="450">
        <f>三好市!U5</f>
        <v>212</v>
      </c>
      <c r="Y28" s="450">
        <f>三好市!V5</f>
        <v>107</v>
      </c>
      <c r="Z28" s="450">
        <f>三好市!W5</f>
        <v>75</v>
      </c>
      <c r="AA28" s="450">
        <f>三好市!X5</f>
        <v>47</v>
      </c>
      <c r="AB28" s="450">
        <f>三好市!Y5</f>
        <v>46</v>
      </c>
      <c r="AC28" s="450">
        <f>三好市!Z5</f>
        <v>22267</v>
      </c>
    </row>
    <row r="29" spans="1:29" s="397" customFormat="1" ht="12.75" customHeight="1">
      <c r="A29" s="544"/>
      <c r="B29" s="425"/>
      <c r="C29" s="426" t="s">
        <v>126</v>
      </c>
      <c r="D29" s="426"/>
      <c r="E29" s="445" t="s">
        <v>127</v>
      </c>
      <c r="F29" s="871">
        <f t="shared" si="0"/>
        <v>1803</v>
      </c>
      <c r="G29" s="871">
        <f>東みよし町!E5</f>
        <v>1</v>
      </c>
      <c r="H29" s="871">
        <f>東みよし町!F5</f>
        <v>2</v>
      </c>
      <c r="I29" s="871">
        <f>東みよし町!G5</f>
        <v>2</v>
      </c>
      <c r="J29" s="871">
        <f>東みよし町!H5</f>
        <v>18</v>
      </c>
      <c r="K29" s="871">
        <f>東みよし町!I5</f>
        <v>40</v>
      </c>
      <c r="L29" s="871">
        <f>東みよし町!J5</f>
        <v>60</v>
      </c>
      <c r="M29" s="871">
        <f>東みよし町!K5</f>
        <v>115</v>
      </c>
      <c r="N29" s="871">
        <f>東みよし町!L5</f>
        <v>101</v>
      </c>
      <c r="O29" s="871">
        <f>東みよし町!M5</f>
        <v>264</v>
      </c>
      <c r="P29" s="871">
        <f>東みよし町!N5</f>
        <v>262</v>
      </c>
      <c r="Q29" s="871">
        <f>東みよし町!O5</f>
        <v>366</v>
      </c>
      <c r="R29" s="871">
        <f>東みよし町!P5</f>
        <v>254</v>
      </c>
      <c r="S29" s="871">
        <f>東みよし町!Q5</f>
        <v>134</v>
      </c>
      <c r="T29" s="871">
        <f>東みよし町!R5</f>
        <v>58</v>
      </c>
      <c r="U29" s="872">
        <f t="shared" si="1"/>
        <v>126</v>
      </c>
      <c r="V29" s="545">
        <f>東みよし町!S5</f>
        <v>47</v>
      </c>
      <c r="W29" s="423">
        <f>東みよし町!T5</f>
        <v>26</v>
      </c>
      <c r="X29" s="423">
        <f>東みよし町!U5</f>
        <v>31</v>
      </c>
      <c r="Y29" s="423">
        <f>東みよし町!V5</f>
        <v>12</v>
      </c>
      <c r="Z29" s="423">
        <f>東みよし町!W5</f>
        <v>5</v>
      </c>
      <c r="AA29" s="423">
        <f>東みよし町!X5</f>
        <v>4</v>
      </c>
      <c r="AB29" s="423">
        <f>東みよし町!Y5</f>
        <v>1</v>
      </c>
      <c r="AC29" s="423">
        <f>東みよし町!Z5</f>
        <v>1801</v>
      </c>
    </row>
    <row r="30" spans="1:29" s="397" customFormat="1" ht="12.75" customHeight="1" thickBot="1">
      <c r="A30" s="544"/>
      <c r="B30" s="425"/>
      <c r="C30" s="433"/>
      <c r="D30" s="452" t="s">
        <v>117</v>
      </c>
      <c r="E30" s="435"/>
      <c r="F30" s="873">
        <f t="shared" si="0"/>
        <v>24072</v>
      </c>
      <c r="G30" s="873">
        <f>G28+G29</f>
        <v>21</v>
      </c>
      <c r="H30" s="873">
        <f>H28+H29</f>
        <v>74</v>
      </c>
      <c r="I30" s="873">
        <f t="shared" ref="I30:T30" si="10">I28+I29</f>
        <v>49</v>
      </c>
      <c r="J30" s="873">
        <f t="shared" si="10"/>
        <v>135</v>
      </c>
      <c r="K30" s="873">
        <f t="shared" si="10"/>
        <v>187</v>
      </c>
      <c r="L30" s="873">
        <f t="shared" si="10"/>
        <v>681</v>
      </c>
      <c r="M30" s="873">
        <f t="shared" si="10"/>
        <v>1508</v>
      </c>
      <c r="N30" s="873">
        <f t="shared" si="10"/>
        <v>2031</v>
      </c>
      <c r="O30" s="873">
        <f t="shared" si="10"/>
        <v>5658</v>
      </c>
      <c r="P30" s="873">
        <f t="shared" si="10"/>
        <v>4605</v>
      </c>
      <c r="Q30" s="873">
        <f t="shared" si="10"/>
        <v>4011</v>
      </c>
      <c r="R30" s="873">
        <f t="shared" si="10"/>
        <v>2518</v>
      </c>
      <c r="S30" s="873">
        <f t="shared" si="10"/>
        <v>928</v>
      </c>
      <c r="T30" s="873">
        <f t="shared" si="10"/>
        <v>549</v>
      </c>
      <c r="U30" s="874">
        <f t="shared" si="1"/>
        <v>1117</v>
      </c>
      <c r="V30" s="547">
        <f t="shared" ref="V30:AB30" si="11">V28+V29</f>
        <v>312</v>
      </c>
      <c r="W30" s="436">
        <f t="shared" si="11"/>
        <v>265</v>
      </c>
      <c r="X30" s="436">
        <f t="shared" si="11"/>
        <v>243</v>
      </c>
      <c r="Y30" s="436">
        <f t="shared" si="11"/>
        <v>119</v>
      </c>
      <c r="Z30" s="436">
        <f t="shared" si="11"/>
        <v>80</v>
      </c>
      <c r="AA30" s="436">
        <f t="shared" si="11"/>
        <v>51</v>
      </c>
      <c r="AB30" s="436">
        <f t="shared" si="11"/>
        <v>47</v>
      </c>
      <c r="AC30" s="436">
        <f>AC28+AC29</f>
        <v>24068</v>
      </c>
    </row>
    <row r="31" spans="1:29" s="397" customFormat="1" ht="12.75" customHeight="1" thickBot="1">
      <c r="A31" s="544"/>
      <c r="B31" s="453"/>
      <c r="C31" s="454" t="s">
        <v>128</v>
      </c>
      <c r="D31" s="455"/>
      <c r="E31" s="456"/>
      <c r="F31" s="881">
        <f t="shared" si="0"/>
        <v>62784.01</v>
      </c>
      <c r="G31" s="881">
        <f>G21+G27+G30</f>
        <v>22</v>
      </c>
      <c r="H31" s="881">
        <f>H21+H27+H30</f>
        <v>97</v>
      </c>
      <c r="I31" s="881">
        <f t="shared" ref="I31:T31" si="12">I21+I27+I30</f>
        <v>110</v>
      </c>
      <c r="J31" s="881">
        <f t="shared" si="12"/>
        <v>210.42000000000002</v>
      </c>
      <c r="K31" s="881">
        <f t="shared" si="12"/>
        <v>440.13</v>
      </c>
      <c r="L31" s="881">
        <f t="shared" si="12"/>
        <v>1095.74</v>
      </c>
      <c r="M31" s="881">
        <f t="shared" si="12"/>
        <v>2629.15</v>
      </c>
      <c r="N31" s="881">
        <f t="shared" si="12"/>
        <v>4040.06</v>
      </c>
      <c r="O31" s="881">
        <f t="shared" si="12"/>
        <v>8967.5</v>
      </c>
      <c r="P31" s="881">
        <f t="shared" si="12"/>
        <v>11125.970000000001</v>
      </c>
      <c r="Q31" s="881">
        <f t="shared" si="12"/>
        <v>11505.470000000001</v>
      </c>
      <c r="R31" s="881">
        <f t="shared" si="12"/>
        <v>8959.75</v>
      </c>
      <c r="S31" s="881">
        <f t="shared" si="12"/>
        <v>4818.4799999999996</v>
      </c>
      <c r="T31" s="881">
        <f t="shared" si="12"/>
        <v>2742.69</v>
      </c>
      <c r="U31" s="882">
        <f t="shared" si="1"/>
        <v>6019.6500000000005</v>
      </c>
      <c r="V31" s="551">
        <f t="shared" ref="V31:AB31" si="13">V21+V27+V30</f>
        <v>1659.8400000000001</v>
      </c>
      <c r="W31" s="457">
        <f t="shared" si="13"/>
        <v>1418.9099999999999</v>
      </c>
      <c r="X31" s="457">
        <f t="shared" si="13"/>
        <v>1182.44</v>
      </c>
      <c r="Y31" s="457">
        <f t="shared" si="13"/>
        <v>806.25</v>
      </c>
      <c r="Z31" s="457">
        <f t="shared" si="13"/>
        <v>425.14</v>
      </c>
      <c r="AA31" s="457">
        <f t="shared" si="13"/>
        <v>316.38</v>
      </c>
      <c r="AB31" s="457">
        <f t="shared" si="13"/>
        <v>210.69</v>
      </c>
      <c r="AC31" s="457">
        <f>AC21+AC27+AC30</f>
        <v>62773.01</v>
      </c>
    </row>
    <row r="32" spans="1:29" s="397" customFormat="1" ht="12.75" customHeight="1">
      <c r="A32" s="544"/>
      <c r="B32" s="458"/>
      <c r="C32" s="459" t="s">
        <v>129</v>
      </c>
      <c r="D32" s="460"/>
      <c r="E32" s="439" t="s">
        <v>130</v>
      </c>
      <c r="F32" s="875">
        <f t="shared" si="0"/>
        <v>42376</v>
      </c>
      <c r="G32" s="875">
        <f>那賀町!E5</f>
        <v>63</v>
      </c>
      <c r="H32" s="875">
        <f>那賀町!F5</f>
        <v>164</v>
      </c>
      <c r="I32" s="875">
        <f>那賀町!G5</f>
        <v>473</v>
      </c>
      <c r="J32" s="875">
        <f>那賀町!H5</f>
        <v>488</v>
      </c>
      <c r="K32" s="875">
        <f>那賀町!I5</f>
        <v>797</v>
      </c>
      <c r="L32" s="875">
        <f>那賀町!J5</f>
        <v>1061</v>
      </c>
      <c r="M32" s="875">
        <f>那賀町!K5</f>
        <v>2766</v>
      </c>
      <c r="N32" s="875">
        <f>那賀町!L5</f>
        <v>2543</v>
      </c>
      <c r="O32" s="875">
        <f>那賀町!M5</f>
        <v>6025</v>
      </c>
      <c r="P32" s="875">
        <f>那賀町!N5</f>
        <v>7539</v>
      </c>
      <c r="Q32" s="875">
        <f>那賀町!O5</f>
        <v>6861</v>
      </c>
      <c r="R32" s="875">
        <f>那賀町!P5</f>
        <v>4005</v>
      </c>
      <c r="S32" s="875">
        <f>那賀町!Q5</f>
        <v>2655</v>
      </c>
      <c r="T32" s="875">
        <f>那賀町!R5</f>
        <v>1829</v>
      </c>
      <c r="U32" s="876">
        <f t="shared" si="1"/>
        <v>5107</v>
      </c>
      <c r="V32" s="548">
        <f>那賀町!S5</f>
        <v>1373</v>
      </c>
      <c r="W32" s="440">
        <f>那賀町!T5</f>
        <v>1106</v>
      </c>
      <c r="X32" s="440">
        <f>那賀町!U5</f>
        <v>1095</v>
      </c>
      <c r="Y32" s="440">
        <f>那賀町!V5</f>
        <v>881</v>
      </c>
      <c r="Z32" s="440">
        <f>那賀町!W5</f>
        <v>406</v>
      </c>
      <c r="AA32" s="440">
        <f>那賀町!X5</f>
        <v>122</v>
      </c>
      <c r="AB32" s="440">
        <f>那賀町!Y5</f>
        <v>124</v>
      </c>
      <c r="AC32" s="440">
        <f>那賀町!Z5</f>
        <v>42376</v>
      </c>
    </row>
    <row r="33" spans="1:29" s="397" customFormat="1" ht="12.75" customHeight="1" thickBot="1">
      <c r="A33" s="544"/>
      <c r="B33" s="425"/>
      <c r="C33" s="426" t="s">
        <v>131</v>
      </c>
      <c r="D33" s="434" t="s">
        <v>117</v>
      </c>
      <c r="E33" s="435"/>
      <c r="F33" s="873">
        <f t="shared" si="0"/>
        <v>42376</v>
      </c>
      <c r="G33" s="873">
        <f>G32</f>
        <v>63</v>
      </c>
      <c r="H33" s="873">
        <f>H32</f>
        <v>164</v>
      </c>
      <c r="I33" s="873">
        <f t="shared" ref="I33:T33" si="14">I32</f>
        <v>473</v>
      </c>
      <c r="J33" s="873">
        <f t="shared" si="14"/>
        <v>488</v>
      </c>
      <c r="K33" s="873">
        <f t="shared" si="14"/>
        <v>797</v>
      </c>
      <c r="L33" s="873">
        <f t="shared" si="14"/>
        <v>1061</v>
      </c>
      <c r="M33" s="873">
        <f t="shared" si="14"/>
        <v>2766</v>
      </c>
      <c r="N33" s="873">
        <f t="shared" si="14"/>
        <v>2543</v>
      </c>
      <c r="O33" s="873">
        <f t="shared" si="14"/>
        <v>6025</v>
      </c>
      <c r="P33" s="873">
        <f t="shared" si="14"/>
        <v>7539</v>
      </c>
      <c r="Q33" s="873">
        <f t="shared" si="14"/>
        <v>6861</v>
      </c>
      <c r="R33" s="873">
        <f t="shared" si="14"/>
        <v>4005</v>
      </c>
      <c r="S33" s="873">
        <f t="shared" si="14"/>
        <v>2655</v>
      </c>
      <c r="T33" s="873">
        <f t="shared" si="14"/>
        <v>1829</v>
      </c>
      <c r="U33" s="874">
        <f t="shared" si="1"/>
        <v>5107</v>
      </c>
      <c r="V33" s="547">
        <f t="shared" ref="V33:AB33" si="15">V32</f>
        <v>1373</v>
      </c>
      <c r="W33" s="436">
        <f t="shared" si="15"/>
        <v>1106</v>
      </c>
      <c r="X33" s="436">
        <f t="shared" si="15"/>
        <v>1095</v>
      </c>
      <c r="Y33" s="436">
        <f t="shared" si="15"/>
        <v>881</v>
      </c>
      <c r="Z33" s="436">
        <f t="shared" si="15"/>
        <v>406</v>
      </c>
      <c r="AA33" s="436">
        <f t="shared" si="15"/>
        <v>122</v>
      </c>
      <c r="AB33" s="436">
        <f t="shared" si="15"/>
        <v>124</v>
      </c>
      <c r="AC33" s="436">
        <f>AC32</f>
        <v>42376</v>
      </c>
    </row>
    <row r="34" spans="1:29" s="397" customFormat="1" ht="12.75" customHeight="1">
      <c r="A34" s="544"/>
      <c r="B34" s="425" t="s">
        <v>132</v>
      </c>
      <c r="C34" s="421"/>
      <c r="D34" s="461" t="s">
        <v>133</v>
      </c>
      <c r="E34" s="422" t="s">
        <v>134</v>
      </c>
      <c r="F34" s="875">
        <f t="shared" si="0"/>
        <v>5038.6200000000008</v>
      </c>
      <c r="G34" s="875">
        <f>阿南市!E5</f>
        <v>0</v>
      </c>
      <c r="H34" s="875">
        <f>阿南市!F5</f>
        <v>3.51</v>
      </c>
      <c r="I34" s="875">
        <f>阿南市!G5</f>
        <v>15.94</v>
      </c>
      <c r="J34" s="875">
        <f>阿南市!H5</f>
        <v>12.28</v>
      </c>
      <c r="K34" s="875">
        <f>阿南市!I5</f>
        <v>33.92</v>
      </c>
      <c r="L34" s="875">
        <f>阿南市!J5</f>
        <v>46.19</v>
      </c>
      <c r="M34" s="875">
        <f>阿南市!K5</f>
        <v>259.81</v>
      </c>
      <c r="N34" s="875">
        <f>阿南市!L5</f>
        <v>390.6</v>
      </c>
      <c r="O34" s="875">
        <f>阿南市!M5</f>
        <v>478.45</v>
      </c>
      <c r="P34" s="875">
        <f>阿南市!N5</f>
        <v>843.78</v>
      </c>
      <c r="Q34" s="875">
        <f>阿南市!O5</f>
        <v>1169.05</v>
      </c>
      <c r="R34" s="875">
        <f>阿南市!P5</f>
        <v>893.88</v>
      </c>
      <c r="S34" s="875">
        <f>阿南市!Q5</f>
        <v>304.72000000000003</v>
      </c>
      <c r="T34" s="875">
        <f>阿南市!R5</f>
        <v>169.68</v>
      </c>
      <c r="U34" s="876">
        <f t="shared" si="1"/>
        <v>416.80999999999995</v>
      </c>
      <c r="V34" s="548">
        <f>阿南市!S5</f>
        <v>127.6</v>
      </c>
      <c r="W34" s="440">
        <f>阿南市!T5</f>
        <v>99.61</v>
      </c>
      <c r="X34" s="440">
        <f>阿南市!U5</f>
        <v>102.88</v>
      </c>
      <c r="Y34" s="440">
        <f>阿南市!V5</f>
        <v>32.72</v>
      </c>
      <c r="Z34" s="440">
        <f>阿南市!W5</f>
        <v>23.51</v>
      </c>
      <c r="AA34" s="440">
        <f>阿南市!X5</f>
        <v>8.66</v>
      </c>
      <c r="AB34" s="440">
        <f>阿南市!Y5</f>
        <v>21.83</v>
      </c>
      <c r="AC34" s="440">
        <f>阿南市!Z5</f>
        <v>5038.62</v>
      </c>
    </row>
    <row r="35" spans="1:29" s="397" customFormat="1" ht="12.75" customHeight="1">
      <c r="A35" s="544"/>
      <c r="B35" s="425" t="s">
        <v>135</v>
      </c>
      <c r="C35" s="426"/>
      <c r="D35" s="431"/>
      <c r="E35" s="442" t="s">
        <v>114</v>
      </c>
      <c r="F35" s="871">
        <f>F32+F34</f>
        <v>47414.62</v>
      </c>
      <c r="G35" s="871">
        <f>G34</f>
        <v>0</v>
      </c>
      <c r="H35" s="871">
        <f>H34+H32</f>
        <v>167.51</v>
      </c>
      <c r="I35" s="871">
        <f t="shared" ref="I35:U35" si="16">I34+I32</f>
        <v>488.94</v>
      </c>
      <c r="J35" s="871">
        <f t="shared" si="16"/>
        <v>500.28</v>
      </c>
      <c r="K35" s="871">
        <f t="shared" si="16"/>
        <v>830.92</v>
      </c>
      <c r="L35" s="871">
        <f t="shared" si="16"/>
        <v>1107.19</v>
      </c>
      <c r="M35" s="871">
        <f t="shared" si="16"/>
        <v>3025.81</v>
      </c>
      <c r="N35" s="871">
        <f t="shared" si="16"/>
        <v>2933.6</v>
      </c>
      <c r="O35" s="871">
        <f t="shared" si="16"/>
        <v>6503.45</v>
      </c>
      <c r="P35" s="871">
        <f t="shared" si="16"/>
        <v>8382.7800000000007</v>
      </c>
      <c r="Q35" s="871">
        <f t="shared" si="16"/>
        <v>8030.05</v>
      </c>
      <c r="R35" s="871">
        <f t="shared" si="16"/>
        <v>4898.88</v>
      </c>
      <c r="S35" s="871">
        <f t="shared" si="16"/>
        <v>2959.7200000000003</v>
      </c>
      <c r="T35" s="871">
        <f t="shared" si="16"/>
        <v>1998.68</v>
      </c>
      <c r="U35" s="872">
        <f t="shared" si="16"/>
        <v>5523.8099999999995</v>
      </c>
      <c r="V35" s="545">
        <f t="shared" ref="V35:AB35" si="17">V34</f>
        <v>127.6</v>
      </c>
      <c r="W35" s="423">
        <f t="shared" si="17"/>
        <v>99.61</v>
      </c>
      <c r="X35" s="423">
        <f t="shared" si="17"/>
        <v>102.88</v>
      </c>
      <c r="Y35" s="423">
        <f t="shared" si="17"/>
        <v>32.72</v>
      </c>
      <c r="Z35" s="423">
        <f t="shared" si="17"/>
        <v>23.51</v>
      </c>
      <c r="AA35" s="423">
        <f t="shared" si="17"/>
        <v>8.66</v>
      </c>
      <c r="AB35" s="423">
        <f t="shared" si="17"/>
        <v>21.83</v>
      </c>
      <c r="AC35" s="423">
        <f>AC34+AC32</f>
        <v>47414.62</v>
      </c>
    </row>
    <row r="36" spans="1:29" s="397" customFormat="1" ht="12.75" customHeight="1">
      <c r="A36" s="544"/>
      <c r="B36" s="425"/>
      <c r="C36" s="426" t="s">
        <v>136</v>
      </c>
      <c r="D36" s="462"/>
      <c r="E36" s="423" t="s">
        <v>137</v>
      </c>
      <c r="F36" s="871">
        <f t="shared" si="0"/>
        <v>1965</v>
      </c>
      <c r="G36" s="871">
        <f>牟岐町!E5</f>
        <v>0</v>
      </c>
      <c r="H36" s="871">
        <f>牟岐町!F5</f>
        <v>23</v>
      </c>
      <c r="I36" s="871">
        <f>牟岐町!G5</f>
        <v>23</v>
      </c>
      <c r="J36" s="871">
        <f>牟岐町!H5</f>
        <v>18</v>
      </c>
      <c r="K36" s="871">
        <f>牟岐町!I5</f>
        <v>13</v>
      </c>
      <c r="L36" s="871">
        <f>牟岐町!J5</f>
        <v>62</v>
      </c>
      <c r="M36" s="871">
        <f>牟岐町!K5</f>
        <v>165</v>
      </c>
      <c r="N36" s="871">
        <f>牟岐町!L5</f>
        <v>197</v>
      </c>
      <c r="O36" s="871">
        <f>牟岐町!M5</f>
        <v>250</v>
      </c>
      <c r="P36" s="871">
        <f>牟岐町!N5</f>
        <v>334</v>
      </c>
      <c r="Q36" s="871">
        <f>牟岐町!O5</f>
        <v>378</v>
      </c>
      <c r="R36" s="871">
        <f>牟岐町!P5</f>
        <v>254</v>
      </c>
      <c r="S36" s="871">
        <f>牟岐町!Q5</f>
        <v>112</v>
      </c>
      <c r="T36" s="871">
        <f>牟岐町!R5</f>
        <v>47</v>
      </c>
      <c r="U36" s="872">
        <f t="shared" si="1"/>
        <v>89</v>
      </c>
      <c r="V36" s="545">
        <f>牟岐町!S5</f>
        <v>30</v>
      </c>
      <c r="W36" s="423">
        <f>牟岐町!T5</f>
        <v>28</v>
      </c>
      <c r="X36" s="423">
        <f>牟岐町!U5</f>
        <v>20</v>
      </c>
      <c r="Y36" s="423">
        <f>牟岐町!V5</f>
        <v>4</v>
      </c>
      <c r="Z36" s="423">
        <f>牟岐町!W5</f>
        <v>6</v>
      </c>
      <c r="AA36" s="423">
        <f>牟岐町!X5</f>
        <v>0</v>
      </c>
      <c r="AB36" s="423">
        <f>牟岐町!Y5</f>
        <v>1</v>
      </c>
      <c r="AC36" s="423">
        <f>牟岐町!Z5</f>
        <v>1966</v>
      </c>
    </row>
    <row r="37" spans="1:29" s="397" customFormat="1" ht="12.75" customHeight="1">
      <c r="A37" s="544"/>
      <c r="B37" s="425" t="s">
        <v>131</v>
      </c>
      <c r="C37" s="426" t="s">
        <v>131</v>
      </c>
      <c r="D37" s="428" t="s">
        <v>138</v>
      </c>
      <c r="E37" s="445" t="s">
        <v>139</v>
      </c>
      <c r="F37" s="871">
        <f t="shared" si="0"/>
        <v>4312</v>
      </c>
      <c r="G37" s="871">
        <f>美波町!E5</f>
        <v>0</v>
      </c>
      <c r="H37" s="871">
        <f>美波町!F5</f>
        <v>11</v>
      </c>
      <c r="I37" s="871">
        <f>美波町!G5</f>
        <v>30</v>
      </c>
      <c r="J37" s="871">
        <f>美波町!H5</f>
        <v>29</v>
      </c>
      <c r="K37" s="871">
        <f>美波町!I5</f>
        <v>40</v>
      </c>
      <c r="L37" s="871">
        <f>美波町!J5</f>
        <v>70</v>
      </c>
      <c r="M37" s="871">
        <f>美波町!K5</f>
        <v>234</v>
      </c>
      <c r="N37" s="871">
        <f>美波町!L5</f>
        <v>246</v>
      </c>
      <c r="O37" s="871">
        <f>美波町!M5</f>
        <v>457</v>
      </c>
      <c r="P37" s="871">
        <f>美波町!N5</f>
        <v>779</v>
      </c>
      <c r="Q37" s="871">
        <f>美波町!O5</f>
        <v>1168</v>
      </c>
      <c r="R37" s="871">
        <f>美波町!P5</f>
        <v>636</v>
      </c>
      <c r="S37" s="871">
        <f>美波町!Q5</f>
        <v>252</v>
      </c>
      <c r="T37" s="871">
        <f>美波町!R5</f>
        <v>76</v>
      </c>
      <c r="U37" s="872">
        <f t="shared" si="1"/>
        <v>284</v>
      </c>
      <c r="V37" s="545">
        <f>美波町!S5</f>
        <v>80</v>
      </c>
      <c r="W37" s="423">
        <f>美波町!T5</f>
        <v>103</v>
      </c>
      <c r="X37" s="423">
        <f>美波町!U5</f>
        <v>29</v>
      </c>
      <c r="Y37" s="423">
        <f>美波町!V5</f>
        <v>15</v>
      </c>
      <c r="Z37" s="423">
        <f>美波町!W5</f>
        <v>45</v>
      </c>
      <c r="AA37" s="423">
        <f>美波町!X5</f>
        <v>9</v>
      </c>
      <c r="AB37" s="423">
        <f>美波町!Y5</f>
        <v>3</v>
      </c>
      <c r="AC37" s="423">
        <f>美波町!Z5</f>
        <v>4313</v>
      </c>
    </row>
    <row r="38" spans="1:29" s="397" customFormat="1" ht="12.75" customHeight="1">
      <c r="A38" s="544"/>
      <c r="B38" s="425"/>
      <c r="C38" s="426"/>
      <c r="D38" s="426"/>
      <c r="E38" s="445" t="s">
        <v>140</v>
      </c>
      <c r="F38" s="871">
        <f t="shared" si="0"/>
        <v>17204</v>
      </c>
      <c r="G38" s="871">
        <f>海陽町!E5</f>
        <v>12</v>
      </c>
      <c r="H38" s="871">
        <f>海陽町!F5</f>
        <v>92</v>
      </c>
      <c r="I38" s="871">
        <f>海陽町!G5</f>
        <v>157</v>
      </c>
      <c r="J38" s="871">
        <f>海陽町!H5</f>
        <v>198</v>
      </c>
      <c r="K38" s="871">
        <f>海陽町!I5</f>
        <v>103</v>
      </c>
      <c r="L38" s="871">
        <f>海陽町!J5</f>
        <v>262</v>
      </c>
      <c r="M38" s="871">
        <f>海陽町!K5</f>
        <v>826</v>
      </c>
      <c r="N38" s="871">
        <f>海陽町!L5</f>
        <v>1003</v>
      </c>
      <c r="O38" s="871">
        <f>海陽町!M5</f>
        <v>1819</v>
      </c>
      <c r="P38" s="871">
        <f>海陽町!N5</f>
        <v>3471</v>
      </c>
      <c r="Q38" s="871">
        <f>海陽町!O5</f>
        <v>3880</v>
      </c>
      <c r="R38" s="871">
        <f>海陽町!P5</f>
        <v>2333</v>
      </c>
      <c r="S38" s="871">
        <f>海陽町!Q5</f>
        <v>1296</v>
      </c>
      <c r="T38" s="871">
        <f>海陽町!R5</f>
        <v>495</v>
      </c>
      <c r="U38" s="872">
        <f t="shared" si="1"/>
        <v>1257</v>
      </c>
      <c r="V38" s="545">
        <f>海陽町!S5</f>
        <v>348</v>
      </c>
      <c r="W38" s="423">
        <f>海陽町!T5</f>
        <v>257</v>
      </c>
      <c r="X38" s="423">
        <f>海陽町!U5</f>
        <v>206</v>
      </c>
      <c r="Y38" s="423">
        <f>海陽町!V5</f>
        <v>190</v>
      </c>
      <c r="Z38" s="423">
        <f>海陽町!W5</f>
        <v>154</v>
      </c>
      <c r="AA38" s="423">
        <f>海陽町!X5</f>
        <v>60</v>
      </c>
      <c r="AB38" s="423">
        <f>海陽町!Y5</f>
        <v>42</v>
      </c>
      <c r="AC38" s="423">
        <f>海陽町!Z5</f>
        <v>17206</v>
      </c>
    </row>
    <row r="39" spans="1:29" s="397" customFormat="1" ht="12.75" customHeight="1">
      <c r="A39" s="544"/>
      <c r="B39" s="425"/>
      <c r="C39" s="426"/>
      <c r="D39" s="431"/>
      <c r="E39" s="442" t="s">
        <v>114</v>
      </c>
      <c r="F39" s="871">
        <f>F36+F37+F38</f>
        <v>23481</v>
      </c>
      <c r="G39" s="871">
        <f>G36+G37+G38</f>
        <v>12</v>
      </c>
      <c r="H39" s="871">
        <f>H36+H37+H38</f>
        <v>126</v>
      </c>
      <c r="I39" s="871">
        <f t="shared" ref="I39:T39" si="18">I36+I37+I38</f>
        <v>210</v>
      </c>
      <c r="J39" s="871">
        <f t="shared" si="18"/>
        <v>245</v>
      </c>
      <c r="K39" s="871">
        <f t="shared" si="18"/>
        <v>156</v>
      </c>
      <c r="L39" s="871">
        <f t="shared" si="18"/>
        <v>394</v>
      </c>
      <c r="M39" s="871">
        <f t="shared" si="18"/>
        <v>1225</v>
      </c>
      <c r="N39" s="871">
        <f t="shared" si="18"/>
        <v>1446</v>
      </c>
      <c r="O39" s="871">
        <f t="shared" si="18"/>
        <v>2526</v>
      </c>
      <c r="P39" s="871">
        <f t="shared" si="18"/>
        <v>4584</v>
      </c>
      <c r="Q39" s="871">
        <f t="shared" si="18"/>
        <v>5426</v>
      </c>
      <c r="R39" s="871">
        <f t="shared" si="18"/>
        <v>3223</v>
      </c>
      <c r="S39" s="871">
        <f t="shared" si="18"/>
        <v>1660</v>
      </c>
      <c r="T39" s="871">
        <f t="shared" si="18"/>
        <v>618</v>
      </c>
      <c r="U39" s="872">
        <f t="shared" si="1"/>
        <v>1630</v>
      </c>
      <c r="V39" s="545">
        <f t="shared" ref="V39:AB39" si="19">V36+V37+V38</f>
        <v>458</v>
      </c>
      <c r="W39" s="423">
        <f t="shared" si="19"/>
        <v>388</v>
      </c>
      <c r="X39" s="423">
        <f t="shared" si="19"/>
        <v>255</v>
      </c>
      <c r="Y39" s="423">
        <f t="shared" si="19"/>
        <v>209</v>
      </c>
      <c r="Z39" s="423">
        <f t="shared" si="19"/>
        <v>205</v>
      </c>
      <c r="AA39" s="423">
        <f t="shared" si="19"/>
        <v>69</v>
      </c>
      <c r="AB39" s="423">
        <f t="shared" si="19"/>
        <v>46</v>
      </c>
      <c r="AC39" s="423">
        <f>AC36+AC37+AC38</f>
        <v>23485</v>
      </c>
    </row>
    <row r="40" spans="1:29" s="397" customFormat="1" ht="12.75" customHeight="1" thickBot="1">
      <c r="A40" s="544"/>
      <c r="B40" s="463"/>
      <c r="C40" s="464"/>
      <c r="D40" s="452" t="s">
        <v>117</v>
      </c>
      <c r="E40" s="435"/>
      <c r="F40" s="873">
        <f>F34+F39</f>
        <v>28519.620000000003</v>
      </c>
      <c r="G40" s="873">
        <f>G34+G39</f>
        <v>12</v>
      </c>
      <c r="H40" s="873">
        <f t="shared" ref="H40:U40" si="20">H34+H39</f>
        <v>129.51</v>
      </c>
      <c r="I40" s="873">
        <f t="shared" si="20"/>
        <v>225.94</v>
      </c>
      <c r="J40" s="873">
        <f t="shared" si="20"/>
        <v>257.27999999999997</v>
      </c>
      <c r="K40" s="873">
        <f t="shared" si="20"/>
        <v>189.92000000000002</v>
      </c>
      <c r="L40" s="873">
        <f t="shared" si="20"/>
        <v>440.19</v>
      </c>
      <c r="M40" s="873">
        <f t="shared" si="20"/>
        <v>1484.81</v>
      </c>
      <c r="N40" s="873">
        <f t="shared" si="20"/>
        <v>1836.6</v>
      </c>
      <c r="O40" s="873">
        <f t="shared" si="20"/>
        <v>3004.45</v>
      </c>
      <c r="P40" s="873">
        <f t="shared" si="20"/>
        <v>5427.78</v>
      </c>
      <c r="Q40" s="873">
        <f t="shared" si="20"/>
        <v>6595.05</v>
      </c>
      <c r="R40" s="873">
        <f t="shared" si="20"/>
        <v>4116.88</v>
      </c>
      <c r="S40" s="873">
        <f t="shared" si="20"/>
        <v>1964.72</v>
      </c>
      <c r="T40" s="873">
        <f t="shared" si="20"/>
        <v>787.68000000000006</v>
      </c>
      <c r="U40" s="874">
        <f t="shared" si="20"/>
        <v>2046.81</v>
      </c>
      <c r="V40" s="547">
        <f t="shared" ref="V40:AB40" si="21">V34+V39</f>
        <v>585.6</v>
      </c>
      <c r="W40" s="436">
        <f t="shared" si="21"/>
        <v>487.61</v>
      </c>
      <c r="X40" s="436">
        <f t="shared" si="21"/>
        <v>357.88</v>
      </c>
      <c r="Y40" s="436">
        <f t="shared" si="21"/>
        <v>241.72</v>
      </c>
      <c r="Z40" s="436">
        <f t="shared" si="21"/>
        <v>228.51</v>
      </c>
      <c r="AA40" s="436">
        <f t="shared" si="21"/>
        <v>77.66</v>
      </c>
      <c r="AB40" s="436">
        <f t="shared" si="21"/>
        <v>67.83</v>
      </c>
      <c r="AC40" s="436">
        <f>AC34+AC39</f>
        <v>28523.62</v>
      </c>
    </row>
    <row r="41" spans="1:29" s="397" customFormat="1" ht="12.75" customHeight="1" thickBot="1">
      <c r="A41" s="544"/>
      <c r="B41" s="465"/>
      <c r="C41" s="466" t="s">
        <v>128</v>
      </c>
      <c r="D41" s="467"/>
      <c r="E41" s="456"/>
      <c r="F41" s="883">
        <f>F33+F40</f>
        <v>70895.62</v>
      </c>
      <c r="G41" s="883">
        <f>G33+G40</f>
        <v>75</v>
      </c>
      <c r="H41" s="883">
        <f>H33+H40</f>
        <v>293.51</v>
      </c>
      <c r="I41" s="883">
        <f t="shared" ref="I41:T41" si="22">I33+I40</f>
        <v>698.94</v>
      </c>
      <c r="J41" s="883">
        <f t="shared" si="22"/>
        <v>745.28</v>
      </c>
      <c r="K41" s="883">
        <f t="shared" si="22"/>
        <v>986.92000000000007</v>
      </c>
      <c r="L41" s="883">
        <f t="shared" si="22"/>
        <v>1501.19</v>
      </c>
      <c r="M41" s="883">
        <f t="shared" si="22"/>
        <v>4250.8099999999995</v>
      </c>
      <c r="N41" s="883">
        <f t="shared" si="22"/>
        <v>4379.6000000000004</v>
      </c>
      <c r="O41" s="883">
        <f t="shared" si="22"/>
        <v>9029.4500000000007</v>
      </c>
      <c r="P41" s="883">
        <f t="shared" si="22"/>
        <v>12966.779999999999</v>
      </c>
      <c r="Q41" s="883">
        <f t="shared" si="22"/>
        <v>13456.05</v>
      </c>
      <c r="R41" s="883">
        <f t="shared" si="22"/>
        <v>8121.88</v>
      </c>
      <c r="S41" s="883">
        <f t="shared" si="22"/>
        <v>4619.72</v>
      </c>
      <c r="T41" s="883">
        <f t="shared" si="22"/>
        <v>2616.6800000000003</v>
      </c>
      <c r="U41" s="884">
        <f t="shared" si="1"/>
        <v>7153.81</v>
      </c>
      <c r="V41" s="552">
        <f t="shared" ref="V41:AB41" si="23">V33+V40</f>
        <v>1958.6</v>
      </c>
      <c r="W41" s="468">
        <f t="shared" si="23"/>
        <v>1593.6100000000001</v>
      </c>
      <c r="X41" s="468">
        <f t="shared" si="23"/>
        <v>1452.88</v>
      </c>
      <c r="Y41" s="468">
        <f t="shared" si="23"/>
        <v>1122.72</v>
      </c>
      <c r="Z41" s="468">
        <f t="shared" si="23"/>
        <v>634.51</v>
      </c>
      <c r="AA41" s="468">
        <f t="shared" si="23"/>
        <v>199.66</v>
      </c>
      <c r="AB41" s="468">
        <f t="shared" si="23"/>
        <v>191.82999999999998</v>
      </c>
      <c r="AC41" s="468">
        <f>AC33+AC40</f>
        <v>70899.62</v>
      </c>
    </row>
    <row r="42" spans="1:29" s="397" customFormat="1" ht="12.75" customHeight="1" thickBot="1">
      <c r="A42" s="544"/>
      <c r="B42" s="470" t="s">
        <v>141</v>
      </c>
      <c r="C42" s="455"/>
      <c r="D42" s="455"/>
      <c r="E42" s="471"/>
      <c r="F42" s="885">
        <f>F31+F41</f>
        <v>133679.63</v>
      </c>
      <c r="G42" s="885">
        <f>G41+G31</f>
        <v>97</v>
      </c>
      <c r="H42" s="885">
        <f>H41+H31</f>
        <v>390.51</v>
      </c>
      <c r="I42" s="885">
        <f t="shared" ref="I42:T42" si="24">I41+I31</f>
        <v>808.94</v>
      </c>
      <c r="J42" s="885">
        <f t="shared" si="24"/>
        <v>955.7</v>
      </c>
      <c r="K42" s="885">
        <f t="shared" si="24"/>
        <v>1427.0500000000002</v>
      </c>
      <c r="L42" s="885">
        <f t="shared" si="24"/>
        <v>2596.9300000000003</v>
      </c>
      <c r="M42" s="885">
        <f t="shared" si="24"/>
        <v>6879.9599999999991</v>
      </c>
      <c r="N42" s="885">
        <f t="shared" si="24"/>
        <v>8419.66</v>
      </c>
      <c r="O42" s="885">
        <f t="shared" si="24"/>
        <v>17996.95</v>
      </c>
      <c r="P42" s="885">
        <f t="shared" si="24"/>
        <v>24092.75</v>
      </c>
      <c r="Q42" s="885">
        <f t="shared" si="24"/>
        <v>24961.52</v>
      </c>
      <c r="R42" s="885">
        <f t="shared" si="24"/>
        <v>17081.63</v>
      </c>
      <c r="S42" s="885">
        <f t="shared" si="24"/>
        <v>9438.2000000000007</v>
      </c>
      <c r="T42" s="885">
        <f t="shared" si="24"/>
        <v>5359.3700000000008</v>
      </c>
      <c r="U42" s="886">
        <f t="shared" si="1"/>
        <v>13173.46</v>
      </c>
      <c r="V42" s="553">
        <f t="shared" ref="V42:AC42" si="25">V41+V31</f>
        <v>3618.44</v>
      </c>
      <c r="W42" s="472">
        <f t="shared" si="25"/>
        <v>3012.52</v>
      </c>
      <c r="X42" s="472">
        <f t="shared" si="25"/>
        <v>2635.32</v>
      </c>
      <c r="Y42" s="472">
        <f t="shared" si="25"/>
        <v>1928.97</v>
      </c>
      <c r="Z42" s="472">
        <f t="shared" si="25"/>
        <v>1059.6500000000001</v>
      </c>
      <c r="AA42" s="472">
        <f t="shared" si="25"/>
        <v>516.04</v>
      </c>
      <c r="AB42" s="472">
        <f t="shared" si="25"/>
        <v>402.52</v>
      </c>
      <c r="AC42" s="472">
        <f t="shared" si="25"/>
        <v>133672.63</v>
      </c>
    </row>
    <row r="44" spans="1:29" ht="13.5" customHeight="1">
      <c r="G44" s="397"/>
    </row>
  </sheetData>
  <mergeCells count="1">
    <mergeCell ref="E4:E5"/>
  </mergeCells>
  <phoneticPr fontId="5"/>
  <pageMargins left="0.70866141732283472" right="0.39370078740157483" top="0.70866141732283472" bottom="0.70866141732283472" header="0.31496062992125984" footer="0.31496062992125984"/>
  <pageSetup paperSize="9" scale="9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3.5" customHeight="1"/>
  <cols>
    <col min="1" max="1" width="1" style="474" customWidth="1"/>
    <col min="2" max="4" width="6.625" style="474" customWidth="1"/>
    <col min="5" max="5" width="9.625" style="474" customWidth="1"/>
    <col min="6" max="6" width="7.125" style="474" customWidth="1"/>
    <col min="7" max="21" width="6.375" style="474" customWidth="1"/>
    <col min="22" max="33" width="0" style="474" hidden="1" customWidth="1"/>
    <col min="34" max="16384" width="9" style="474"/>
  </cols>
  <sheetData>
    <row r="1" spans="1:29" s="397" customFormat="1" ht="12" customHeight="1">
      <c r="C1" s="409"/>
    </row>
    <row r="2" spans="1:29" s="397" customFormat="1" ht="15" customHeight="1">
      <c r="B2" s="410" t="s">
        <v>165</v>
      </c>
    </row>
    <row r="3" spans="1:29" s="397" customFormat="1" ht="12" customHeight="1" thickBot="1"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54"/>
      <c r="U3" s="555" t="s">
        <v>88</v>
      </c>
    </row>
    <row r="4" spans="1:29" s="397" customFormat="1" ht="13.5" customHeight="1">
      <c r="A4" s="544"/>
      <c r="B4" s="411" t="s">
        <v>89</v>
      </c>
      <c r="C4" s="777" t="s">
        <v>89</v>
      </c>
      <c r="D4" s="777" t="s">
        <v>90</v>
      </c>
      <c r="E4" s="1208" t="s">
        <v>91</v>
      </c>
      <c r="F4" s="413" t="s">
        <v>92</v>
      </c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5"/>
      <c r="V4" s="544"/>
    </row>
    <row r="5" spans="1:29" s="397" customFormat="1" ht="13.5" customHeight="1" thickBot="1">
      <c r="A5" s="544"/>
      <c r="B5" s="416" t="s">
        <v>93</v>
      </c>
      <c r="C5" s="417" t="s">
        <v>94</v>
      </c>
      <c r="D5" s="417" t="s">
        <v>95</v>
      </c>
      <c r="E5" s="1209"/>
      <c r="F5" s="418" t="s">
        <v>96</v>
      </c>
      <c r="G5" s="418">
        <v>1</v>
      </c>
      <c r="H5" s="418">
        <v>2</v>
      </c>
      <c r="I5" s="418">
        <v>3</v>
      </c>
      <c r="J5" s="418">
        <v>4</v>
      </c>
      <c r="K5" s="418">
        <v>5</v>
      </c>
      <c r="L5" s="418">
        <v>6</v>
      </c>
      <c r="M5" s="418">
        <v>7</v>
      </c>
      <c r="N5" s="418">
        <v>8</v>
      </c>
      <c r="O5" s="418">
        <v>9</v>
      </c>
      <c r="P5" s="418">
        <v>10</v>
      </c>
      <c r="Q5" s="418">
        <v>11</v>
      </c>
      <c r="R5" s="418">
        <v>12</v>
      </c>
      <c r="S5" s="418">
        <v>13</v>
      </c>
      <c r="T5" s="418">
        <v>14</v>
      </c>
      <c r="U5" s="419" t="s">
        <v>97</v>
      </c>
      <c r="V5" s="544"/>
    </row>
    <row r="6" spans="1:29" s="397" customFormat="1" ht="12.75" customHeight="1">
      <c r="A6" s="544"/>
      <c r="B6" s="420"/>
      <c r="C6" s="421"/>
      <c r="D6" s="421"/>
      <c r="E6" s="422" t="s">
        <v>98</v>
      </c>
      <c r="F6" s="871">
        <f>SUM(G6:U6)</f>
        <v>311.58</v>
      </c>
      <c r="G6" s="871">
        <f>徳島市!E8</f>
        <v>0</v>
      </c>
      <c r="H6" s="871">
        <f>徳島市!F8</f>
        <v>0</v>
      </c>
      <c r="I6" s="871">
        <f>徳島市!G8</f>
        <v>0</v>
      </c>
      <c r="J6" s="871">
        <f>徳島市!H8</f>
        <v>7.27</v>
      </c>
      <c r="K6" s="871">
        <f>徳島市!I8</f>
        <v>21.05</v>
      </c>
      <c r="L6" s="871">
        <f>徳島市!J8</f>
        <v>13.36</v>
      </c>
      <c r="M6" s="871">
        <f>徳島市!K8</f>
        <v>49.39</v>
      </c>
      <c r="N6" s="871">
        <f>徳島市!L8</f>
        <v>39.770000000000003</v>
      </c>
      <c r="O6" s="871">
        <f>徳島市!M8</f>
        <v>17.29</v>
      </c>
      <c r="P6" s="871">
        <f>徳島市!N8</f>
        <v>29.78</v>
      </c>
      <c r="Q6" s="871">
        <f>徳島市!O8</f>
        <v>46.45</v>
      </c>
      <c r="R6" s="871">
        <f>徳島市!P8</f>
        <v>38.36</v>
      </c>
      <c r="S6" s="871">
        <f>徳島市!Q8</f>
        <v>16.649999999999999</v>
      </c>
      <c r="T6" s="871">
        <f>徳島市!R8</f>
        <v>5.34</v>
      </c>
      <c r="U6" s="872">
        <f>SUM(V6:AB6)</f>
        <v>26.869999999999997</v>
      </c>
      <c r="V6" s="545">
        <f>徳島市!S8</f>
        <v>7.29</v>
      </c>
      <c r="W6" s="423">
        <f>徳島市!T8</f>
        <v>7.5</v>
      </c>
      <c r="X6" s="423">
        <f>徳島市!U8</f>
        <v>5.15</v>
      </c>
      <c r="Y6" s="423">
        <f>徳島市!V8</f>
        <v>4.75</v>
      </c>
      <c r="Z6" s="423">
        <f>徳島市!W8</f>
        <v>0.65</v>
      </c>
      <c r="AA6" s="423">
        <f>徳島市!X8</f>
        <v>0.98</v>
      </c>
      <c r="AB6" s="423">
        <f>徳島市!Y8</f>
        <v>0.55000000000000004</v>
      </c>
      <c r="AC6" s="423">
        <f>徳島市!Z8</f>
        <v>311.58</v>
      </c>
    </row>
    <row r="7" spans="1:29" s="397" customFormat="1" ht="12.75" customHeight="1">
      <c r="A7" s="544"/>
      <c r="B7" s="425"/>
      <c r="C7" s="426"/>
      <c r="D7" s="426"/>
      <c r="E7" s="427" t="s">
        <v>99</v>
      </c>
      <c r="F7" s="871">
        <f t="shared" ref="F7:F38" si="0">SUM(G7:U7)</f>
        <v>140</v>
      </c>
      <c r="G7" s="871">
        <f>鳴門市!E8</f>
        <v>0</v>
      </c>
      <c r="H7" s="871">
        <f>鳴門市!F8</f>
        <v>0</v>
      </c>
      <c r="I7" s="871">
        <f>鳴門市!G8</f>
        <v>1</v>
      </c>
      <c r="J7" s="871">
        <f>鳴門市!H8</f>
        <v>3</v>
      </c>
      <c r="K7" s="871">
        <f>鳴門市!I8</f>
        <v>6</v>
      </c>
      <c r="L7" s="871">
        <f>鳴門市!J8</f>
        <v>10</v>
      </c>
      <c r="M7" s="871">
        <f>鳴門市!K8</f>
        <v>51</v>
      </c>
      <c r="N7" s="871">
        <f>鳴門市!L8</f>
        <v>27</v>
      </c>
      <c r="O7" s="871">
        <f>鳴門市!M8</f>
        <v>2</v>
      </c>
      <c r="P7" s="871">
        <f>鳴門市!N8</f>
        <v>8</v>
      </c>
      <c r="Q7" s="871">
        <f>鳴門市!O8</f>
        <v>17</v>
      </c>
      <c r="R7" s="871">
        <f>鳴門市!P8</f>
        <v>5</v>
      </c>
      <c r="S7" s="871">
        <f>鳴門市!Q8</f>
        <v>7</v>
      </c>
      <c r="T7" s="871">
        <f>鳴門市!R8</f>
        <v>1</v>
      </c>
      <c r="U7" s="872">
        <f t="shared" ref="U7:U38" si="1">SUM(V7:AB7)</f>
        <v>2</v>
      </c>
      <c r="V7" s="545">
        <f>鳴門市!S8</f>
        <v>0</v>
      </c>
      <c r="W7" s="423">
        <f>鳴門市!T8</f>
        <v>1</v>
      </c>
      <c r="X7" s="423">
        <f>鳴門市!U8</f>
        <v>0</v>
      </c>
      <c r="Y7" s="423">
        <f>鳴門市!V8</f>
        <v>1</v>
      </c>
      <c r="Z7" s="423">
        <f>鳴門市!W8</f>
        <v>0</v>
      </c>
      <c r="AA7" s="423">
        <f>鳴門市!X8</f>
        <v>0</v>
      </c>
      <c r="AB7" s="423">
        <f>鳴門市!Y8</f>
        <v>0</v>
      </c>
      <c r="AC7" s="423">
        <f>鳴門市!Z8</f>
        <v>140</v>
      </c>
    </row>
    <row r="8" spans="1:29" s="397" customFormat="1" ht="12.75" customHeight="1">
      <c r="A8" s="544"/>
      <c r="B8" s="425"/>
      <c r="C8" s="426"/>
      <c r="D8" s="426"/>
      <c r="E8" s="423" t="s">
        <v>57</v>
      </c>
      <c r="F8" s="871">
        <f t="shared" si="0"/>
        <v>22</v>
      </c>
      <c r="G8" s="871">
        <f>小松島市!E8</f>
        <v>0</v>
      </c>
      <c r="H8" s="871">
        <f>小松島市!F8</f>
        <v>0</v>
      </c>
      <c r="I8" s="871">
        <f>小松島市!G8</f>
        <v>0</v>
      </c>
      <c r="J8" s="871">
        <f>小松島市!H8</f>
        <v>0</v>
      </c>
      <c r="K8" s="871">
        <f>小松島市!I8</f>
        <v>1</v>
      </c>
      <c r="L8" s="871">
        <f>小松島市!J8</f>
        <v>0</v>
      </c>
      <c r="M8" s="871">
        <f>小松島市!K8</f>
        <v>3</v>
      </c>
      <c r="N8" s="871">
        <f>小松島市!L8</f>
        <v>4</v>
      </c>
      <c r="O8" s="871">
        <f>小松島市!M8</f>
        <v>3</v>
      </c>
      <c r="P8" s="871">
        <f>小松島市!N8</f>
        <v>3</v>
      </c>
      <c r="Q8" s="871">
        <f>小松島市!O8</f>
        <v>3</v>
      </c>
      <c r="R8" s="871">
        <f>小松島市!P8</f>
        <v>1</v>
      </c>
      <c r="S8" s="871">
        <f>小松島市!Q8</f>
        <v>1</v>
      </c>
      <c r="T8" s="871">
        <f>小松島市!R8</f>
        <v>1</v>
      </c>
      <c r="U8" s="872">
        <f t="shared" si="1"/>
        <v>2</v>
      </c>
      <c r="V8" s="545">
        <f>小松島市!S8</f>
        <v>0</v>
      </c>
      <c r="W8" s="423">
        <f>小松島市!T8</f>
        <v>1</v>
      </c>
      <c r="X8" s="423">
        <f>小松島市!U8</f>
        <v>0</v>
      </c>
      <c r="Y8" s="423">
        <f>小松島市!V8</f>
        <v>0</v>
      </c>
      <c r="Z8" s="423">
        <f>小松島市!W8</f>
        <v>0</v>
      </c>
      <c r="AA8" s="423">
        <f>小松島市!X8</f>
        <v>0</v>
      </c>
      <c r="AB8" s="423">
        <f>小松島市!Y8</f>
        <v>1</v>
      </c>
      <c r="AC8" s="423">
        <f>小松島市!Z8</f>
        <v>23</v>
      </c>
    </row>
    <row r="9" spans="1:29" s="397" customFormat="1" ht="12.75" customHeight="1">
      <c r="A9" s="544"/>
      <c r="B9" s="425"/>
      <c r="C9" s="426"/>
      <c r="D9" s="426"/>
      <c r="E9" s="427" t="s">
        <v>100</v>
      </c>
      <c r="F9" s="871">
        <f t="shared" si="0"/>
        <v>863</v>
      </c>
      <c r="G9" s="871">
        <f>勝浦町!E8</f>
        <v>0</v>
      </c>
      <c r="H9" s="871">
        <f>勝浦町!F8</f>
        <v>2</v>
      </c>
      <c r="I9" s="871">
        <f>勝浦町!G8</f>
        <v>9</v>
      </c>
      <c r="J9" s="871">
        <f>勝浦町!H8</f>
        <v>35</v>
      </c>
      <c r="K9" s="871">
        <f>勝浦町!I8</f>
        <v>54</v>
      </c>
      <c r="L9" s="871">
        <f>勝浦町!J8</f>
        <v>47</v>
      </c>
      <c r="M9" s="871">
        <f>勝浦町!K8</f>
        <v>101</v>
      </c>
      <c r="N9" s="871">
        <f>勝浦町!L8</f>
        <v>49</v>
      </c>
      <c r="O9" s="871">
        <f>勝浦町!M8</f>
        <v>43</v>
      </c>
      <c r="P9" s="871">
        <f>勝浦町!N8</f>
        <v>136</v>
      </c>
      <c r="Q9" s="871">
        <f>勝浦町!O8</f>
        <v>151</v>
      </c>
      <c r="R9" s="871">
        <f>勝浦町!P8</f>
        <v>94</v>
      </c>
      <c r="S9" s="871">
        <f>勝浦町!Q8</f>
        <v>35</v>
      </c>
      <c r="T9" s="871">
        <f>勝浦町!R8</f>
        <v>27</v>
      </c>
      <c r="U9" s="872">
        <f t="shared" si="1"/>
        <v>80</v>
      </c>
      <c r="V9" s="545">
        <f>勝浦町!S8</f>
        <v>22</v>
      </c>
      <c r="W9" s="423">
        <f>勝浦町!T8</f>
        <v>17</v>
      </c>
      <c r="X9" s="423">
        <f>勝浦町!U8</f>
        <v>14</v>
      </c>
      <c r="Y9" s="423">
        <f>勝浦町!V8</f>
        <v>4</v>
      </c>
      <c r="Z9" s="423">
        <f>勝浦町!W8</f>
        <v>6</v>
      </c>
      <c r="AA9" s="423">
        <f>勝浦町!X8</f>
        <v>1</v>
      </c>
      <c r="AB9" s="423">
        <f>勝浦町!Y8</f>
        <v>16</v>
      </c>
      <c r="AC9" s="423">
        <f>勝浦町!Z8</f>
        <v>863</v>
      </c>
    </row>
    <row r="10" spans="1:29" s="397" customFormat="1" ht="12.75" customHeight="1">
      <c r="A10" s="544"/>
      <c r="B10" s="425"/>
      <c r="C10" s="426"/>
      <c r="D10" s="426"/>
      <c r="E10" s="427" t="s">
        <v>101</v>
      </c>
      <c r="F10" s="871">
        <f t="shared" si="0"/>
        <v>770</v>
      </c>
      <c r="G10" s="871">
        <f>上勝町!E8</f>
        <v>0</v>
      </c>
      <c r="H10" s="871">
        <f>上勝町!F8</f>
        <v>1</v>
      </c>
      <c r="I10" s="871">
        <f>上勝町!G8</f>
        <v>14</v>
      </c>
      <c r="J10" s="871">
        <f>上勝町!H8</f>
        <v>33</v>
      </c>
      <c r="K10" s="871">
        <f>上勝町!I8</f>
        <v>97</v>
      </c>
      <c r="L10" s="871">
        <f>上勝町!J8</f>
        <v>112</v>
      </c>
      <c r="M10" s="871">
        <f>上勝町!K8</f>
        <v>104</v>
      </c>
      <c r="N10" s="871">
        <f>上勝町!L8</f>
        <v>90</v>
      </c>
      <c r="O10" s="871">
        <f>上勝町!M8</f>
        <v>62</v>
      </c>
      <c r="P10" s="871">
        <f>上勝町!N8</f>
        <v>74</v>
      </c>
      <c r="Q10" s="871">
        <f>上勝町!O8</f>
        <v>65</v>
      </c>
      <c r="R10" s="871">
        <f>上勝町!P8</f>
        <v>14</v>
      </c>
      <c r="S10" s="871">
        <f>上勝町!Q8</f>
        <v>4</v>
      </c>
      <c r="T10" s="871">
        <f>上勝町!R8</f>
        <v>8</v>
      </c>
      <c r="U10" s="872">
        <f t="shared" si="1"/>
        <v>92</v>
      </c>
      <c r="V10" s="545">
        <f>上勝町!S8</f>
        <v>14</v>
      </c>
      <c r="W10" s="423">
        <f>上勝町!T8</f>
        <v>23</v>
      </c>
      <c r="X10" s="423">
        <f>上勝町!U8</f>
        <v>19</v>
      </c>
      <c r="Y10" s="423">
        <f>上勝町!V8</f>
        <v>24</v>
      </c>
      <c r="Z10" s="423">
        <f>上勝町!W8</f>
        <v>2</v>
      </c>
      <c r="AA10" s="423">
        <f>上勝町!X8</f>
        <v>0</v>
      </c>
      <c r="AB10" s="423">
        <f>上勝町!Y8</f>
        <v>10</v>
      </c>
      <c r="AC10" s="423">
        <f>上勝町!Z8</f>
        <v>770</v>
      </c>
    </row>
    <row r="11" spans="1:29" s="397" customFormat="1" ht="12.75" customHeight="1">
      <c r="A11" s="544"/>
      <c r="B11" s="425"/>
      <c r="C11" s="426"/>
      <c r="D11" s="426"/>
      <c r="E11" s="423" t="s">
        <v>65</v>
      </c>
      <c r="F11" s="871">
        <f t="shared" si="0"/>
        <v>260</v>
      </c>
      <c r="G11" s="871">
        <f>佐那河内村!E8</f>
        <v>0</v>
      </c>
      <c r="H11" s="871">
        <f>佐那河内村!F8</f>
        <v>1</v>
      </c>
      <c r="I11" s="871">
        <f>佐那河内村!G8</f>
        <v>0</v>
      </c>
      <c r="J11" s="871">
        <f>佐那河内村!H8</f>
        <v>4</v>
      </c>
      <c r="K11" s="871">
        <f>佐那河内村!I8</f>
        <v>31</v>
      </c>
      <c r="L11" s="871">
        <f>佐那河内村!J8</f>
        <v>21</v>
      </c>
      <c r="M11" s="871">
        <f>佐那河内村!K8</f>
        <v>20</v>
      </c>
      <c r="N11" s="871">
        <f>佐那河内村!L8</f>
        <v>46</v>
      </c>
      <c r="O11" s="871">
        <f>佐那河内村!M8</f>
        <v>38</v>
      </c>
      <c r="P11" s="871">
        <f>佐那河内村!N8</f>
        <v>32</v>
      </c>
      <c r="Q11" s="871">
        <f>佐那河内村!O8</f>
        <v>23</v>
      </c>
      <c r="R11" s="871">
        <f>佐那河内村!P8</f>
        <v>30</v>
      </c>
      <c r="S11" s="871">
        <f>佐那河内村!Q8</f>
        <v>4</v>
      </c>
      <c r="T11" s="871">
        <f>佐那河内村!R8</f>
        <v>3</v>
      </c>
      <c r="U11" s="872">
        <f t="shared" si="1"/>
        <v>7</v>
      </c>
      <c r="V11" s="545">
        <f>佐那河内村!S8</f>
        <v>1</v>
      </c>
      <c r="W11" s="423">
        <f>佐那河内村!T8</f>
        <v>4</v>
      </c>
      <c r="X11" s="423">
        <f>佐那河内村!U8</f>
        <v>1</v>
      </c>
      <c r="Y11" s="423">
        <f>佐那河内村!V8</f>
        <v>0</v>
      </c>
      <c r="Z11" s="423">
        <f>佐那河内村!W8</f>
        <v>1</v>
      </c>
      <c r="AA11" s="423">
        <f>佐那河内村!X8</f>
        <v>0</v>
      </c>
      <c r="AB11" s="423">
        <f>佐那河内村!Y8</f>
        <v>0</v>
      </c>
      <c r="AC11" s="423">
        <f>佐那河内村!Z8</f>
        <v>260</v>
      </c>
    </row>
    <row r="12" spans="1:29" s="397" customFormat="1" ht="12.75" customHeight="1">
      <c r="A12" s="544"/>
      <c r="B12" s="425"/>
      <c r="C12" s="426"/>
      <c r="D12" s="426"/>
      <c r="E12" s="427" t="s">
        <v>102</v>
      </c>
      <c r="F12" s="871">
        <f t="shared" si="0"/>
        <v>13</v>
      </c>
      <c r="G12" s="871">
        <f>石井町!E8</f>
        <v>0</v>
      </c>
      <c r="H12" s="871">
        <f>石井町!F8</f>
        <v>0</v>
      </c>
      <c r="I12" s="871">
        <f>石井町!G8</f>
        <v>0</v>
      </c>
      <c r="J12" s="871">
        <f>石井町!H8</f>
        <v>1</v>
      </c>
      <c r="K12" s="871">
        <f>石井町!I8</f>
        <v>1</v>
      </c>
      <c r="L12" s="871">
        <f>石井町!J8</f>
        <v>2</v>
      </c>
      <c r="M12" s="871">
        <f>石井町!K8</f>
        <v>3</v>
      </c>
      <c r="N12" s="871">
        <f>石井町!L8</f>
        <v>1</v>
      </c>
      <c r="O12" s="871">
        <f>石井町!M8</f>
        <v>1</v>
      </c>
      <c r="P12" s="871">
        <f>石井町!N8</f>
        <v>1</v>
      </c>
      <c r="Q12" s="871">
        <f>石井町!O8</f>
        <v>2</v>
      </c>
      <c r="R12" s="871">
        <f>石井町!P8</f>
        <v>0</v>
      </c>
      <c r="S12" s="871">
        <f>石井町!Q8</f>
        <v>0</v>
      </c>
      <c r="T12" s="871">
        <f>石井町!R8</f>
        <v>0</v>
      </c>
      <c r="U12" s="872">
        <f t="shared" si="1"/>
        <v>1</v>
      </c>
      <c r="V12" s="545">
        <f>石井町!S8</f>
        <v>0</v>
      </c>
      <c r="W12" s="423">
        <f>石井町!T8</f>
        <v>0</v>
      </c>
      <c r="X12" s="423">
        <f>石井町!U8</f>
        <v>1</v>
      </c>
      <c r="Y12" s="423">
        <f>石井町!V8</f>
        <v>0</v>
      </c>
      <c r="Z12" s="423">
        <f>石井町!W8</f>
        <v>0</v>
      </c>
      <c r="AA12" s="423">
        <f>石井町!X8</f>
        <v>0</v>
      </c>
      <c r="AB12" s="423">
        <f>石井町!Y8</f>
        <v>0</v>
      </c>
      <c r="AC12" s="423">
        <f>石井町!Z8</f>
        <v>12</v>
      </c>
    </row>
    <row r="13" spans="1:29" s="397" customFormat="1" ht="12.75" customHeight="1">
      <c r="A13" s="544"/>
      <c r="B13" s="425"/>
      <c r="C13" s="426" t="s">
        <v>103</v>
      </c>
      <c r="D13" s="428" t="s">
        <v>104</v>
      </c>
      <c r="E13" s="427" t="s">
        <v>105</v>
      </c>
      <c r="F13" s="871">
        <f t="shared" si="0"/>
        <v>1708</v>
      </c>
      <c r="G13" s="871">
        <f>神山町!E8</f>
        <v>0</v>
      </c>
      <c r="H13" s="871">
        <f>神山町!F8</f>
        <v>0</v>
      </c>
      <c r="I13" s="871">
        <f>神山町!G8</f>
        <v>12</v>
      </c>
      <c r="J13" s="871">
        <f>神山町!H8</f>
        <v>34</v>
      </c>
      <c r="K13" s="871">
        <f>神山町!I8</f>
        <v>134</v>
      </c>
      <c r="L13" s="871">
        <f>神山町!J8</f>
        <v>153</v>
      </c>
      <c r="M13" s="871">
        <f>神山町!K8</f>
        <v>162</v>
      </c>
      <c r="N13" s="871">
        <f>神山町!L8</f>
        <v>87</v>
      </c>
      <c r="O13" s="871">
        <f>神山町!M8</f>
        <v>147</v>
      </c>
      <c r="P13" s="871">
        <f>神山町!N8</f>
        <v>233</v>
      </c>
      <c r="Q13" s="871">
        <f>神山町!O8</f>
        <v>181</v>
      </c>
      <c r="R13" s="871">
        <f>神山町!P8</f>
        <v>137</v>
      </c>
      <c r="S13" s="871">
        <f>神山町!Q8</f>
        <v>119</v>
      </c>
      <c r="T13" s="871">
        <f>神山町!R8</f>
        <v>46</v>
      </c>
      <c r="U13" s="872">
        <f t="shared" si="1"/>
        <v>263</v>
      </c>
      <c r="V13" s="545">
        <f>神山町!S8</f>
        <v>40</v>
      </c>
      <c r="W13" s="423">
        <f>神山町!T8</f>
        <v>65</v>
      </c>
      <c r="X13" s="423">
        <f>神山町!U8</f>
        <v>42</v>
      </c>
      <c r="Y13" s="423">
        <f>神山町!V8</f>
        <v>39</v>
      </c>
      <c r="Z13" s="423">
        <f>神山町!W8</f>
        <v>22</v>
      </c>
      <c r="AA13" s="423">
        <f>神山町!X8</f>
        <v>32</v>
      </c>
      <c r="AB13" s="423">
        <f>神山町!Y8</f>
        <v>23</v>
      </c>
      <c r="AC13" s="423">
        <f>神山町!Z8</f>
        <v>1707</v>
      </c>
    </row>
    <row r="14" spans="1:29" s="397" customFormat="1" ht="12.75" customHeight="1">
      <c r="A14" s="544"/>
      <c r="B14" s="425"/>
      <c r="C14" s="426" t="s">
        <v>106</v>
      </c>
      <c r="D14" s="426" t="s">
        <v>107</v>
      </c>
      <c r="E14" s="427" t="s">
        <v>108</v>
      </c>
      <c r="F14" s="871">
        <f t="shared" si="0"/>
        <v>0</v>
      </c>
      <c r="G14" s="871">
        <f>松茂町!E8</f>
        <v>0</v>
      </c>
      <c r="H14" s="871">
        <f>松茂町!F8</f>
        <v>0</v>
      </c>
      <c r="I14" s="871">
        <f>松茂町!G8</f>
        <v>0</v>
      </c>
      <c r="J14" s="871">
        <f>松茂町!H8</f>
        <v>0</v>
      </c>
      <c r="K14" s="871">
        <f>松茂町!I8</f>
        <v>0</v>
      </c>
      <c r="L14" s="871">
        <f>松茂町!J8</f>
        <v>0</v>
      </c>
      <c r="M14" s="871">
        <f>松茂町!K8</f>
        <v>0</v>
      </c>
      <c r="N14" s="871">
        <f>松茂町!L8</f>
        <v>0</v>
      </c>
      <c r="O14" s="871">
        <f>松茂町!M8</f>
        <v>0</v>
      </c>
      <c r="P14" s="871">
        <f>松茂町!N8</f>
        <v>0</v>
      </c>
      <c r="Q14" s="871">
        <f>松茂町!O8</f>
        <v>0</v>
      </c>
      <c r="R14" s="871">
        <f>松茂町!P8</f>
        <v>0</v>
      </c>
      <c r="S14" s="871">
        <f>松茂町!Q8</f>
        <v>0</v>
      </c>
      <c r="T14" s="871">
        <f>松茂町!R8</f>
        <v>0</v>
      </c>
      <c r="U14" s="872">
        <f t="shared" si="1"/>
        <v>0</v>
      </c>
      <c r="V14" s="545">
        <f>松茂町!S8</f>
        <v>0</v>
      </c>
      <c r="W14" s="423">
        <f>松茂町!T8</f>
        <v>0</v>
      </c>
      <c r="X14" s="423">
        <f>松茂町!U8</f>
        <v>0</v>
      </c>
      <c r="Y14" s="423">
        <f>松茂町!V8</f>
        <v>0</v>
      </c>
      <c r="Z14" s="423">
        <f>松茂町!W8</f>
        <v>0</v>
      </c>
      <c r="AA14" s="423">
        <f>松茂町!X8</f>
        <v>0</v>
      </c>
      <c r="AB14" s="423">
        <f>松茂町!Y8</f>
        <v>0</v>
      </c>
      <c r="AC14" s="423">
        <f>松茂町!Z8</f>
        <v>0</v>
      </c>
    </row>
    <row r="15" spans="1:29" s="397" customFormat="1" ht="12.75" customHeight="1">
      <c r="A15" s="544"/>
      <c r="B15" s="425" t="s">
        <v>109</v>
      </c>
      <c r="C15" s="429" t="s">
        <v>406</v>
      </c>
      <c r="D15" s="426"/>
      <c r="E15" s="427" t="s">
        <v>110</v>
      </c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2"/>
      <c r="V15" s="545"/>
      <c r="W15" s="423"/>
      <c r="X15" s="423"/>
      <c r="Y15" s="423"/>
      <c r="Z15" s="423"/>
      <c r="AA15" s="423"/>
      <c r="AB15" s="423"/>
      <c r="AC15" s="423"/>
    </row>
    <row r="16" spans="1:29" s="397" customFormat="1" ht="12.75" customHeight="1">
      <c r="A16" s="544"/>
      <c r="B16" s="425"/>
      <c r="C16" s="426"/>
      <c r="D16" s="426"/>
      <c r="E16" s="427" t="s">
        <v>111</v>
      </c>
      <c r="F16" s="871"/>
      <c r="G16" s="871"/>
      <c r="H16" s="871"/>
      <c r="I16" s="871"/>
      <c r="J16" s="871"/>
      <c r="K16" s="871"/>
      <c r="L16" s="871"/>
      <c r="M16" s="871"/>
      <c r="N16" s="871"/>
      <c r="O16" s="871"/>
      <c r="P16" s="871"/>
      <c r="Q16" s="871"/>
      <c r="R16" s="871"/>
      <c r="S16" s="871"/>
      <c r="T16" s="871"/>
      <c r="U16" s="872"/>
      <c r="V16" s="545"/>
      <c r="W16" s="423"/>
      <c r="X16" s="423"/>
      <c r="Y16" s="423"/>
      <c r="Z16" s="423"/>
      <c r="AA16" s="423"/>
      <c r="AB16" s="423"/>
      <c r="AC16" s="423"/>
    </row>
    <row r="17" spans="1:29" s="397" customFormat="1" ht="12.75" customHeight="1">
      <c r="A17" s="544"/>
      <c r="B17" s="430" t="s">
        <v>126</v>
      </c>
      <c r="C17" s="426"/>
      <c r="D17" s="426"/>
      <c r="E17" s="427" t="s">
        <v>112</v>
      </c>
      <c r="F17" s="871">
        <f t="shared" si="0"/>
        <v>56</v>
      </c>
      <c r="G17" s="871">
        <f>板野町!E8</f>
        <v>0</v>
      </c>
      <c r="H17" s="871">
        <f>板野町!F8</f>
        <v>0</v>
      </c>
      <c r="I17" s="871">
        <f>板野町!G8</f>
        <v>0</v>
      </c>
      <c r="J17" s="871">
        <f>板野町!H8</f>
        <v>7</v>
      </c>
      <c r="K17" s="871">
        <f>板野町!I8</f>
        <v>11</v>
      </c>
      <c r="L17" s="871">
        <f>板野町!J8</f>
        <v>11</v>
      </c>
      <c r="M17" s="871">
        <f>板野町!K8</f>
        <v>11</v>
      </c>
      <c r="N17" s="871">
        <f>板野町!L8</f>
        <v>1</v>
      </c>
      <c r="O17" s="871">
        <f>板野町!M8</f>
        <v>0</v>
      </c>
      <c r="P17" s="871">
        <f>板野町!N8</f>
        <v>5</v>
      </c>
      <c r="Q17" s="871">
        <f>板野町!O8</f>
        <v>5</v>
      </c>
      <c r="R17" s="871">
        <f>板野町!P8</f>
        <v>3</v>
      </c>
      <c r="S17" s="871">
        <f>板野町!Q8</f>
        <v>1</v>
      </c>
      <c r="T17" s="871">
        <f>板野町!R8</f>
        <v>0</v>
      </c>
      <c r="U17" s="872">
        <f t="shared" si="1"/>
        <v>1</v>
      </c>
      <c r="V17" s="545">
        <f>板野町!S8</f>
        <v>0</v>
      </c>
      <c r="W17" s="423">
        <f>板野町!T8</f>
        <v>0</v>
      </c>
      <c r="X17" s="423">
        <f>板野町!U8</f>
        <v>0</v>
      </c>
      <c r="Y17" s="423">
        <f>板野町!V8</f>
        <v>0</v>
      </c>
      <c r="Z17" s="423">
        <f>板野町!W8</f>
        <v>0</v>
      </c>
      <c r="AA17" s="423">
        <f>板野町!X8</f>
        <v>1</v>
      </c>
      <c r="AB17" s="423">
        <f>板野町!Y8</f>
        <v>0</v>
      </c>
      <c r="AC17" s="423">
        <f>板野町!Z8</f>
        <v>56</v>
      </c>
    </row>
    <row r="18" spans="1:29" s="397" customFormat="1" ht="12.75" customHeight="1">
      <c r="A18" s="544"/>
      <c r="B18" s="425"/>
      <c r="C18" s="426"/>
      <c r="D18" s="426"/>
      <c r="E18" s="427" t="s">
        <v>113</v>
      </c>
      <c r="F18" s="871">
        <f t="shared" si="0"/>
        <v>116</v>
      </c>
      <c r="G18" s="871">
        <f>上板町!E8</f>
        <v>0</v>
      </c>
      <c r="H18" s="871">
        <f>上板町!F8</f>
        <v>3</v>
      </c>
      <c r="I18" s="871">
        <f>上板町!G8</f>
        <v>1</v>
      </c>
      <c r="J18" s="871">
        <f>上板町!H8</f>
        <v>12</v>
      </c>
      <c r="K18" s="871">
        <f>上板町!I8</f>
        <v>44</v>
      </c>
      <c r="L18" s="871">
        <f>上板町!J8</f>
        <v>4</v>
      </c>
      <c r="M18" s="871">
        <f>上板町!K8</f>
        <v>2</v>
      </c>
      <c r="N18" s="871">
        <f>上板町!L8</f>
        <v>13</v>
      </c>
      <c r="O18" s="871">
        <f>上板町!M8</f>
        <v>5</v>
      </c>
      <c r="P18" s="871">
        <f>上板町!N8</f>
        <v>17</v>
      </c>
      <c r="Q18" s="871">
        <f>上板町!O8</f>
        <v>7</v>
      </c>
      <c r="R18" s="871">
        <f>上板町!P8</f>
        <v>5</v>
      </c>
      <c r="S18" s="871">
        <f>上板町!Q8</f>
        <v>1</v>
      </c>
      <c r="T18" s="871">
        <f>上板町!R8</f>
        <v>1</v>
      </c>
      <c r="U18" s="872">
        <f t="shared" si="1"/>
        <v>1</v>
      </c>
      <c r="V18" s="546">
        <f>上板町!S8</f>
        <v>1</v>
      </c>
      <c r="W18" s="543">
        <f>上板町!T8</f>
        <v>0</v>
      </c>
      <c r="X18" s="543">
        <f>上板町!U8</f>
        <v>0</v>
      </c>
      <c r="Y18" s="543">
        <f>上板町!V8</f>
        <v>0</v>
      </c>
      <c r="Z18" s="543">
        <f>上板町!W8</f>
        <v>0</v>
      </c>
      <c r="AA18" s="543">
        <f>上板町!X8</f>
        <v>0</v>
      </c>
      <c r="AB18" s="543">
        <f>上板町!Y8</f>
        <v>0</v>
      </c>
      <c r="AC18" s="543">
        <f>上板町!Z8</f>
        <v>116</v>
      </c>
    </row>
    <row r="19" spans="1:29" s="397" customFormat="1" ht="12.75" customHeight="1">
      <c r="A19" s="544"/>
      <c r="B19" s="425"/>
      <c r="C19" s="426"/>
      <c r="D19" s="431"/>
      <c r="E19" s="432" t="s">
        <v>114</v>
      </c>
      <c r="F19" s="871">
        <f t="shared" si="0"/>
        <v>4259.58</v>
      </c>
      <c r="G19" s="871">
        <f>SUM(G6:G18)</f>
        <v>0</v>
      </c>
      <c r="H19" s="871">
        <f>SUM(H6:H18)</f>
        <v>7</v>
      </c>
      <c r="I19" s="871">
        <f t="shared" ref="I19:T19" si="2">SUM(I6:I18)</f>
        <v>37</v>
      </c>
      <c r="J19" s="871">
        <f t="shared" si="2"/>
        <v>136.26999999999998</v>
      </c>
      <c r="K19" s="871">
        <f t="shared" si="2"/>
        <v>400.05</v>
      </c>
      <c r="L19" s="871">
        <f t="shared" si="2"/>
        <v>373.36</v>
      </c>
      <c r="M19" s="871">
        <f t="shared" si="2"/>
        <v>506.39</v>
      </c>
      <c r="N19" s="871">
        <f t="shared" si="2"/>
        <v>357.77</v>
      </c>
      <c r="O19" s="871">
        <f t="shared" si="2"/>
        <v>318.28999999999996</v>
      </c>
      <c r="P19" s="871">
        <f t="shared" si="2"/>
        <v>538.78</v>
      </c>
      <c r="Q19" s="871">
        <f t="shared" si="2"/>
        <v>500.45</v>
      </c>
      <c r="R19" s="871">
        <f t="shared" si="2"/>
        <v>327.36</v>
      </c>
      <c r="S19" s="871">
        <f t="shared" si="2"/>
        <v>188.65</v>
      </c>
      <c r="T19" s="871">
        <f t="shared" si="2"/>
        <v>92.34</v>
      </c>
      <c r="U19" s="872">
        <f t="shared" si="1"/>
        <v>475.87</v>
      </c>
      <c r="V19" s="545">
        <f t="shared" ref="V19:AC19" si="3">SUM(V6:V18)</f>
        <v>85.289999999999992</v>
      </c>
      <c r="W19" s="423">
        <f t="shared" si="3"/>
        <v>118.5</v>
      </c>
      <c r="X19" s="423">
        <f t="shared" si="3"/>
        <v>82.15</v>
      </c>
      <c r="Y19" s="423">
        <f t="shared" si="3"/>
        <v>72.75</v>
      </c>
      <c r="Z19" s="423">
        <f t="shared" si="3"/>
        <v>31.65</v>
      </c>
      <c r="AA19" s="423">
        <f t="shared" si="3"/>
        <v>34.979999999999997</v>
      </c>
      <c r="AB19" s="423">
        <f t="shared" si="3"/>
        <v>50.55</v>
      </c>
      <c r="AC19" s="423">
        <f t="shared" si="3"/>
        <v>4258.58</v>
      </c>
    </row>
    <row r="20" spans="1:29" s="397" customFormat="1" ht="12.75" customHeight="1">
      <c r="A20" s="544"/>
      <c r="B20" s="425"/>
      <c r="C20" s="426"/>
      <c r="D20" s="562" t="s">
        <v>115</v>
      </c>
      <c r="E20" s="560" t="s">
        <v>116</v>
      </c>
      <c r="F20" s="871">
        <f>SUM(G20:U20)</f>
        <v>2217</v>
      </c>
      <c r="G20" s="871">
        <f>阿波市!E8</f>
        <v>0</v>
      </c>
      <c r="H20" s="871">
        <f>阿波市!F8</f>
        <v>3</v>
      </c>
      <c r="I20" s="871">
        <f>阿波市!G8</f>
        <v>93</v>
      </c>
      <c r="J20" s="871">
        <f>阿波市!H8</f>
        <v>238</v>
      </c>
      <c r="K20" s="871">
        <f>阿波市!I8</f>
        <v>204</v>
      </c>
      <c r="L20" s="871">
        <f>阿波市!J8</f>
        <v>303</v>
      </c>
      <c r="M20" s="871">
        <f>阿波市!K8</f>
        <v>345</v>
      </c>
      <c r="N20" s="871">
        <f>阿波市!L8</f>
        <v>284</v>
      </c>
      <c r="O20" s="871">
        <f>阿波市!M8</f>
        <v>219</v>
      </c>
      <c r="P20" s="871">
        <f>阿波市!N8</f>
        <v>256</v>
      </c>
      <c r="Q20" s="871">
        <f>阿波市!O8</f>
        <v>119</v>
      </c>
      <c r="R20" s="871">
        <f>阿波市!P8</f>
        <v>112</v>
      </c>
      <c r="S20" s="871">
        <f>阿波市!Q8</f>
        <v>20</v>
      </c>
      <c r="T20" s="871">
        <f>阿波市!R8</f>
        <v>12</v>
      </c>
      <c r="U20" s="872">
        <f t="shared" si="1"/>
        <v>9</v>
      </c>
      <c r="V20" s="545">
        <f>阿波市!S8</f>
        <v>2</v>
      </c>
      <c r="W20" s="423">
        <f>阿波市!T8</f>
        <v>3</v>
      </c>
      <c r="X20" s="423">
        <f>阿波市!U8</f>
        <v>3</v>
      </c>
      <c r="Y20" s="423">
        <f>阿波市!V8</f>
        <v>1</v>
      </c>
      <c r="Z20" s="423">
        <f>阿波市!W8</f>
        <v>0</v>
      </c>
      <c r="AA20" s="423">
        <f>阿波市!X8</f>
        <v>0</v>
      </c>
      <c r="AB20" s="423">
        <f>阿波市!Y8</f>
        <v>0</v>
      </c>
      <c r="AC20" s="423">
        <f>阿波市!Z8</f>
        <v>2217</v>
      </c>
    </row>
    <row r="21" spans="1:29" s="397" customFormat="1" ht="12.75" customHeight="1" thickBot="1">
      <c r="A21" s="544"/>
      <c r="B21" s="425"/>
      <c r="C21" s="779"/>
      <c r="D21" s="561" t="s">
        <v>117</v>
      </c>
      <c r="E21" s="435"/>
      <c r="F21" s="873">
        <f>SUM(G21:U21)</f>
        <v>6476.579999999999</v>
      </c>
      <c r="G21" s="873">
        <f>G19+G20</f>
        <v>0</v>
      </c>
      <c r="H21" s="873">
        <f>H19+H20</f>
        <v>10</v>
      </c>
      <c r="I21" s="873">
        <f t="shared" ref="I21:T21" si="4">I19+I20</f>
        <v>130</v>
      </c>
      <c r="J21" s="873">
        <f t="shared" si="4"/>
        <v>374.27</v>
      </c>
      <c r="K21" s="873">
        <f t="shared" si="4"/>
        <v>604.04999999999995</v>
      </c>
      <c r="L21" s="873">
        <f t="shared" si="4"/>
        <v>676.36</v>
      </c>
      <c r="M21" s="873">
        <f t="shared" si="4"/>
        <v>851.39</v>
      </c>
      <c r="N21" s="873">
        <f t="shared" si="4"/>
        <v>641.77</v>
      </c>
      <c r="O21" s="873">
        <f t="shared" si="4"/>
        <v>537.29</v>
      </c>
      <c r="P21" s="873">
        <f t="shared" si="4"/>
        <v>794.78</v>
      </c>
      <c r="Q21" s="873">
        <f t="shared" si="4"/>
        <v>619.45000000000005</v>
      </c>
      <c r="R21" s="873">
        <f t="shared" si="4"/>
        <v>439.36</v>
      </c>
      <c r="S21" s="873">
        <f t="shared" si="4"/>
        <v>208.65</v>
      </c>
      <c r="T21" s="873">
        <f t="shared" si="4"/>
        <v>104.34</v>
      </c>
      <c r="U21" s="874">
        <f t="shared" si="1"/>
        <v>484.87</v>
      </c>
      <c r="V21" s="547">
        <f t="shared" ref="V21:AC21" si="5">V19+V20</f>
        <v>87.289999999999992</v>
      </c>
      <c r="W21" s="436">
        <f t="shared" si="5"/>
        <v>121.5</v>
      </c>
      <c r="X21" s="436">
        <f t="shared" si="5"/>
        <v>85.15</v>
      </c>
      <c r="Y21" s="436">
        <f t="shared" si="5"/>
        <v>73.75</v>
      </c>
      <c r="Z21" s="436">
        <f t="shared" si="5"/>
        <v>31.65</v>
      </c>
      <c r="AA21" s="436">
        <f t="shared" si="5"/>
        <v>34.979999999999997</v>
      </c>
      <c r="AB21" s="436">
        <f t="shared" si="5"/>
        <v>50.55</v>
      </c>
      <c r="AC21" s="436">
        <f t="shared" si="5"/>
        <v>6475.58</v>
      </c>
    </row>
    <row r="22" spans="1:29" s="397" customFormat="1" ht="12.75" customHeight="1">
      <c r="A22" s="544"/>
      <c r="B22" s="425"/>
      <c r="C22" s="421"/>
      <c r="D22" s="438"/>
      <c r="E22" s="439" t="s">
        <v>118</v>
      </c>
      <c r="F22" s="798">
        <f t="shared" si="0"/>
        <v>1092</v>
      </c>
      <c r="G22" s="875">
        <f>吉野川市!E8</f>
        <v>0</v>
      </c>
      <c r="H22" s="875">
        <f>吉野川市!F8</f>
        <v>0</v>
      </c>
      <c r="I22" s="875">
        <f>吉野川市!G8</f>
        <v>5</v>
      </c>
      <c r="J22" s="875">
        <f>吉野川市!H8</f>
        <v>43</v>
      </c>
      <c r="K22" s="875">
        <f>吉野川市!I8</f>
        <v>148</v>
      </c>
      <c r="L22" s="875">
        <f>吉野川市!J8</f>
        <v>117</v>
      </c>
      <c r="M22" s="875">
        <f>吉野川市!K8</f>
        <v>99</v>
      </c>
      <c r="N22" s="875">
        <f>吉野川市!L8</f>
        <v>71</v>
      </c>
      <c r="O22" s="875">
        <f>吉野川市!M8</f>
        <v>65</v>
      </c>
      <c r="P22" s="875">
        <f>吉野川市!N8</f>
        <v>87</v>
      </c>
      <c r="Q22" s="875">
        <f>吉野川市!O8</f>
        <v>102</v>
      </c>
      <c r="R22" s="875">
        <f>吉野川市!P8</f>
        <v>146</v>
      </c>
      <c r="S22" s="875">
        <f>吉野川市!Q8</f>
        <v>84</v>
      </c>
      <c r="T22" s="875">
        <f>吉野川市!R8</f>
        <v>30</v>
      </c>
      <c r="U22" s="876">
        <f t="shared" si="1"/>
        <v>95</v>
      </c>
      <c r="V22" s="548">
        <f>吉野川市!S8</f>
        <v>22</v>
      </c>
      <c r="W22" s="440">
        <f>吉野川市!T8</f>
        <v>25</v>
      </c>
      <c r="X22" s="440">
        <f>吉野川市!U8</f>
        <v>21</v>
      </c>
      <c r="Y22" s="440">
        <f>吉野川市!V8</f>
        <v>11</v>
      </c>
      <c r="Z22" s="440">
        <f>吉野川市!W8</f>
        <v>4</v>
      </c>
      <c r="AA22" s="440">
        <f>吉野川市!X8</f>
        <v>4</v>
      </c>
      <c r="AB22" s="440">
        <f>吉野川市!Y8</f>
        <v>8</v>
      </c>
      <c r="AC22" s="440">
        <f>吉野川市!Z8</f>
        <v>1092</v>
      </c>
    </row>
    <row r="23" spans="1:29" s="397" customFormat="1" ht="12.75" customHeight="1">
      <c r="A23" s="544"/>
      <c r="B23" s="425"/>
      <c r="C23" s="426"/>
      <c r="D23" s="431"/>
      <c r="E23" s="442" t="s">
        <v>114</v>
      </c>
      <c r="F23" s="794">
        <f t="shared" si="0"/>
        <v>3309</v>
      </c>
      <c r="G23" s="871">
        <f>G22+G20</f>
        <v>0</v>
      </c>
      <c r="H23" s="871">
        <f>H22+H20</f>
        <v>3</v>
      </c>
      <c r="I23" s="871">
        <f t="shared" ref="I23:AB23" si="6">I22+I20</f>
        <v>98</v>
      </c>
      <c r="J23" s="871">
        <f t="shared" si="6"/>
        <v>281</v>
      </c>
      <c r="K23" s="871">
        <f t="shared" si="6"/>
        <v>352</v>
      </c>
      <c r="L23" s="871">
        <f t="shared" si="6"/>
        <v>420</v>
      </c>
      <c r="M23" s="871">
        <f t="shared" si="6"/>
        <v>444</v>
      </c>
      <c r="N23" s="871">
        <f t="shared" si="6"/>
        <v>355</v>
      </c>
      <c r="O23" s="871">
        <f t="shared" si="6"/>
        <v>284</v>
      </c>
      <c r="P23" s="871">
        <f t="shared" si="6"/>
        <v>343</v>
      </c>
      <c r="Q23" s="871">
        <f t="shared" si="6"/>
        <v>221</v>
      </c>
      <c r="R23" s="871">
        <f t="shared" si="6"/>
        <v>258</v>
      </c>
      <c r="S23" s="871">
        <f t="shared" si="6"/>
        <v>104</v>
      </c>
      <c r="T23" s="871">
        <f t="shared" si="6"/>
        <v>42</v>
      </c>
      <c r="U23" s="872">
        <f t="shared" si="6"/>
        <v>104</v>
      </c>
      <c r="V23" s="545">
        <f t="shared" si="6"/>
        <v>24</v>
      </c>
      <c r="W23" s="423">
        <f t="shared" si="6"/>
        <v>28</v>
      </c>
      <c r="X23" s="423">
        <f t="shared" si="6"/>
        <v>24</v>
      </c>
      <c r="Y23" s="423">
        <f t="shared" si="6"/>
        <v>12</v>
      </c>
      <c r="Z23" s="423">
        <f t="shared" si="6"/>
        <v>4</v>
      </c>
      <c r="AA23" s="423">
        <f t="shared" si="6"/>
        <v>4</v>
      </c>
      <c r="AB23" s="423">
        <f t="shared" si="6"/>
        <v>8</v>
      </c>
      <c r="AC23" s="423">
        <f t="shared" ref="AC23" si="7">AC22</f>
        <v>1092</v>
      </c>
    </row>
    <row r="24" spans="1:29" s="397" customFormat="1" ht="12.75" customHeight="1">
      <c r="A24" s="544"/>
      <c r="B24" s="425"/>
      <c r="C24" s="426" t="s">
        <v>119</v>
      </c>
      <c r="D24" s="426"/>
      <c r="E24" s="444" t="s">
        <v>120</v>
      </c>
      <c r="F24" s="794">
        <f t="shared" si="0"/>
        <v>3651</v>
      </c>
      <c r="G24" s="871">
        <f>美馬市!E8</f>
        <v>0</v>
      </c>
      <c r="H24" s="871">
        <f>美馬市!F8</f>
        <v>5</v>
      </c>
      <c r="I24" s="871">
        <f>美馬市!G8</f>
        <v>47</v>
      </c>
      <c r="J24" s="871">
        <f>美馬市!H8</f>
        <v>187</v>
      </c>
      <c r="K24" s="871">
        <f>美馬市!I8</f>
        <v>367</v>
      </c>
      <c r="L24" s="871">
        <f>美馬市!J8</f>
        <v>358</v>
      </c>
      <c r="M24" s="871">
        <f>美馬市!K8</f>
        <v>550</v>
      </c>
      <c r="N24" s="871">
        <f>美馬市!L8</f>
        <v>522</v>
      </c>
      <c r="O24" s="871">
        <f>美馬市!M8</f>
        <v>369</v>
      </c>
      <c r="P24" s="871">
        <f>美馬市!N8</f>
        <v>282</v>
      </c>
      <c r="Q24" s="871">
        <f>美馬市!O8</f>
        <v>243</v>
      </c>
      <c r="R24" s="871">
        <f>美馬市!P8</f>
        <v>252</v>
      </c>
      <c r="S24" s="871">
        <f>美馬市!Q8</f>
        <v>196</v>
      </c>
      <c r="T24" s="871">
        <f>美馬市!R8</f>
        <v>49</v>
      </c>
      <c r="U24" s="872">
        <f t="shared" si="1"/>
        <v>224</v>
      </c>
      <c r="V24" s="545">
        <f>美馬市!S8</f>
        <v>41</v>
      </c>
      <c r="W24" s="423">
        <f>美馬市!T8</f>
        <v>65</v>
      </c>
      <c r="X24" s="423">
        <f>美馬市!U8</f>
        <v>56</v>
      </c>
      <c r="Y24" s="423">
        <f>美馬市!V8</f>
        <v>38</v>
      </c>
      <c r="Z24" s="423">
        <f>美馬市!W8</f>
        <v>11</v>
      </c>
      <c r="AA24" s="423">
        <f>美馬市!X8</f>
        <v>8</v>
      </c>
      <c r="AB24" s="423">
        <f>美馬市!Y8</f>
        <v>5</v>
      </c>
      <c r="AC24" s="423">
        <f>美馬市!Z8</f>
        <v>3653</v>
      </c>
    </row>
    <row r="25" spans="1:29" s="397" customFormat="1" ht="12.75" customHeight="1">
      <c r="A25" s="544"/>
      <c r="B25" s="425"/>
      <c r="C25" s="426" t="s">
        <v>143</v>
      </c>
      <c r="D25" s="428" t="s">
        <v>121</v>
      </c>
      <c r="E25" s="445" t="s">
        <v>122</v>
      </c>
      <c r="F25" s="794">
        <f t="shared" si="0"/>
        <v>1416</v>
      </c>
      <c r="G25" s="871">
        <f>つるぎ町!E8</f>
        <v>0</v>
      </c>
      <c r="H25" s="871">
        <f>つるぎ町!F8</f>
        <v>0</v>
      </c>
      <c r="I25" s="871">
        <f>つるぎ町!G8</f>
        <v>12</v>
      </c>
      <c r="J25" s="871">
        <f>つるぎ町!H8</f>
        <v>22</v>
      </c>
      <c r="K25" s="871">
        <f>つるぎ町!I8</f>
        <v>88</v>
      </c>
      <c r="L25" s="871">
        <f>つるぎ町!J8</f>
        <v>146</v>
      </c>
      <c r="M25" s="871">
        <f>つるぎ町!K8</f>
        <v>290</v>
      </c>
      <c r="N25" s="871">
        <f>つるぎ町!L8</f>
        <v>262</v>
      </c>
      <c r="O25" s="871">
        <f>つるぎ町!M8</f>
        <v>78</v>
      </c>
      <c r="P25" s="871">
        <f>つるぎ町!N8</f>
        <v>91</v>
      </c>
      <c r="Q25" s="871">
        <f>つるぎ町!O8</f>
        <v>96</v>
      </c>
      <c r="R25" s="871">
        <f>つるぎ町!P8</f>
        <v>104</v>
      </c>
      <c r="S25" s="871">
        <f>つるぎ町!Q8</f>
        <v>93</v>
      </c>
      <c r="T25" s="871">
        <f>つるぎ町!R8</f>
        <v>44</v>
      </c>
      <c r="U25" s="872">
        <f t="shared" si="1"/>
        <v>90</v>
      </c>
      <c r="V25" s="545">
        <f>つるぎ町!S8</f>
        <v>36</v>
      </c>
      <c r="W25" s="423">
        <f>つるぎ町!T8</f>
        <v>9</v>
      </c>
      <c r="X25" s="423">
        <f>つるぎ町!U8</f>
        <v>17</v>
      </c>
      <c r="Y25" s="423">
        <f>つるぎ町!V8</f>
        <v>11</v>
      </c>
      <c r="Z25" s="423">
        <f>つるぎ町!W8</f>
        <v>7</v>
      </c>
      <c r="AA25" s="423">
        <f>つるぎ町!X8</f>
        <v>6</v>
      </c>
      <c r="AB25" s="423">
        <f>つるぎ町!Y8</f>
        <v>4</v>
      </c>
      <c r="AC25" s="423">
        <f>つるぎ町!Z8</f>
        <v>1417</v>
      </c>
    </row>
    <row r="26" spans="1:29" s="397" customFormat="1" ht="12.75" customHeight="1">
      <c r="A26" s="544"/>
      <c r="B26" s="425"/>
      <c r="C26" s="426"/>
      <c r="D26" s="426"/>
      <c r="E26" s="442" t="s">
        <v>114</v>
      </c>
      <c r="F26" s="871">
        <f t="shared" si="0"/>
        <v>5067</v>
      </c>
      <c r="G26" s="871">
        <f>G24+G25</f>
        <v>0</v>
      </c>
      <c r="H26" s="871">
        <f>H24+H25</f>
        <v>5</v>
      </c>
      <c r="I26" s="871">
        <f t="shared" ref="I26:T26" si="8">I24+I25</f>
        <v>59</v>
      </c>
      <c r="J26" s="871">
        <f t="shared" si="8"/>
        <v>209</v>
      </c>
      <c r="K26" s="871">
        <f t="shared" si="8"/>
        <v>455</v>
      </c>
      <c r="L26" s="871">
        <f t="shared" si="8"/>
        <v>504</v>
      </c>
      <c r="M26" s="871">
        <f t="shared" si="8"/>
        <v>840</v>
      </c>
      <c r="N26" s="871">
        <f t="shared" si="8"/>
        <v>784</v>
      </c>
      <c r="O26" s="871">
        <f t="shared" si="8"/>
        <v>447</v>
      </c>
      <c r="P26" s="871">
        <f t="shared" si="8"/>
        <v>373</v>
      </c>
      <c r="Q26" s="871">
        <f t="shared" si="8"/>
        <v>339</v>
      </c>
      <c r="R26" s="871">
        <f t="shared" si="8"/>
        <v>356</v>
      </c>
      <c r="S26" s="871">
        <f t="shared" si="8"/>
        <v>289</v>
      </c>
      <c r="T26" s="871">
        <f t="shared" si="8"/>
        <v>93</v>
      </c>
      <c r="U26" s="872">
        <f t="shared" si="1"/>
        <v>314</v>
      </c>
      <c r="V26" s="545">
        <f t="shared" ref="V26:AC26" si="9">V24+V25</f>
        <v>77</v>
      </c>
      <c r="W26" s="423">
        <f t="shared" si="9"/>
        <v>74</v>
      </c>
      <c r="X26" s="423">
        <f t="shared" si="9"/>
        <v>73</v>
      </c>
      <c r="Y26" s="423">
        <f t="shared" si="9"/>
        <v>49</v>
      </c>
      <c r="Z26" s="423">
        <f t="shared" si="9"/>
        <v>18</v>
      </c>
      <c r="AA26" s="423">
        <f t="shared" si="9"/>
        <v>14</v>
      </c>
      <c r="AB26" s="423">
        <f t="shared" si="9"/>
        <v>9</v>
      </c>
      <c r="AC26" s="423">
        <f t="shared" si="9"/>
        <v>5070</v>
      </c>
    </row>
    <row r="27" spans="1:29" s="397" customFormat="1" ht="12.75" customHeight="1" thickBot="1">
      <c r="A27" s="544"/>
      <c r="B27" s="425"/>
      <c r="C27" s="446"/>
      <c r="D27" s="447" t="s">
        <v>117</v>
      </c>
      <c r="E27" s="448"/>
      <c r="F27" s="877">
        <f t="shared" si="0"/>
        <v>6159</v>
      </c>
      <c r="G27" s="877">
        <f>G22+G26</f>
        <v>0</v>
      </c>
      <c r="H27" s="877">
        <f>H22+H26</f>
        <v>5</v>
      </c>
      <c r="I27" s="877">
        <f t="shared" ref="I27:AB27" si="10">I22+I26</f>
        <v>64</v>
      </c>
      <c r="J27" s="877">
        <f t="shared" si="10"/>
        <v>252</v>
      </c>
      <c r="K27" s="877">
        <f t="shared" si="10"/>
        <v>603</v>
      </c>
      <c r="L27" s="877">
        <f t="shared" si="10"/>
        <v>621</v>
      </c>
      <c r="M27" s="877">
        <f t="shared" si="10"/>
        <v>939</v>
      </c>
      <c r="N27" s="877">
        <f t="shared" si="10"/>
        <v>855</v>
      </c>
      <c r="O27" s="877">
        <f t="shared" si="10"/>
        <v>512</v>
      </c>
      <c r="P27" s="877">
        <f t="shared" si="10"/>
        <v>460</v>
      </c>
      <c r="Q27" s="877">
        <f t="shared" si="10"/>
        <v>441</v>
      </c>
      <c r="R27" s="877">
        <f t="shared" si="10"/>
        <v>502</v>
      </c>
      <c r="S27" s="877">
        <f t="shared" si="10"/>
        <v>373</v>
      </c>
      <c r="T27" s="877">
        <f t="shared" si="10"/>
        <v>123</v>
      </c>
      <c r="U27" s="878">
        <f t="shared" si="10"/>
        <v>409</v>
      </c>
      <c r="V27" s="549">
        <f t="shared" si="10"/>
        <v>99</v>
      </c>
      <c r="W27" s="449">
        <f t="shared" si="10"/>
        <v>99</v>
      </c>
      <c r="X27" s="449">
        <f t="shared" si="10"/>
        <v>94</v>
      </c>
      <c r="Y27" s="449">
        <f t="shared" si="10"/>
        <v>60</v>
      </c>
      <c r="Z27" s="449">
        <f t="shared" si="10"/>
        <v>22</v>
      </c>
      <c r="AA27" s="449">
        <f t="shared" si="10"/>
        <v>18</v>
      </c>
      <c r="AB27" s="449">
        <f t="shared" si="10"/>
        <v>17</v>
      </c>
      <c r="AC27" s="449">
        <f t="shared" ref="AC27" si="11">AC23+AC26</f>
        <v>6162</v>
      </c>
    </row>
    <row r="28" spans="1:29" s="397" customFormat="1" ht="12.75" customHeight="1">
      <c r="A28" s="544"/>
      <c r="B28" s="425"/>
      <c r="C28" s="426" t="s">
        <v>123</v>
      </c>
      <c r="D28" s="428" t="s">
        <v>124</v>
      </c>
      <c r="E28" s="444" t="s">
        <v>125</v>
      </c>
      <c r="F28" s="879">
        <f t="shared" si="0"/>
        <v>8417</v>
      </c>
      <c r="G28" s="879">
        <f>三好市!E8</f>
        <v>8</v>
      </c>
      <c r="H28" s="879">
        <f>三好市!F8</f>
        <v>63</v>
      </c>
      <c r="I28" s="879">
        <f>三好市!G8</f>
        <v>172</v>
      </c>
      <c r="J28" s="879">
        <f>三好市!H8</f>
        <v>453</v>
      </c>
      <c r="K28" s="879">
        <f>三好市!I8</f>
        <v>524</v>
      </c>
      <c r="L28" s="879">
        <f>三好市!J8</f>
        <v>839</v>
      </c>
      <c r="M28" s="879">
        <f>三好市!K8</f>
        <v>1270</v>
      </c>
      <c r="N28" s="879">
        <f>三好市!L8</f>
        <v>1126</v>
      </c>
      <c r="O28" s="879">
        <f>三好市!M8</f>
        <v>1268</v>
      </c>
      <c r="P28" s="879">
        <f>三好市!N8</f>
        <v>858</v>
      </c>
      <c r="Q28" s="879">
        <f>三好市!O8</f>
        <v>733</v>
      </c>
      <c r="R28" s="879">
        <f>三好市!P8</f>
        <v>460</v>
      </c>
      <c r="S28" s="879">
        <f>三好市!Q8</f>
        <v>148</v>
      </c>
      <c r="T28" s="879">
        <f>三好市!R8</f>
        <v>100</v>
      </c>
      <c r="U28" s="880">
        <f t="shared" si="1"/>
        <v>395</v>
      </c>
      <c r="V28" s="550">
        <f>三好市!S8</f>
        <v>95</v>
      </c>
      <c r="W28" s="450">
        <f>三好市!T8</f>
        <v>93</v>
      </c>
      <c r="X28" s="450">
        <f>三好市!U8</f>
        <v>97</v>
      </c>
      <c r="Y28" s="450">
        <f>三好市!V8</f>
        <v>58</v>
      </c>
      <c r="Z28" s="450">
        <f>三好市!W8</f>
        <v>22</v>
      </c>
      <c r="AA28" s="450">
        <f>三好市!X8</f>
        <v>8</v>
      </c>
      <c r="AB28" s="450">
        <f>三好市!Y8</f>
        <v>22</v>
      </c>
      <c r="AC28" s="450">
        <f>三好市!Z8</f>
        <v>8419</v>
      </c>
    </row>
    <row r="29" spans="1:29" s="397" customFormat="1" ht="12.75" customHeight="1">
      <c r="A29" s="544"/>
      <c r="B29" s="425"/>
      <c r="C29" s="426" t="s">
        <v>126</v>
      </c>
      <c r="D29" s="426"/>
      <c r="E29" s="445" t="s">
        <v>127</v>
      </c>
      <c r="F29" s="871">
        <f t="shared" si="0"/>
        <v>2278</v>
      </c>
      <c r="G29" s="871">
        <f>東みよし町!E8</f>
        <v>1</v>
      </c>
      <c r="H29" s="871">
        <f>東みよし町!F8</f>
        <v>28</v>
      </c>
      <c r="I29" s="871">
        <f>東みよし町!G8</f>
        <v>26</v>
      </c>
      <c r="J29" s="871">
        <f>東みよし町!H8</f>
        <v>176</v>
      </c>
      <c r="K29" s="871">
        <f>東みよし町!I8</f>
        <v>262</v>
      </c>
      <c r="L29" s="871">
        <f>東みよし町!J8</f>
        <v>297</v>
      </c>
      <c r="M29" s="871">
        <f>東みよし町!K8</f>
        <v>347</v>
      </c>
      <c r="N29" s="871">
        <f>東みよし町!L8</f>
        <v>201</v>
      </c>
      <c r="O29" s="871">
        <f>東みよし町!M8</f>
        <v>201</v>
      </c>
      <c r="P29" s="871">
        <f>東みよし町!N8</f>
        <v>192</v>
      </c>
      <c r="Q29" s="871">
        <f>東みよし町!O8</f>
        <v>196</v>
      </c>
      <c r="R29" s="871">
        <f>東みよし町!P8</f>
        <v>132</v>
      </c>
      <c r="S29" s="871">
        <f>東みよし町!Q8</f>
        <v>77</v>
      </c>
      <c r="T29" s="871">
        <f>東みよし町!R8</f>
        <v>43</v>
      </c>
      <c r="U29" s="872">
        <f t="shared" si="1"/>
        <v>99</v>
      </c>
      <c r="V29" s="545">
        <f>東みよし町!S8</f>
        <v>36</v>
      </c>
      <c r="W29" s="423">
        <f>東みよし町!T8</f>
        <v>21</v>
      </c>
      <c r="X29" s="423">
        <f>東みよし町!U8</f>
        <v>32</v>
      </c>
      <c r="Y29" s="423">
        <f>東みよし町!V8</f>
        <v>5</v>
      </c>
      <c r="Z29" s="423">
        <f>東みよし町!W8</f>
        <v>3</v>
      </c>
      <c r="AA29" s="423">
        <f>東みよし町!X8</f>
        <v>0</v>
      </c>
      <c r="AB29" s="423">
        <f>東みよし町!Y8</f>
        <v>2</v>
      </c>
      <c r="AC29" s="423">
        <f>東みよし町!Z8</f>
        <v>2279</v>
      </c>
    </row>
    <row r="30" spans="1:29" s="397" customFormat="1" ht="12.75" customHeight="1" thickBot="1">
      <c r="A30" s="544"/>
      <c r="B30" s="425"/>
      <c r="C30" s="779"/>
      <c r="D30" s="452" t="s">
        <v>117</v>
      </c>
      <c r="E30" s="435"/>
      <c r="F30" s="873">
        <f t="shared" si="0"/>
        <v>10695</v>
      </c>
      <c r="G30" s="873">
        <f>G28+G29</f>
        <v>9</v>
      </c>
      <c r="H30" s="873">
        <f>H28+H29</f>
        <v>91</v>
      </c>
      <c r="I30" s="873">
        <f t="shared" ref="I30:T30" si="12">I28+I29</f>
        <v>198</v>
      </c>
      <c r="J30" s="873">
        <f t="shared" si="12"/>
        <v>629</v>
      </c>
      <c r="K30" s="873">
        <f t="shared" si="12"/>
        <v>786</v>
      </c>
      <c r="L30" s="873">
        <f t="shared" si="12"/>
        <v>1136</v>
      </c>
      <c r="M30" s="873">
        <f t="shared" si="12"/>
        <v>1617</v>
      </c>
      <c r="N30" s="873">
        <f t="shared" si="12"/>
        <v>1327</v>
      </c>
      <c r="O30" s="873">
        <f t="shared" si="12"/>
        <v>1469</v>
      </c>
      <c r="P30" s="873">
        <f t="shared" si="12"/>
        <v>1050</v>
      </c>
      <c r="Q30" s="873">
        <f t="shared" si="12"/>
        <v>929</v>
      </c>
      <c r="R30" s="873">
        <f t="shared" si="12"/>
        <v>592</v>
      </c>
      <c r="S30" s="873">
        <f t="shared" si="12"/>
        <v>225</v>
      </c>
      <c r="T30" s="873">
        <f t="shared" si="12"/>
        <v>143</v>
      </c>
      <c r="U30" s="874">
        <f t="shared" si="1"/>
        <v>494</v>
      </c>
      <c r="V30" s="547">
        <f t="shared" ref="V30:AC30" si="13">V28+V29</f>
        <v>131</v>
      </c>
      <c r="W30" s="436">
        <f t="shared" si="13"/>
        <v>114</v>
      </c>
      <c r="X30" s="436">
        <f t="shared" si="13"/>
        <v>129</v>
      </c>
      <c r="Y30" s="436">
        <f t="shared" si="13"/>
        <v>63</v>
      </c>
      <c r="Z30" s="436">
        <f t="shared" si="13"/>
        <v>25</v>
      </c>
      <c r="AA30" s="436">
        <f t="shared" si="13"/>
        <v>8</v>
      </c>
      <c r="AB30" s="436">
        <f t="shared" si="13"/>
        <v>24</v>
      </c>
      <c r="AC30" s="436">
        <f t="shared" si="13"/>
        <v>10698</v>
      </c>
    </row>
    <row r="31" spans="1:29" s="397" customFormat="1" ht="12.75" customHeight="1" thickBot="1">
      <c r="A31" s="544"/>
      <c r="B31" s="453"/>
      <c r="C31" s="454" t="s">
        <v>128</v>
      </c>
      <c r="D31" s="455"/>
      <c r="E31" s="456"/>
      <c r="F31" s="881">
        <f t="shared" si="0"/>
        <v>23330.58</v>
      </c>
      <c r="G31" s="881">
        <f>G21+G27+G30</f>
        <v>9</v>
      </c>
      <c r="H31" s="881">
        <f>H21+H27+H30</f>
        <v>106</v>
      </c>
      <c r="I31" s="881">
        <f t="shared" ref="I31:T31" si="14">I21+I27+I30</f>
        <v>392</v>
      </c>
      <c r="J31" s="881">
        <f t="shared" si="14"/>
        <v>1255.27</v>
      </c>
      <c r="K31" s="881">
        <f t="shared" si="14"/>
        <v>1993.05</v>
      </c>
      <c r="L31" s="881">
        <f t="shared" si="14"/>
        <v>2433.36</v>
      </c>
      <c r="M31" s="881">
        <f t="shared" si="14"/>
        <v>3407.39</v>
      </c>
      <c r="N31" s="881">
        <f t="shared" si="14"/>
        <v>2823.77</v>
      </c>
      <c r="O31" s="881">
        <f t="shared" si="14"/>
        <v>2518.29</v>
      </c>
      <c r="P31" s="881">
        <f t="shared" si="14"/>
        <v>2304.7799999999997</v>
      </c>
      <c r="Q31" s="881">
        <f t="shared" si="14"/>
        <v>1989.45</v>
      </c>
      <c r="R31" s="881">
        <f t="shared" si="14"/>
        <v>1533.3600000000001</v>
      </c>
      <c r="S31" s="881">
        <f t="shared" si="14"/>
        <v>806.65</v>
      </c>
      <c r="T31" s="881">
        <f t="shared" si="14"/>
        <v>370.34000000000003</v>
      </c>
      <c r="U31" s="882">
        <f t="shared" si="1"/>
        <v>1387.8700000000001</v>
      </c>
      <c r="V31" s="551">
        <f t="shared" ref="V31:AC31" si="15">V21+V27+V30</f>
        <v>317.28999999999996</v>
      </c>
      <c r="W31" s="457">
        <f t="shared" si="15"/>
        <v>334.5</v>
      </c>
      <c r="X31" s="457">
        <f t="shared" si="15"/>
        <v>308.14999999999998</v>
      </c>
      <c r="Y31" s="457">
        <f t="shared" si="15"/>
        <v>196.75</v>
      </c>
      <c r="Z31" s="457">
        <f t="shared" si="15"/>
        <v>78.650000000000006</v>
      </c>
      <c r="AA31" s="457">
        <f t="shared" si="15"/>
        <v>60.98</v>
      </c>
      <c r="AB31" s="457">
        <f t="shared" si="15"/>
        <v>91.55</v>
      </c>
      <c r="AC31" s="457">
        <f t="shared" si="15"/>
        <v>23335.58</v>
      </c>
    </row>
    <row r="32" spans="1:29" s="397" customFormat="1" ht="12.75" customHeight="1">
      <c r="A32" s="544"/>
      <c r="B32" s="458"/>
      <c r="C32" s="459" t="s">
        <v>129</v>
      </c>
      <c r="D32" s="778"/>
      <c r="E32" s="439" t="s">
        <v>130</v>
      </c>
      <c r="F32" s="875">
        <f t="shared" si="0"/>
        <v>3902</v>
      </c>
      <c r="G32" s="875">
        <f>那賀町!E8</f>
        <v>2</v>
      </c>
      <c r="H32" s="875">
        <f>那賀町!F8</f>
        <v>48</v>
      </c>
      <c r="I32" s="875">
        <f>那賀町!G8</f>
        <v>86</v>
      </c>
      <c r="J32" s="875">
        <f>那賀町!H8</f>
        <v>131</v>
      </c>
      <c r="K32" s="875">
        <f>那賀町!I8</f>
        <v>384</v>
      </c>
      <c r="L32" s="875">
        <f>那賀町!J8</f>
        <v>387</v>
      </c>
      <c r="M32" s="875">
        <f>那賀町!K8</f>
        <v>683</v>
      </c>
      <c r="N32" s="875">
        <f>那賀町!L8</f>
        <v>540</v>
      </c>
      <c r="O32" s="875">
        <f>那賀町!M8</f>
        <v>585</v>
      </c>
      <c r="P32" s="875">
        <f>那賀町!N8</f>
        <v>413</v>
      </c>
      <c r="Q32" s="875">
        <f>那賀町!O8</f>
        <v>235</v>
      </c>
      <c r="R32" s="875">
        <f>那賀町!P8</f>
        <v>109</v>
      </c>
      <c r="S32" s="875">
        <f>那賀町!Q8</f>
        <v>63</v>
      </c>
      <c r="T32" s="875">
        <f>那賀町!R8</f>
        <v>49</v>
      </c>
      <c r="U32" s="876">
        <f t="shared" si="1"/>
        <v>187</v>
      </c>
      <c r="V32" s="548">
        <f>那賀町!S8</f>
        <v>38</v>
      </c>
      <c r="W32" s="440">
        <f>那賀町!T8</f>
        <v>41</v>
      </c>
      <c r="X32" s="440">
        <f>那賀町!U8</f>
        <v>27</v>
      </c>
      <c r="Y32" s="440">
        <f>那賀町!V8</f>
        <v>31</v>
      </c>
      <c r="Z32" s="440">
        <f>那賀町!W8</f>
        <v>33</v>
      </c>
      <c r="AA32" s="440">
        <f>那賀町!X8</f>
        <v>8</v>
      </c>
      <c r="AB32" s="440">
        <f>那賀町!Y8</f>
        <v>9</v>
      </c>
      <c r="AC32" s="440">
        <f>那賀町!Z8</f>
        <v>3901</v>
      </c>
    </row>
    <row r="33" spans="1:29" s="397" customFormat="1" ht="12.75" customHeight="1" thickBot="1">
      <c r="A33" s="544"/>
      <c r="B33" s="425"/>
      <c r="C33" s="426" t="s">
        <v>131</v>
      </c>
      <c r="D33" s="434" t="s">
        <v>117</v>
      </c>
      <c r="E33" s="435"/>
      <c r="F33" s="873">
        <f>F32</f>
        <v>3902</v>
      </c>
      <c r="G33" s="873">
        <f t="shared" ref="G33:AC33" si="16">G32</f>
        <v>2</v>
      </c>
      <c r="H33" s="873">
        <f>H32</f>
        <v>48</v>
      </c>
      <c r="I33" s="873">
        <f t="shared" si="16"/>
        <v>86</v>
      </c>
      <c r="J33" s="873">
        <f t="shared" si="16"/>
        <v>131</v>
      </c>
      <c r="K33" s="873">
        <f t="shared" si="16"/>
        <v>384</v>
      </c>
      <c r="L33" s="873">
        <f t="shared" si="16"/>
        <v>387</v>
      </c>
      <c r="M33" s="873">
        <f t="shared" si="16"/>
        <v>683</v>
      </c>
      <c r="N33" s="873">
        <f t="shared" si="16"/>
        <v>540</v>
      </c>
      <c r="O33" s="873">
        <f t="shared" si="16"/>
        <v>585</v>
      </c>
      <c r="P33" s="873">
        <f t="shared" si="16"/>
        <v>413</v>
      </c>
      <c r="Q33" s="873">
        <f t="shared" si="16"/>
        <v>235</v>
      </c>
      <c r="R33" s="873">
        <f t="shared" si="16"/>
        <v>109</v>
      </c>
      <c r="S33" s="873">
        <f t="shared" si="16"/>
        <v>63</v>
      </c>
      <c r="T33" s="873">
        <f t="shared" si="16"/>
        <v>49</v>
      </c>
      <c r="U33" s="874">
        <f t="shared" si="16"/>
        <v>187</v>
      </c>
      <c r="V33" s="547">
        <f t="shared" si="16"/>
        <v>38</v>
      </c>
      <c r="W33" s="436">
        <f t="shared" si="16"/>
        <v>41</v>
      </c>
      <c r="X33" s="436">
        <f t="shared" si="16"/>
        <v>27</v>
      </c>
      <c r="Y33" s="436">
        <f t="shared" si="16"/>
        <v>31</v>
      </c>
      <c r="Z33" s="436">
        <f t="shared" si="16"/>
        <v>33</v>
      </c>
      <c r="AA33" s="436">
        <f t="shared" si="16"/>
        <v>8</v>
      </c>
      <c r="AB33" s="436">
        <f t="shared" si="16"/>
        <v>9</v>
      </c>
      <c r="AC33" s="436">
        <f t="shared" si="16"/>
        <v>3901</v>
      </c>
    </row>
    <row r="34" spans="1:29" s="397" customFormat="1" ht="12.75" customHeight="1">
      <c r="A34" s="544"/>
      <c r="B34" s="425" t="s">
        <v>132</v>
      </c>
      <c r="C34" s="421"/>
      <c r="D34" s="461" t="s">
        <v>133</v>
      </c>
      <c r="E34" s="422" t="s">
        <v>134</v>
      </c>
      <c r="F34" s="875">
        <f t="shared" si="0"/>
        <v>1723.72</v>
      </c>
      <c r="G34" s="875">
        <f>阿南市!E8</f>
        <v>1.36</v>
      </c>
      <c r="H34" s="875">
        <f>阿南市!F8</f>
        <v>5.07</v>
      </c>
      <c r="I34" s="875">
        <f>阿南市!G8</f>
        <v>17.559999999999999</v>
      </c>
      <c r="J34" s="875">
        <f>阿南市!H8</f>
        <v>49.83</v>
      </c>
      <c r="K34" s="875">
        <f>阿南市!I8</f>
        <v>102.85</v>
      </c>
      <c r="L34" s="875">
        <f>阿南市!J8</f>
        <v>114.48</v>
      </c>
      <c r="M34" s="875">
        <f>阿南市!K8</f>
        <v>348.09</v>
      </c>
      <c r="N34" s="875">
        <f>阿南市!L8</f>
        <v>163.77000000000001</v>
      </c>
      <c r="O34" s="875">
        <f>阿南市!M8</f>
        <v>142.93</v>
      </c>
      <c r="P34" s="875">
        <f>阿南市!N8</f>
        <v>165.85</v>
      </c>
      <c r="Q34" s="875">
        <f>阿南市!O8</f>
        <v>247.16</v>
      </c>
      <c r="R34" s="875">
        <f>阿南市!P8</f>
        <v>142.44999999999999</v>
      </c>
      <c r="S34" s="875">
        <f>阿南市!Q8</f>
        <v>51.5</v>
      </c>
      <c r="T34" s="875">
        <f>阿南市!R8</f>
        <v>57.04</v>
      </c>
      <c r="U34" s="876">
        <f t="shared" si="1"/>
        <v>113.78</v>
      </c>
      <c r="V34" s="548">
        <f>阿南市!S8</f>
        <v>38.67</v>
      </c>
      <c r="W34" s="440">
        <f>阿南市!T8</f>
        <v>29.56</v>
      </c>
      <c r="X34" s="440">
        <f>阿南市!U8</f>
        <v>31.68</v>
      </c>
      <c r="Y34" s="440">
        <f>阿南市!V8</f>
        <v>5.13</v>
      </c>
      <c r="Z34" s="440">
        <f>阿南市!W8</f>
        <v>5.4</v>
      </c>
      <c r="AA34" s="440">
        <f>阿南市!X8</f>
        <v>2.64</v>
      </c>
      <c r="AB34" s="440">
        <f>阿南市!Y8</f>
        <v>0.7</v>
      </c>
      <c r="AC34" s="440">
        <f>阿南市!Z8</f>
        <v>1723.72</v>
      </c>
    </row>
    <row r="35" spans="1:29" s="397" customFormat="1" ht="12.75" customHeight="1">
      <c r="A35" s="544"/>
      <c r="B35" s="425" t="s">
        <v>135</v>
      </c>
      <c r="C35" s="426"/>
      <c r="D35" s="431"/>
      <c r="E35" s="442" t="s">
        <v>114</v>
      </c>
      <c r="F35" s="871">
        <f>F33+F34</f>
        <v>5625.72</v>
      </c>
      <c r="G35" s="871">
        <f>G33+G34</f>
        <v>3.3600000000000003</v>
      </c>
      <c r="H35" s="871">
        <f>H33+H34</f>
        <v>53.07</v>
      </c>
      <c r="I35" s="871">
        <f t="shared" ref="I35:AC35" si="17">I33+I34</f>
        <v>103.56</v>
      </c>
      <c r="J35" s="871">
        <f t="shared" si="17"/>
        <v>180.82999999999998</v>
      </c>
      <c r="K35" s="871">
        <f t="shared" si="17"/>
        <v>486.85</v>
      </c>
      <c r="L35" s="871">
        <f t="shared" si="17"/>
        <v>501.48</v>
      </c>
      <c r="M35" s="871">
        <f t="shared" si="17"/>
        <v>1031.0899999999999</v>
      </c>
      <c r="N35" s="871">
        <f t="shared" si="17"/>
        <v>703.77</v>
      </c>
      <c r="O35" s="871">
        <f t="shared" si="17"/>
        <v>727.93000000000006</v>
      </c>
      <c r="P35" s="871">
        <f t="shared" si="17"/>
        <v>578.85</v>
      </c>
      <c r="Q35" s="871">
        <f t="shared" si="17"/>
        <v>482.15999999999997</v>
      </c>
      <c r="R35" s="871">
        <f t="shared" si="17"/>
        <v>251.45</v>
      </c>
      <c r="S35" s="871">
        <f t="shared" si="17"/>
        <v>114.5</v>
      </c>
      <c r="T35" s="871">
        <f t="shared" si="17"/>
        <v>106.03999999999999</v>
      </c>
      <c r="U35" s="872">
        <f t="shared" si="17"/>
        <v>300.77999999999997</v>
      </c>
      <c r="V35" s="545">
        <f t="shared" si="17"/>
        <v>76.67</v>
      </c>
      <c r="W35" s="423">
        <f t="shared" si="17"/>
        <v>70.56</v>
      </c>
      <c r="X35" s="423">
        <f t="shared" si="17"/>
        <v>58.68</v>
      </c>
      <c r="Y35" s="423">
        <f t="shared" si="17"/>
        <v>36.130000000000003</v>
      </c>
      <c r="Z35" s="423">
        <f t="shared" si="17"/>
        <v>38.4</v>
      </c>
      <c r="AA35" s="423">
        <f t="shared" si="17"/>
        <v>10.64</v>
      </c>
      <c r="AB35" s="423">
        <f t="shared" si="17"/>
        <v>9.6999999999999993</v>
      </c>
      <c r="AC35" s="423">
        <f t="shared" si="17"/>
        <v>5624.72</v>
      </c>
    </row>
    <row r="36" spans="1:29" s="397" customFormat="1" ht="12.75" customHeight="1">
      <c r="A36" s="544"/>
      <c r="B36" s="425"/>
      <c r="C36" s="426" t="s">
        <v>136</v>
      </c>
      <c r="D36" s="462"/>
      <c r="E36" s="423" t="s">
        <v>137</v>
      </c>
      <c r="F36" s="871">
        <f t="shared" si="0"/>
        <v>958</v>
      </c>
      <c r="G36" s="871">
        <f>牟岐町!E8</f>
        <v>0</v>
      </c>
      <c r="H36" s="871">
        <f>牟岐町!F8</f>
        <v>42</v>
      </c>
      <c r="I36" s="871">
        <f>牟岐町!G8</f>
        <v>56</v>
      </c>
      <c r="J36" s="871">
        <f>牟岐町!H8</f>
        <v>79</v>
      </c>
      <c r="K36" s="871">
        <f>牟岐町!I8</f>
        <v>70</v>
      </c>
      <c r="L36" s="871">
        <f>牟岐町!J8</f>
        <v>56</v>
      </c>
      <c r="M36" s="871">
        <f>牟岐町!K8</f>
        <v>118</v>
      </c>
      <c r="N36" s="871">
        <f>牟岐町!L8</f>
        <v>98</v>
      </c>
      <c r="O36" s="871">
        <f>牟岐町!M8</f>
        <v>57</v>
      </c>
      <c r="P36" s="871">
        <f>牟岐町!N8</f>
        <v>101</v>
      </c>
      <c r="Q36" s="871">
        <f>牟岐町!O8</f>
        <v>108</v>
      </c>
      <c r="R36" s="871">
        <f>牟岐町!P8</f>
        <v>120</v>
      </c>
      <c r="S36" s="871">
        <f>牟岐町!Q8</f>
        <v>24</v>
      </c>
      <c r="T36" s="871">
        <f>牟岐町!R8</f>
        <v>8</v>
      </c>
      <c r="U36" s="872">
        <f t="shared" si="1"/>
        <v>21</v>
      </c>
      <c r="V36" s="545">
        <f>牟岐町!S8</f>
        <v>4</v>
      </c>
      <c r="W36" s="423">
        <f>牟岐町!T8</f>
        <v>5</v>
      </c>
      <c r="X36" s="423">
        <f>牟岐町!U8</f>
        <v>6</v>
      </c>
      <c r="Y36" s="423">
        <f>牟岐町!V8</f>
        <v>2</v>
      </c>
      <c r="Z36" s="423">
        <f>牟岐町!W8</f>
        <v>4</v>
      </c>
      <c r="AA36" s="423">
        <f>牟岐町!X8</f>
        <v>0</v>
      </c>
      <c r="AB36" s="423">
        <f>牟岐町!Y8</f>
        <v>0</v>
      </c>
      <c r="AC36" s="423">
        <f>牟岐町!Z8</f>
        <v>959</v>
      </c>
    </row>
    <row r="37" spans="1:29" s="397" customFormat="1" ht="12.75" customHeight="1">
      <c r="A37" s="544"/>
      <c r="B37" s="425" t="s">
        <v>131</v>
      </c>
      <c r="C37" s="426" t="s">
        <v>131</v>
      </c>
      <c r="D37" s="428" t="s">
        <v>138</v>
      </c>
      <c r="E37" s="445" t="s">
        <v>139</v>
      </c>
      <c r="F37" s="871">
        <f t="shared" si="0"/>
        <v>2127</v>
      </c>
      <c r="G37" s="871">
        <f>美波町!E8</f>
        <v>0</v>
      </c>
      <c r="H37" s="871">
        <f>美波町!F8</f>
        <v>42</v>
      </c>
      <c r="I37" s="871">
        <f>美波町!G8</f>
        <v>25</v>
      </c>
      <c r="J37" s="871">
        <f>美波町!H8</f>
        <v>109</v>
      </c>
      <c r="K37" s="871">
        <f>美波町!I8</f>
        <v>163</v>
      </c>
      <c r="L37" s="871">
        <f>美波町!J8</f>
        <v>217</v>
      </c>
      <c r="M37" s="871">
        <f>美波町!K8</f>
        <v>427</v>
      </c>
      <c r="N37" s="871">
        <f>美波町!L8</f>
        <v>242</v>
      </c>
      <c r="O37" s="871">
        <f>美波町!M8</f>
        <v>275</v>
      </c>
      <c r="P37" s="871">
        <f>美波町!N8</f>
        <v>308</v>
      </c>
      <c r="Q37" s="871">
        <f>美波町!O8</f>
        <v>155</v>
      </c>
      <c r="R37" s="871">
        <f>美波町!P8</f>
        <v>93</v>
      </c>
      <c r="S37" s="871">
        <f>美波町!Q8</f>
        <v>14</v>
      </c>
      <c r="T37" s="871">
        <f>美波町!R8</f>
        <v>16</v>
      </c>
      <c r="U37" s="872">
        <f t="shared" si="1"/>
        <v>41</v>
      </c>
      <c r="V37" s="545">
        <f>美波町!S8</f>
        <v>11</v>
      </c>
      <c r="W37" s="423">
        <f>美波町!T8</f>
        <v>14</v>
      </c>
      <c r="X37" s="423">
        <f>美波町!U8</f>
        <v>11</v>
      </c>
      <c r="Y37" s="423">
        <f>美波町!V8</f>
        <v>2</v>
      </c>
      <c r="Z37" s="423">
        <f>美波町!W8</f>
        <v>2</v>
      </c>
      <c r="AA37" s="423">
        <f>美波町!X8</f>
        <v>1</v>
      </c>
      <c r="AB37" s="423">
        <f>美波町!Y8</f>
        <v>0</v>
      </c>
      <c r="AC37" s="423">
        <f>美波町!Z8</f>
        <v>2129</v>
      </c>
    </row>
    <row r="38" spans="1:29" s="397" customFormat="1" ht="12.75" customHeight="1">
      <c r="A38" s="544"/>
      <c r="B38" s="425"/>
      <c r="C38" s="426"/>
      <c r="D38" s="426"/>
      <c r="E38" s="445" t="s">
        <v>140</v>
      </c>
      <c r="F38" s="871">
        <f t="shared" si="0"/>
        <v>4106</v>
      </c>
      <c r="G38" s="871">
        <f>海陽町!E8</f>
        <v>0</v>
      </c>
      <c r="H38" s="871">
        <f>海陽町!F8</f>
        <v>38</v>
      </c>
      <c r="I38" s="871">
        <f>海陽町!G8</f>
        <v>114</v>
      </c>
      <c r="J38" s="871">
        <f>海陽町!H8</f>
        <v>97</v>
      </c>
      <c r="K38" s="871">
        <f>海陽町!I8</f>
        <v>195</v>
      </c>
      <c r="L38" s="871">
        <f>海陽町!J8</f>
        <v>334</v>
      </c>
      <c r="M38" s="871">
        <f>海陽町!K8</f>
        <v>647</v>
      </c>
      <c r="N38" s="871">
        <f>海陽町!L8</f>
        <v>349</v>
      </c>
      <c r="O38" s="871">
        <f>海陽町!M8</f>
        <v>706</v>
      </c>
      <c r="P38" s="871">
        <f>海陽町!N8</f>
        <v>521</v>
      </c>
      <c r="Q38" s="871">
        <f>海陽町!O8</f>
        <v>467</v>
      </c>
      <c r="R38" s="871">
        <f>海陽町!P8</f>
        <v>249</v>
      </c>
      <c r="S38" s="871">
        <f>海陽町!Q8</f>
        <v>116</v>
      </c>
      <c r="T38" s="871">
        <f>海陽町!R8</f>
        <v>63</v>
      </c>
      <c r="U38" s="872">
        <f t="shared" si="1"/>
        <v>210</v>
      </c>
      <c r="V38" s="545">
        <f>海陽町!S8</f>
        <v>41</v>
      </c>
      <c r="W38" s="423">
        <f>海陽町!T8</f>
        <v>37</v>
      </c>
      <c r="X38" s="423">
        <f>海陽町!U8</f>
        <v>60</v>
      </c>
      <c r="Y38" s="423">
        <f>海陽町!V8</f>
        <v>52</v>
      </c>
      <c r="Z38" s="423">
        <f>海陽町!W8</f>
        <v>16</v>
      </c>
      <c r="AA38" s="423">
        <f>海陽町!X8</f>
        <v>2</v>
      </c>
      <c r="AB38" s="423">
        <f>海陽町!Y8</f>
        <v>2</v>
      </c>
      <c r="AC38" s="423">
        <f>海陽町!Z8</f>
        <v>4106</v>
      </c>
    </row>
    <row r="39" spans="1:29" s="397" customFormat="1" ht="12.75" customHeight="1">
      <c r="A39" s="544"/>
      <c r="B39" s="425"/>
      <c r="C39" s="426"/>
      <c r="D39" s="431"/>
      <c r="E39" s="442" t="s">
        <v>114</v>
      </c>
      <c r="F39" s="871">
        <f>F36+F37+F38</f>
        <v>7191</v>
      </c>
      <c r="G39" s="871">
        <f>G36+G37+G38</f>
        <v>0</v>
      </c>
      <c r="H39" s="871">
        <f>H36+H37+H38</f>
        <v>122</v>
      </c>
      <c r="I39" s="871">
        <f t="shared" ref="I39:AC39" si="18">I36+I37+I38</f>
        <v>195</v>
      </c>
      <c r="J39" s="871">
        <f t="shared" si="18"/>
        <v>285</v>
      </c>
      <c r="K39" s="871">
        <f t="shared" si="18"/>
        <v>428</v>
      </c>
      <c r="L39" s="871">
        <f t="shared" si="18"/>
        <v>607</v>
      </c>
      <c r="M39" s="871">
        <f t="shared" si="18"/>
        <v>1192</v>
      </c>
      <c r="N39" s="871">
        <f t="shared" si="18"/>
        <v>689</v>
      </c>
      <c r="O39" s="871">
        <f t="shared" si="18"/>
        <v>1038</v>
      </c>
      <c r="P39" s="871">
        <f t="shared" si="18"/>
        <v>930</v>
      </c>
      <c r="Q39" s="871">
        <f t="shared" si="18"/>
        <v>730</v>
      </c>
      <c r="R39" s="871">
        <f t="shared" si="18"/>
        <v>462</v>
      </c>
      <c r="S39" s="871">
        <f t="shared" si="18"/>
        <v>154</v>
      </c>
      <c r="T39" s="871">
        <f t="shared" si="18"/>
        <v>87</v>
      </c>
      <c r="U39" s="872">
        <f t="shared" si="18"/>
        <v>272</v>
      </c>
      <c r="V39" s="545">
        <f t="shared" si="18"/>
        <v>56</v>
      </c>
      <c r="W39" s="423">
        <f t="shared" si="18"/>
        <v>56</v>
      </c>
      <c r="X39" s="423">
        <f t="shared" si="18"/>
        <v>77</v>
      </c>
      <c r="Y39" s="423">
        <f t="shared" si="18"/>
        <v>56</v>
      </c>
      <c r="Z39" s="423">
        <f t="shared" si="18"/>
        <v>22</v>
      </c>
      <c r="AA39" s="423">
        <f t="shared" si="18"/>
        <v>3</v>
      </c>
      <c r="AB39" s="423">
        <f t="shared" si="18"/>
        <v>2</v>
      </c>
      <c r="AC39" s="423">
        <f t="shared" si="18"/>
        <v>7194</v>
      </c>
    </row>
    <row r="40" spans="1:29" s="397" customFormat="1" ht="12.75" customHeight="1" thickBot="1">
      <c r="A40" s="544"/>
      <c r="B40" s="463"/>
      <c r="C40" s="464"/>
      <c r="D40" s="452" t="s">
        <v>117</v>
      </c>
      <c r="E40" s="435"/>
      <c r="F40" s="873">
        <f>F34+F39</f>
        <v>8914.7199999999993</v>
      </c>
      <c r="G40" s="873">
        <f>G34+G39</f>
        <v>1.36</v>
      </c>
      <c r="H40" s="873">
        <f>H34+H39</f>
        <v>127.07</v>
      </c>
      <c r="I40" s="873">
        <f t="shared" ref="I40:AC40" si="19">I34+I39</f>
        <v>212.56</v>
      </c>
      <c r="J40" s="873">
        <f t="shared" si="19"/>
        <v>334.83</v>
      </c>
      <c r="K40" s="873">
        <f t="shared" si="19"/>
        <v>530.85</v>
      </c>
      <c r="L40" s="873">
        <f t="shared" si="19"/>
        <v>721.48</v>
      </c>
      <c r="M40" s="873">
        <f t="shared" si="19"/>
        <v>1540.09</v>
      </c>
      <c r="N40" s="873">
        <f t="shared" si="19"/>
        <v>852.77</v>
      </c>
      <c r="O40" s="873">
        <f t="shared" si="19"/>
        <v>1180.93</v>
      </c>
      <c r="P40" s="873">
        <f t="shared" si="19"/>
        <v>1095.8499999999999</v>
      </c>
      <c r="Q40" s="873">
        <f t="shared" si="19"/>
        <v>977.16</v>
      </c>
      <c r="R40" s="873">
        <f t="shared" si="19"/>
        <v>604.45000000000005</v>
      </c>
      <c r="S40" s="873">
        <f t="shared" si="19"/>
        <v>205.5</v>
      </c>
      <c r="T40" s="873">
        <f t="shared" si="19"/>
        <v>144.04</v>
      </c>
      <c r="U40" s="874">
        <f t="shared" si="19"/>
        <v>385.78</v>
      </c>
      <c r="V40" s="547">
        <f t="shared" si="19"/>
        <v>94.67</v>
      </c>
      <c r="W40" s="436">
        <f t="shared" si="19"/>
        <v>85.56</v>
      </c>
      <c r="X40" s="436">
        <f t="shared" si="19"/>
        <v>108.68</v>
      </c>
      <c r="Y40" s="436">
        <f t="shared" si="19"/>
        <v>61.13</v>
      </c>
      <c r="Z40" s="436">
        <f t="shared" si="19"/>
        <v>27.4</v>
      </c>
      <c r="AA40" s="436">
        <f t="shared" si="19"/>
        <v>5.6400000000000006</v>
      </c>
      <c r="AB40" s="436">
        <f t="shared" si="19"/>
        <v>2.7</v>
      </c>
      <c r="AC40" s="436">
        <f t="shared" si="19"/>
        <v>8917.7199999999993</v>
      </c>
    </row>
    <row r="41" spans="1:29" s="397" customFormat="1" ht="12.75" customHeight="1" thickBot="1">
      <c r="A41" s="544"/>
      <c r="B41" s="465"/>
      <c r="C41" s="466" t="s">
        <v>128</v>
      </c>
      <c r="D41" s="467"/>
      <c r="E41" s="456"/>
      <c r="F41" s="883">
        <f>F33+F40</f>
        <v>12816.72</v>
      </c>
      <c r="G41" s="883">
        <f>G33+G40</f>
        <v>3.3600000000000003</v>
      </c>
      <c r="H41" s="883">
        <f>H33+H40</f>
        <v>175.07</v>
      </c>
      <c r="I41" s="883">
        <f t="shared" ref="I41:AC41" si="20">I33+I40</f>
        <v>298.56</v>
      </c>
      <c r="J41" s="883">
        <f t="shared" si="20"/>
        <v>465.83</v>
      </c>
      <c r="K41" s="883">
        <f t="shared" si="20"/>
        <v>914.85</v>
      </c>
      <c r="L41" s="883">
        <f t="shared" si="20"/>
        <v>1108.48</v>
      </c>
      <c r="M41" s="883">
        <f t="shared" si="20"/>
        <v>2223.09</v>
      </c>
      <c r="N41" s="883">
        <f t="shared" si="20"/>
        <v>1392.77</v>
      </c>
      <c r="O41" s="883">
        <f t="shared" si="20"/>
        <v>1765.93</v>
      </c>
      <c r="P41" s="883">
        <f t="shared" si="20"/>
        <v>1508.85</v>
      </c>
      <c r="Q41" s="883">
        <f t="shared" si="20"/>
        <v>1212.1599999999999</v>
      </c>
      <c r="R41" s="883">
        <f t="shared" si="20"/>
        <v>713.45</v>
      </c>
      <c r="S41" s="883">
        <f t="shared" si="20"/>
        <v>268.5</v>
      </c>
      <c r="T41" s="883">
        <f t="shared" si="20"/>
        <v>193.04</v>
      </c>
      <c r="U41" s="884">
        <f t="shared" si="20"/>
        <v>572.78</v>
      </c>
      <c r="V41" s="552">
        <f t="shared" si="20"/>
        <v>132.67000000000002</v>
      </c>
      <c r="W41" s="468">
        <f t="shared" si="20"/>
        <v>126.56</v>
      </c>
      <c r="X41" s="468">
        <f t="shared" si="20"/>
        <v>135.68</v>
      </c>
      <c r="Y41" s="468">
        <f t="shared" si="20"/>
        <v>92.13</v>
      </c>
      <c r="Z41" s="468">
        <f t="shared" si="20"/>
        <v>60.4</v>
      </c>
      <c r="AA41" s="468">
        <f t="shared" si="20"/>
        <v>13.64</v>
      </c>
      <c r="AB41" s="468">
        <f t="shared" si="20"/>
        <v>11.7</v>
      </c>
      <c r="AC41" s="468">
        <f t="shared" si="20"/>
        <v>12818.72</v>
      </c>
    </row>
    <row r="42" spans="1:29" s="397" customFormat="1" ht="12.75" customHeight="1" thickBot="1">
      <c r="A42" s="544"/>
      <c r="B42" s="470" t="s">
        <v>141</v>
      </c>
      <c r="C42" s="455"/>
      <c r="D42" s="455"/>
      <c r="E42" s="471"/>
      <c r="F42" s="885">
        <f>F31+F41</f>
        <v>36147.300000000003</v>
      </c>
      <c r="G42" s="885">
        <f>G31+G41</f>
        <v>12.36</v>
      </c>
      <c r="H42" s="885">
        <f>H31+H41</f>
        <v>281.07</v>
      </c>
      <c r="I42" s="885">
        <f t="shared" ref="I42:AC42" si="21">I31+I41</f>
        <v>690.56</v>
      </c>
      <c r="J42" s="885">
        <f t="shared" si="21"/>
        <v>1721.1</v>
      </c>
      <c r="K42" s="885">
        <f t="shared" si="21"/>
        <v>2907.9</v>
      </c>
      <c r="L42" s="885">
        <f t="shared" si="21"/>
        <v>3541.84</v>
      </c>
      <c r="M42" s="885">
        <f t="shared" si="21"/>
        <v>5630.48</v>
      </c>
      <c r="N42" s="885">
        <f t="shared" si="21"/>
        <v>4216.54</v>
      </c>
      <c r="O42" s="885">
        <f t="shared" si="21"/>
        <v>4284.22</v>
      </c>
      <c r="P42" s="885">
        <f t="shared" si="21"/>
        <v>3813.6299999999997</v>
      </c>
      <c r="Q42" s="885">
        <f t="shared" si="21"/>
        <v>3201.6099999999997</v>
      </c>
      <c r="R42" s="885">
        <f t="shared" si="21"/>
        <v>2246.8100000000004</v>
      </c>
      <c r="S42" s="885">
        <f t="shared" si="21"/>
        <v>1075.1500000000001</v>
      </c>
      <c r="T42" s="885">
        <f t="shared" si="21"/>
        <v>563.38</v>
      </c>
      <c r="U42" s="886">
        <f t="shared" si="21"/>
        <v>1960.65</v>
      </c>
      <c r="V42" s="553">
        <f t="shared" si="21"/>
        <v>449.96</v>
      </c>
      <c r="W42" s="472">
        <f t="shared" si="21"/>
        <v>461.06</v>
      </c>
      <c r="X42" s="472">
        <f t="shared" si="21"/>
        <v>443.83</v>
      </c>
      <c r="Y42" s="472">
        <f t="shared" si="21"/>
        <v>288.88</v>
      </c>
      <c r="Z42" s="472">
        <f t="shared" si="21"/>
        <v>139.05000000000001</v>
      </c>
      <c r="AA42" s="472">
        <f t="shared" si="21"/>
        <v>74.62</v>
      </c>
      <c r="AB42" s="472">
        <f t="shared" si="21"/>
        <v>103.25</v>
      </c>
      <c r="AC42" s="472">
        <f t="shared" si="21"/>
        <v>36154.300000000003</v>
      </c>
    </row>
    <row r="44" spans="1:29" ht="13.5" customHeight="1">
      <c r="G44" s="397"/>
    </row>
  </sheetData>
  <mergeCells count="1">
    <mergeCell ref="E4:E5"/>
  </mergeCells>
  <phoneticPr fontId="5"/>
  <pageMargins left="0.9055118110236221" right="0.39370078740157483" top="0.70866141732283472" bottom="0.70866141732283472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/>
  </sheetViews>
  <sheetFormatPr defaultRowHeight="13.5" customHeight="1"/>
  <cols>
    <col min="1" max="1" width="0.75" style="474" customWidth="1"/>
    <col min="2" max="4" width="6.625" style="474" customWidth="1"/>
    <col min="5" max="5" width="9.625" style="474" customWidth="1"/>
    <col min="6" max="6" width="7.125" style="474" customWidth="1"/>
    <col min="7" max="21" width="6.25" style="474" customWidth="1"/>
    <col min="22" max="29" width="9" style="474" hidden="1" customWidth="1"/>
    <col min="30" max="30" width="0" style="474" hidden="1" customWidth="1"/>
    <col min="31" max="33" width="9" style="474" customWidth="1"/>
    <col min="34" max="16384" width="9" style="474"/>
  </cols>
  <sheetData>
    <row r="1" spans="1:29" s="397" customFormat="1" ht="12" customHeight="1">
      <c r="C1" s="409"/>
    </row>
    <row r="2" spans="1:29" s="397" customFormat="1" ht="15" customHeight="1">
      <c r="B2" s="410" t="s">
        <v>142</v>
      </c>
    </row>
    <row r="3" spans="1:29" s="397" customFormat="1" ht="12" customHeight="1" thickBot="1"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54"/>
      <c r="U3" s="555" t="s">
        <v>88</v>
      </c>
    </row>
    <row r="4" spans="1:29" s="397" customFormat="1" ht="14.25" customHeight="1">
      <c r="A4" s="544"/>
      <c r="B4" s="411" t="s">
        <v>89</v>
      </c>
      <c r="C4" s="777" t="s">
        <v>89</v>
      </c>
      <c r="D4" s="777" t="s">
        <v>90</v>
      </c>
      <c r="E4" s="1208" t="s">
        <v>91</v>
      </c>
      <c r="F4" s="413" t="s">
        <v>92</v>
      </c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5"/>
      <c r="V4" s="544"/>
    </row>
    <row r="5" spans="1:29" s="397" customFormat="1" ht="14.25" customHeight="1" thickBot="1">
      <c r="A5" s="544"/>
      <c r="B5" s="416" t="s">
        <v>93</v>
      </c>
      <c r="C5" s="417" t="s">
        <v>94</v>
      </c>
      <c r="D5" s="417" t="s">
        <v>95</v>
      </c>
      <c r="E5" s="1209"/>
      <c r="F5" s="418" t="s">
        <v>96</v>
      </c>
      <c r="G5" s="418">
        <v>1</v>
      </c>
      <c r="H5" s="418">
        <v>2</v>
      </c>
      <c r="I5" s="418">
        <v>3</v>
      </c>
      <c r="J5" s="418">
        <v>4</v>
      </c>
      <c r="K5" s="418">
        <v>5</v>
      </c>
      <c r="L5" s="418">
        <v>6</v>
      </c>
      <c r="M5" s="418">
        <v>7</v>
      </c>
      <c r="N5" s="418">
        <v>8</v>
      </c>
      <c r="O5" s="418">
        <v>9</v>
      </c>
      <c r="P5" s="418">
        <v>10</v>
      </c>
      <c r="Q5" s="418">
        <v>11</v>
      </c>
      <c r="R5" s="418">
        <v>12</v>
      </c>
      <c r="S5" s="418">
        <v>13</v>
      </c>
      <c r="T5" s="418">
        <v>14</v>
      </c>
      <c r="U5" s="419" t="s">
        <v>97</v>
      </c>
      <c r="V5" s="544"/>
    </row>
    <row r="6" spans="1:29" s="397" customFormat="1" ht="12.75" customHeight="1">
      <c r="A6" s="544"/>
      <c r="B6" s="420"/>
      <c r="C6" s="421"/>
      <c r="D6" s="421"/>
      <c r="E6" s="422" t="s">
        <v>98</v>
      </c>
      <c r="F6" s="871">
        <f>SUM(G6:U6)</f>
        <v>871.58999999999992</v>
      </c>
      <c r="G6" s="871">
        <f>徳島市!E5+徳島市!E8</f>
        <v>0</v>
      </c>
      <c r="H6" s="871">
        <f>徳島市!F5+徳島市!F8</f>
        <v>0</v>
      </c>
      <c r="I6" s="871">
        <f>徳島市!G5+徳島市!G8</f>
        <v>0</v>
      </c>
      <c r="J6" s="871">
        <f>徳島市!H5+徳島市!H8</f>
        <v>7.6899999999999995</v>
      </c>
      <c r="K6" s="871">
        <f>徳島市!I5+徳島市!I8</f>
        <v>30.18</v>
      </c>
      <c r="L6" s="871">
        <f>徳島市!J5+徳島市!J8</f>
        <v>17.100000000000001</v>
      </c>
      <c r="M6" s="871">
        <f>徳島市!K5+徳島市!K8</f>
        <v>61.54</v>
      </c>
      <c r="N6" s="871">
        <f>徳島市!L5+徳島市!L8</f>
        <v>57.83</v>
      </c>
      <c r="O6" s="871">
        <f>徳島市!M5+徳島市!M8</f>
        <v>33.79</v>
      </c>
      <c r="P6" s="871">
        <f>徳島市!N5+徳島市!N8</f>
        <v>148.75</v>
      </c>
      <c r="Q6" s="871">
        <f>徳島市!O5+徳島市!O8</f>
        <v>152.92000000000002</v>
      </c>
      <c r="R6" s="871">
        <f>徳島市!P5+徳島市!P8</f>
        <v>118.11</v>
      </c>
      <c r="S6" s="871">
        <f>徳島市!Q5+徳島市!Q8</f>
        <v>102.13</v>
      </c>
      <c r="T6" s="871">
        <f>徳島市!R5+徳島市!R8</f>
        <v>26.03</v>
      </c>
      <c r="U6" s="872">
        <f>SUM(V6:AB6)</f>
        <v>115.52000000000001</v>
      </c>
      <c r="V6" s="545">
        <f>徳島市!S5+徳島市!S8</f>
        <v>35.130000000000003</v>
      </c>
      <c r="W6" s="423">
        <f>徳島市!T5+徳島市!T8</f>
        <v>23.41</v>
      </c>
      <c r="X6" s="423">
        <f>徳島市!U5+徳島市!U8</f>
        <v>17.59</v>
      </c>
      <c r="Y6" s="423">
        <f>徳島市!V5+徳島市!V8</f>
        <v>25</v>
      </c>
      <c r="Z6" s="423">
        <f>徳島市!W5+徳島市!W8</f>
        <v>7.79</v>
      </c>
      <c r="AA6" s="423">
        <f>徳島市!X5+徳島市!X8</f>
        <v>4.3599999999999994</v>
      </c>
      <c r="AB6" s="423">
        <f>徳島市!Y5+徳島市!Y8</f>
        <v>2.2400000000000002</v>
      </c>
      <c r="AC6" s="423">
        <f>徳島市!Z5+徳島市!Z8</f>
        <v>871.58999999999992</v>
      </c>
    </row>
    <row r="7" spans="1:29" s="397" customFormat="1" ht="12.75" customHeight="1">
      <c r="A7" s="544"/>
      <c r="B7" s="425"/>
      <c r="C7" s="426"/>
      <c r="D7" s="426"/>
      <c r="E7" s="427" t="s">
        <v>99</v>
      </c>
      <c r="F7" s="871">
        <f t="shared" ref="F7:F38" si="0">SUM(G7:U7)</f>
        <v>177</v>
      </c>
      <c r="G7" s="871">
        <f>鳴門市!E5+鳴門市!E8</f>
        <v>0</v>
      </c>
      <c r="H7" s="871">
        <f>鳴門市!F5+鳴門市!F8</f>
        <v>0</v>
      </c>
      <c r="I7" s="871">
        <f>鳴門市!G5+鳴門市!G8</f>
        <v>1</v>
      </c>
      <c r="J7" s="871">
        <f>鳴門市!H5+鳴門市!H8</f>
        <v>3</v>
      </c>
      <c r="K7" s="871">
        <f>鳴門市!I5+鳴門市!I8</f>
        <v>8</v>
      </c>
      <c r="L7" s="871">
        <f>鳴門市!J5+鳴門市!J8</f>
        <v>10</v>
      </c>
      <c r="M7" s="871">
        <f>鳴門市!K5+鳴門市!K8</f>
        <v>59</v>
      </c>
      <c r="N7" s="871">
        <f>鳴門市!L5+鳴門市!L8</f>
        <v>29</v>
      </c>
      <c r="O7" s="871">
        <f>鳴門市!M5+鳴門市!M8</f>
        <v>5</v>
      </c>
      <c r="P7" s="871">
        <f>鳴門市!N5+鳴門市!N8</f>
        <v>9</v>
      </c>
      <c r="Q7" s="871">
        <f>鳴門市!O5+鳴門市!O8</f>
        <v>27</v>
      </c>
      <c r="R7" s="871">
        <f>鳴門市!P5+鳴門市!P8</f>
        <v>12</v>
      </c>
      <c r="S7" s="871">
        <f>鳴門市!Q5+鳴門市!Q8</f>
        <v>11</v>
      </c>
      <c r="T7" s="871">
        <f>鳴門市!R5+鳴門市!R8</f>
        <v>1</v>
      </c>
      <c r="U7" s="872">
        <f t="shared" ref="U7:U38" si="1">SUM(V7:AB7)</f>
        <v>2</v>
      </c>
      <c r="V7" s="545">
        <f>鳴門市!S5+鳴門市!S8</f>
        <v>0</v>
      </c>
      <c r="W7" s="423">
        <f>鳴門市!T5+鳴門市!T8</f>
        <v>1</v>
      </c>
      <c r="X7" s="423">
        <f>鳴門市!U5+鳴門市!U8</f>
        <v>0</v>
      </c>
      <c r="Y7" s="423">
        <f>鳴門市!V5+鳴門市!V8</f>
        <v>1</v>
      </c>
      <c r="Z7" s="423">
        <f>鳴門市!W5+鳴門市!W8</f>
        <v>0</v>
      </c>
      <c r="AA7" s="423">
        <f>鳴門市!X5+鳴門市!X8</f>
        <v>0</v>
      </c>
      <c r="AB7" s="423">
        <f>鳴門市!Y5+鳴門市!Y8</f>
        <v>0</v>
      </c>
      <c r="AC7" s="423">
        <f>鳴門市!Z5+鳴門市!Z8</f>
        <v>175</v>
      </c>
    </row>
    <row r="8" spans="1:29" s="397" customFormat="1" ht="12.75" customHeight="1">
      <c r="A8" s="544"/>
      <c r="B8" s="425"/>
      <c r="C8" s="426"/>
      <c r="D8" s="426"/>
      <c r="E8" s="423" t="s">
        <v>57</v>
      </c>
      <c r="F8" s="871">
        <f t="shared" si="0"/>
        <v>44</v>
      </c>
      <c r="G8" s="871">
        <f>小松島市!E5+小松島市!E8</f>
        <v>0</v>
      </c>
      <c r="H8" s="871">
        <f>小松島市!F5+小松島市!F8</f>
        <v>0</v>
      </c>
      <c r="I8" s="871">
        <f>小松島市!G5+小松島市!G8</f>
        <v>0</v>
      </c>
      <c r="J8" s="871">
        <f>小松島市!H5+小松島市!H8</f>
        <v>0</v>
      </c>
      <c r="K8" s="871">
        <f>小松島市!I5+小松島市!I8</f>
        <v>1</v>
      </c>
      <c r="L8" s="871">
        <f>小松島市!J5+小松島市!J8</f>
        <v>0</v>
      </c>
      <c r="M8" s="871">
        <f>小松島市!K5+小松島市!K8</f>
        <v>3</v>
      </c>
      <c r="N8" s="871">
        <f>小松島市!L5+小松島市!L8</f>
        <v>6</v>
      </c>
      <c r="O8" s="871">
        <f>小松島市!M5+小松島市!M8</f>
        <v>4</v>
      </c>
      <c r="P8" s="871">
        <f>小松島市!N5+小松島市!N8</f>
        <v>6</v>
      </c>
      <c r="Q8" s="871">
        <f>小松島市!O5+小松島市!O8</f>
        <v>8</v>
      </c>
      <c r="R8" s="871">
        <f>小松島市!P5+小松島市!P8</f>
        <v>3</v>
      </c>
      <c r="S8" s="871">
        <f>小松島市!Q5+小松島市!Q8</f>
        <v>3</v>
      </c>
      <c r="T8" s="871">
        <f>小松島市!R5+小松島市!R8</f>
        <v>4</v>
      </c>
      <c r="U8" s="872">
        <f t="shared" si="1"/>
        <v>6</v>
      </c>
      <c r="V8" s="545">
        <f>小松島市!S5+小松島市!S8</f>
        <v>2</v>
      </c>
      <c r="W8" s="423">
        <f>小松島市!T5+小松島市!T8</f>
        <v>1</v>
      </c>
      <c r="X8" s="423">
        <f>小松島市!U5+小松島市!U8</f>
        <v>1</v>
      </c>
      <c r="Y8" s="423">
        <f>小松島市!V5+小松島市!V8</f>
        <v>1</v>
      </c>
      <c r="Z8" s="423">
        <f>小松島市!W5+小松島市!W8</f>
        <v>0</v>
      </c>
      <c r="AA8" s="423">
        <f>小松島市!X5+小松島市!X8</f>
        <v>0</v>
      </c>
      <c r="AB8" s="423">
        <f>小松島市!Y5+小松島市!Y8</f>
        <v>1</v>
      </c>
      <c r="AC8" s="423">
        <f>小松島市!Z5+小松島市!Z8</f>
        <v>46</v>
      </c>
    </row>
    <row r="9" spans="1:29" s="397" customFormat="1" ht="12.75" customHeight="1">
      <c r="A9" s="544"/>
      <c r="B9" s="425"/>
      <c r="C9" s="426"/>
      <c r="D9" s="426"/>
      <c r="E9" s="427" t="s">
        <v>100</v>
      </c>
      <c r="F9" s="871">
        <f t="shared" si="0"/>
        <v>3238</v>
      </c>
      <c r="G9" s="871">
        <f>勝浦町!E5+勝浦町!E8</f>
        <v>0</v>
      </c>
      <c r="H9" s="871">
        <f>勝浦町!F5+勝浦町!F8</f>
        <v>4</v>
      </c>
      <c r="I9" s="871">
        <f>勝浦町!G5+勝浦町!G8</f>
        <v>19</v>
      </c>
      <c r="J9" s="871">
        <f>勝浦町!H5+勝浦町!H8</f>
        <v>38</v>
      </c>
      <c r="K9" s="871">
        <f>勝浦町!I5+勝浦町!I8</f>
        <v>68</v>
      </c>
      <c r="L9" s="871">
        <f>勝浦町!J5+勝浦町!J8</f>
        <v>66</v>
      </c>
      <c r="M9" s="871">
        <f>勝浦町!K5+勝浦町!K8</f>
        <v>181</v>
      </c>
      <c r="N9" s="871">
        <f>勝浦町!L5+勝浦町!L8</f>
        <v>166</v>
      </c>
      <c r="O9" s="871">
        <f>勝浦町!M5+勝浦町!M8</f>
        <v>185</v>
      </c>
      <c r="P9" s="871">
        <f>勝浦町!N5+勝浦町!N8</f>
        <v>595</v>
      </c>
      <c r="Q9" s="871">
        <f>勝浦町!O5+勝浦町!O8</f>
        <v>651</v>
      </c>
      <c r="R9" s="871">
        <f>勝浦町!P5+勝浦町!P8</f>
        <v>495</v>
      </c>
      <c r="S9" s="871">
        <f>勝浦町!Q5+勝浦町!Q8</f>
        <v>282</v>
      </c>
      <c r="T9" s="871">
        <f>勝浦町!R5+勝浦町!R8</f>
        <v>146</v>
      </c>
      <c r="U9" s="872">
        <f t="shared" si="1"/>
        <v>342</v>
      </c>
      <c r="V9" s="545">
        <f>勝浦町!S5+勝浦町!S8</f>
        <v>116</v>
      </c>
      <c r="W9" s="423">
        <f>勝浦町!T5+勝浦町!T8</f>
        <v>68</v>
      </c>
      <c r="X9" s="423">
        <f>勝浦町!U5+勝浦町!U8</f>
        <v>68</v>
      </c>
      <c r="Y9" s="423">
        <f>勝浦町!V5+勝浦町!V8</f>
        <v>24</v>
      </c>
      <c r="Z9" s="423">
        <f>勝浦町!W5+勝浦町!W8</f>
        <v>32</v>
      </c>
      <c r="AA9" s="423">
        <f>勝浦町!X5+勝浦町!X8</f>
        <v>6</v>
      </c>
      <c r="AB9" s="423">
        <f>勝浦町!Y5+勝浦町!Y8</f>
        <v>28</v>
      </c>
      <c r="AC9" s="423">
        <f>勝浦町!Z5+勝浦町!Z8</f>
        <v>3237</v>
      </c>
    </row>
    <row r="10" spans="1:29" s="397" customFormat="1" ht="12.75" customHeight="1">
      <c r="A10" s="544"/>
      <c r="B10" s="425"/>
      <c r="C10" s="426"/>
      <c r="D10" s="426"/>
      <c r="E10" s="427" t="s">
        <v>101</v>
      </c>
      <c r="F10" s="871">
        <f t="shared" si="0"/>
        <v>7558</v>
      </c>
      <c r="G10" s="871">
        <f>上勝町!E5+上勝町!E8</f>
        <v>1</v>
      </c>
      <c r="H10" s="871">
        <f>上勝町!F5+上勝町!F8</f>
        <v>3</v>
      </c>
      <c r="I10" s="871">
        <f>上勝町!G5+上勝町!G8</f>
        <v>22</v>
      </c>
      <c r="J10" s="871">
        <f>上勝町!H5+上勝町!H8</f>
        <v>59</v>
      </c>
      <c r="K10" s="871">
        <f>上勝町!I5+上勝町!I8</f>
        <v>156</v>
      </c>
      <c r="L10" s="871">
        <f>上勝町!J5+上勝町!J8</f>
        <v>249</v>
      </c>
      <c r="M10" s="871">
        <f>上勝町!K5+上勝町!K8</f>
        <v>303</v>
      </c>
      <c r="N10" s="871">
        <f>上勝町!L5+上勝町!L8</f>
        <v>448</v>
      </c>
      <c r="O10" s="871">
        <f>上勝町!M5+上勝町!M8</f>
        <v>889</v>
      </c>
      <c r="P10" s="871">
        <f>上勝町!N5+上勝町!N8</f>
        <v>1388</v>
      </c>
      <c r="Q10" s="871">
        <f>上勝町!O5+上勝町!O8</f>
        <v>1144</v>
      </c>
      <c r="R10" s="871">
        <f>上勝町!P5+上勝町!P8</f>
        <v>759</v>
      </c>
      <c r="S10" s="871">
        <f>上勝町!Q5+上勝町!Q8</f>
        <v>471</v>
      </c>
      <c r="T10" s="871">
        <f>上勝町!R5+上勝町!R8</f>
        <v>377</v>
      </c>
      <c r="U10" s="872">
        <f t="shared" si="1"/>
        <v>1289</v>
      </c>
      <c r="V10" s="545">
        <f>上勝町!S5+上勝町!S8</f>
        <v>302</v>
      </c>
      <c r="W10" s="423">
        <f>上勝町!T5+上勝町!T8</f>
        <v>310</v>
      </c>
      <c r="X10" s="423">
        <f>上勝町!U5+上勝町!U8</f>
        <v>376</v>
      </c>
      <c r="Y10" s="423">
        <f>上勝町!V5+上勝町!V8</f>
        <v>192</v>
      </c>
      <c r="Z10" s="423">
        <f>上勝町!W5+上勝町!W8</f>
        <v>64</v>
      </c>
      <c r="AA10" s="423">
        <f>上勝町!X5+上勝町!X8</f>
        <v>21</v>
      </c>
      <c r="AB10" s="423">
        <f>上勝町!Y5+上勝町!Y8</f>
        <v>24</v>
      </c>
      <c r="AC10" s="423">
        <f>上勝町!Z5+上勝町!Z8</f>
        <v>7556</v>
      </c>
    </row>
    <row r="11" spans="1:29" s="397" customFormat="1" ht="12.75" customHeight="1">
      <c r="A11" s="544"/>
      <c r="B11" s="425"/>
      <c r="C11" s="426"/>
      <c r="D11" s="426"/>
      <c r="E11" s="423" t="s">
        <v>65</v>
      </c>
      <c r="F11" s="871">
        <f t="shared" si="0"/>
        <v>840</v>
      </c>
      <c r="G11" s="871">
        <f>佐那河内村!E5+佐那河内村!E8</f>
        <v>0</v>
      </c>
      <c r="H11" s="871">
        <f>佐那河内村!F5+佐那河内村!F8</f>
        <v>1</v>
      </c>
      <c r="I11" s="871">
        <f>佐那河内村!G5+佐那河内村!G8</f>
        <v>0</v>
      </c>
      <c r="J11" s="871">
        <f>佐那河内村!H5+佐那河内村!H8</f>
        <v>5</v>
      </c>
      <c r="K11" s="871">
        <f>佐那河内村!I5+佐那河内村!I8</f>
        <v>32</v>
      </c>
      <c r="L11" s="871">
        <f>佐那河内村!J5+佐那河内村!J8</f>
        <v>23</v>
      </c>
      <c r="M11" s="871">
        <f>佐那河内村!K5+佐那河内村!K8</f>
        <v>23</v>
      </c>
      <c r="N11" s="871">
        <f>佐那河内村!L5+佐那河内村!L8</f>
        <v>83</v>
      </c>
      <c r="O11" s="871">
        <f>佐那河内村!M5+佐那河内村!M8</f>
        <v>72</v>
      </c>
      <c r="P11" s="871">
        <f>佐那河内村!N5+佐那河内村!N8</f>
        <v>159</v>
      </c>
      <c r="Q11" s="871">
        <f>佐那河内村!O5+佐那河内村!O8</f>
        <v>183</v>
      </c>
      <c r="R11" s="871">
        <f>佐那河内村!P5+佐那河内村!P8</f>
        <v>151</v>
      </c>
      <c r="S11" s="871">
        <f>佐那河内村!Q5+佐那河内村!Q8</f>
        <v>36</v>
      </c>
      <c r="T11" s="871">
        <f>佐那河内村!R5+佐那河内村!R8</f>
        <v>17</v>
      </c>
      <c r="U11" s="872">
        <f t="shared" si="1"/>
        <v>55</v>
      </c>
      <c r="V11" s="545">
        <f>佐那河内村!S5+佐那河内村!S8</f>
        <v>11</v>
      </c>
      <c r="W11" s="423">
        <f>佐那河内村!T5+佐那河内村!T8</f>
        <v>18</v>
      </c>
      <c r="X11" s="423">
        <f>佐那河内村!U5+佐那河内村!U8</f>
        <v>7</v>
      </c>
      <c r="Y11" s="423">
        <f>佐那河内村!V5+佐那河内村!V8</f>
        <v>11</v>
      </c>
      <c r="Z11" s="423">
        <f>佐那河内村!W5+佐那河内村!W8</f>
        <v>4</v>
      </c>
      <c r="AA11" s="423">
        <f>佐那河内村!X5+佐那河内村!X8</f>
        <v>3</v>
      </c>
      <c r="AB11" s="423">
        <f>佐那河内村!Y5+佐那河内村!Y8</f>
        <v>1</v>
      </c>
      <c r="AC11" s="423">
        <f>佐那河内村!Z5+佐那河内村!Z8</f>
        <v>838</v>
      </c>
    </row>
    <row r="12" spans="1:29" s="397" customFormat="1" ht="12.75" customHeight="1">
      <c r="A12" s="544"/>
      <c r="B12" s="425"/>
      <c r="C12" s="426"/>
      <c r="D12" s="426"/>
      <c r="E12" s="427" t="s">
        <v>102</v>
      </c>
      <c r="F12" s="871">
        <f t="shared" si="0"/>
        <v>18</v>
      </c>
      <c r="G12" s="871">
        <f>石井町!E5+石井町!E8</f>
        <v>0</v>
      </c>
      <c r="H12" s="871">
        <f>石井町!F5+石井町!F8</f>
        <v>0</v>
      </c>
      <c r="I12" s="871">
        <f>石井町!G5+石井町!G8</f>
        <v>0</v>
      </c>
      <c r="J12" s="871">
        <f>石井町!H5+石井町!H8</f>
        <v>1</v>
      </c>
      <c r="K12" s="871">
        <f>石井町!I5+石井町!I8</f>
        <v>1</v>
      </c>
      <c r="L12" s="871">
        <f>石井町!J5+石井町!J8</f>
        <v>3</v>
      </c>
      <c r="M12" s="871">
        <f>石井町!K5+石井町!K8</f>
        <v>3</v>
      </c>
      <c r="N12" s="871">
        <f>石井町!L5+石井町!L8</f>
        <v>1</v>
      </c>
      <c r="O12" s="871">
        <f>石井町!M5+石井町!M8</f>
        <v>1</v>
      </c>
      <c r="P12" s="871">
        <f>石井町!N5+石井町!N8</f>
        <v>2</v>
      </c>
      <c r="Q12" s="871">
        <f>石井町!O5+石井町!O8</f>
        <v>4</v>
      </c>
      <c r="R12" s="871">
        <f>石井町!P5+石井町!P8</f>
        <v>0</v>
      </c>
      <c r="S12" s="871">
        <f>石井町!Q5+石井町!Q8</f>
        <v>0</v>
      </c>
      <c r="T12" s="871">
        <f>石井町!R5+石井町!R8</f>
        <v>1</v>
      </c>
      <c r="U12" s="872">
        <f t="shared" si="1"/>
        <v>1</v>
      </c>
      <c r="V12" s="545">
        <f>石井町!S5+石井町!S8</f>
        <v>0</v>
      </c>
      <c r="W12" s="423">
        <f>石井町!T5+石井町!T8</f>
        <v>0</v>
      </c>
      <c r="X12" s="423">
        <f>石井町!U5+石井町!U8</f>
        <v>1</v>
      </c>
      <c r="Y12" s="423">
        <f>石井町!V5+石井町!V8</f>
        <v>0</v>
      </c>
      <c r="Z12" s="423">
        <f>石井町!W5+石井町!W8</f>
        <v>0</v>
      </c>
      <c r="AA12" s="423">
        <f>石井町!X5+石井町!X8</f>
        <v>0</v>
      </c>
      <c r="AB12" s="423">
        <f>石井町!Y5+石井町!Y8</f>
        <v>0</v>
      </c>
      <c r="AC12" s="423">
        <f>石井町!Z5+石井町!Z8</f>
        <v>18</v>
      </c>
    </row>
    <row r="13" spans="1:29" s="397" customFormat="1" ht="12.75" customHeight="1">
      <c r="A13" s="544"/>
      <c r="B13" s="425"/>
      <c r="C13" s="426" t="s">
        <v>103</v>
      </c>
      <c r="D13" s="428" t="s">
        <v>104</v>
      </c>
      <c r="E13" s="427" t="s">
        <v>105</v>
      </c>
      <c r="F13" s="871">
        <f t="shared" si="0"/>
        <v>9493</v>
      </c>
      <c r="G13" s="871">
        <f>神山町!E5+神山町!E8</f>
        <v>0</v>
      </c>
      <c r="H13" s="871">
        <f>神山町!F5+神山町!F8</f>
        <v>0</v>
      </c>
      <c r="I13" s="871">
        <f>神山町!G5+神山町!G8</f>
        <v>18</v>
      </c>
      <c r="J13" s="871">
        <f>神山町!H5+神山町!H8</f>
        <v>57</v>
      </c>
      <c r="K13" s="871">
        <f>神山町!I5+神山町!I8</f>
        <v>197</v>
      </c>
      <c r="L13" s="871">
        <f>神山町!J5+神山町!J8</f>
        <v>208</v>
      </c>
      <c r="M13" s="871">
        <f>神山町!K5+神山町!K8</f>
        <v>351</v>
      </c>
      <c r="N13" s="871">
        <f>神山町!L5+神山町!L8</f>
        <v>348</v>
      </c>
      <c r="O13" s="871">
        <f>神山町!M5+神山町!M8</f>
        <v>750</v>
      </c>
      <c r="P13" s="871">
        <f>神山町!N5+神山町!N8</f>
        <v>1567</v>
      </c>
      <c r="Q13" s="871">
        <f>神山町!O5+神山町!O8</f>
        <v>1587</v>
      </c>
      <c r="R13" s="871">
        <f>神山町!P5+神山町!P8</f>
        <v>1301</v>
      </c>
      <c r="S13" s="871">
        <f>神山町!Q5+神山町!Q8</f>
        <v>767</v>
      </c>
      <c r="T13" s="871">
        <f>神山町!R5+神山町!R8</f>
        <v>450</v>
      </c>
      <c r="U13" s="872">
        <f t="shared" si="1"/>
        <v>1892</v>
      </c>
      <c r="V13" s="545">
        <f>神山町!S5+神山町!S8</f>
        <v>353</v>
      </c>
      <c r="W13" s="423">
        <f>神山町!T5+神山町!T8</f>
        <v>471</v>
      </c>
      <c r="X13" s="423">
        <f>神山町!U5+神山町!U8</f>
        <v>311</v>
      </c>
      <c r="Y13" s="423">
        <f>神山町!V5+神山町!V8</f>
        <v>306</v>
      </c>
      <c r="Z13" s="423">
        <f>神山町!W5+神山町!W8</f>
        <v>162</v>
      </c>
      <c r="AA13" s="423">
        <f>神山町!X5+神山町!X8</f>
        <v>198</v>
      </c>
      <c r="AB13" s="423">
        <f>神山町!Y5+神山町!Y8</f>
        <v>91</v>
      </c>
      <c r="AC13" s="423">
        <f>神山町!Z5+神山町!Z8</f>
        <v>9491</v>
      </c>
    </row>
    <row r="14" spans="1:29" s="397" customFormat="1" ht="12.75" customHeight="1">
      <c r="A14" s="544"/>
      <c r="B14" s="425"/>
      <c r="C14" s="426" t="s">
        <v>106</v>
      </c>
      <c r="D14" s="426" t="s">
        <v>107</v>
      </c>
      <c r="E14" s="427" t="s">
        <v>108</v>
      </c>
      <c r="F14" s="871">
        <f t="shared" si="0"/>
        <v>0</v>
      </c>
      <c r="G14" s="871">
        <f>松茂町!E5+松茂町!E8</f>
        <v>0</v>
      </c>
      <c r="H14" s="871">
        <f>松茂町!F5+松茂町!F8</f>
        <v>0</v>
      </c>
      <c r="I14" s="871">
        <f>松茂町!G5+松茂町!G8</f>
        <v>0</v>
      </c>
      <c r="J14" s="871">
        <f>松茂町!H5+松茂町!H8</f>
        <v>0</v>
      </c>
      <c r="K14" s="871">
        <f>松茂町!I5+松茂町!I8</f>
        <v>0</v>
      </c>
      <c r="L14" s="871">
        <f>松茂町!J5+松茂町!J8</f>
        <v>0</v>
      </c>
      <c r="M14" s="871">
        <f>松茂町!K5+松茂町!K8</f>
        <v>0</v>
      </c>
      <c r="N14" s="871">
        <f>松茂町!L5+松茂町!L8</f>
        <v>0</v>
      </c>
      <c r="O14" s="871">
        <f>松茂町!M5+松茂町!M8</f>
        <v>0</v>
      </c>
      <c r="P14" s="871">
        <f>松茂町!N5+松茂町!N8</f>
        <v>0</v>
      </c>
      <c r="Q14" s="871">
        <f>松茂町!O5+松茂町!O8</f>
        <v>0</v>
      </c>
      <c r="R14" s="871">
        <f>松茂町!P5+松茂町!P8</f>
        <v>0</v>
      </c>
      <c r="S14" s="871">
        <f>松茂町!Q5+松茂町!Q8</f>
        <v>0</v>
      </c>
      <c r="T14" s="871">
        <f>松茂町!R5+松茂町!R8</f>
        <v>0</v>
      </c>
      <c r="U14" s="872">
        <f t="shared" si="1"/>
        <v>0</v>
      </c>
      <c r="V14" s="545">
        <f>松茂町!S5+松茂町!S8</f>
        <v>0</v>
      </c>
      <c r="W14" s="423">
        <f>松茂町!T5+松茂町!T8</f>
        <v>0</v>
      </c>
      <c r="X14" s="423">
        <f>松茂町!U5+松茂町!U8</f>
        <v>0</v>
      </c>
      <c r="Y14" s="423">
        <f>松茂町!V5+松茂町!V8</f>
        <v>0</v>
      </c>
      <c r="Z14" s="423">
        <f>松茂町!W5+松茂町!W8</f>
        <v>0</v>
      </c>
      <c r="AA14" s="423">
        <f>松茂町!X5+松茂町!X8</f>
        <v>0</v>
      </c>
      <c r="AB14" s="423">
        <f>松茂町!Y5+松茂町!Y8</f>
        <v>0</v>
      </c>
      <c r="AC14" s="423">
        <f>松茂町!Z5+松茂町!Z8</f>
        <v>0</v>
      </c>
    </row>
    <row r="15" spans="1:29" s="397" customFormat="1" ht="12.75" customHeight="1">
      <c r="A15" s="544"/>
      <c r="B15" s="425" t="s">
        <v>109</v>
      </c>
      <c r="C15" s="429" t="s">
        <v>406</v>
      </c>
      <c r="D15" s="426"/>
      <c r="E15" s="427" t="s">
        <v>110</v>
      </c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2"/>
      <c r="V15" s="545"/>
      <c r="W15" s="423"/>
      <c r="X15" s="423"/>
      <c r="Y15" s="423"/>
      <c r="Z15" s="423"/>
      <c r="AA15" s="423"/>
      <c r="AB15" s="423"/>
      <c r="AC15" s="423"/>
    </row>
    <row r="16" spans="1:29" s="397" customFormat="1" ht="12.75" customHeight="1">
      <c r="A16" s="544"/>
      <c r="B16" s="425"/>
      <c r="C16" s="426"/>
      <c r="D16" s="426"/>
      <c r="E16" s="427" t="s">
        <v>111</v>
      </c>
      <c r="F16" s="871"/>
      <c r="G16" s="871"/>
      <c r="H16" s="871"/>
      <c r="I16" s="871"/>
      <c r="J16" s="871"/>
      <c r="K16" s="871"/>
      <c r="L16" s="871"/>
      <c r="M16" s="871"/>
      <c r="N16" s="871"/>
      <c r="O16" s="871"/>
      <c r="P16" s="871"/>
      <c r="Q16" s="871"/>
      <c r="R16" s="871"/>
      <c r="S16" s="871"/>
      <c r="T16" s="871"/>
      <c r="U16" s="872"/>
      <c r="V16" s="545"/>
      <c r="W16" s="423"/>
      <c r="X16" s="423"/>
      <c r="Y16" s="423"/>
      <c r="Z16" s="423"/>
      <c r="AA16" s="423"/>
      <c r="AB16" s="423"/>
      <c r="AC16" s="423"/>
    </row>
    <row r="17" spans="1:29" s="397" customFormat="1" ht="12.75" customHeight="1">
      <c r="A17" s="544"/>
      <c r="B17" s="430" t="s">
        <v>126</v>
      </c>
      <c r="C17" s="426"/>
      <c r="D17" s="426"/>
      <c r="E17" s="427" t="s">
        <v>112</v>
      </c>
      <c r="F17" s="871">
        <f t="shared" si="0"/>
        <v>59</v>
      </c>
      <c r="G17" s="871">
        <f>板野町!E5+板野町!E8</f>
        <v>0</v>
      </c>
      <c r="H17" s="871">
        <f>板野町!F5+板野町!F8</f>
        <v>0</v>
      </c>
      <c r="I17" s="871">
        <f>板野町!G5+板野町!G8</f>
        <v>0</v>
      </c>
      <c r="J17" s="871">
        <f>板野町!H5+板野町!H8</f>
        <v>7</v>
      </c>
      <c r="K17" s="871">
        <f>板野町!I5+板野町!I8</f>
        <v>11</v>
      </c>
      <c r="L17" s="871">
        <f>板野町!J5+板野町!J8</f>
        <v>11</v>
      </c>
      <c r="M17" s="871">
        <f>板野町!K5+板野町!K8</f>
        <v>11</v>
      </c>
      <c r="N17" s="871">
        <f>板野町!L5+板野町!L8</f>
        <v>1</v>
      </c>
      <c r="O17" s="871">
        <f>板野町!M5+板野町!M8</f>
        <v>0</v>
      </c>
      <c r="P17" s="871">
        <f>板野町!N5+板野町!N8</f>
        <v>7</v>
      </c>
      <c r="Q17" s="871">
        <f>板野町!O5+板野町!O8</f>
        <v>5</v>
      </c>
      <c r="R17" s="871">
        <f>板野町!P5+板野町!P8</f>
        <v>3</v>
      </c>
      <c r="S17" s="871">
        <f>板野町!Q5+板野町!Q8</f>
        <v>1</v>
      </c>
      <c r="T17" s="871">
        <f>板野町!R5+板野町!R8</f>
        <v>1</v>
      </c>
      <c r="U17" s="872">
        <f t="shared" si="1"/>
        <v>1</v>
      </c>
      <c r="V17" s="545">
        <f>板野町!S5+板野町!S8</f>
        <v>0</v>
      </c>
      <c r="W17" s="423">
        <f>板野町!T5+板野町!T8</f>
        <v>0</v>
      </c>
      <c r="X17" s="423">
        <f>板野町!U5+板野町!U8</f>
        <v>0</v>
      </c>
      <c r="Y17" s="423">
        <f>板野町!V5+板野町!V8</f>
        <v>0</v>
      </c>
      <c r="Z17" s="423">
        <f>板野町!W5+板野町!W8</f>
        <v>0</v>
      </c>
      <c r="AA17" s="423">
        <f>板野町!X5+板野町!X8</f>
        <v>1</v>
      </c>
      <c r="AB17" s="423">
        <f>板野町!Y5+板野町!Y8</f>
        <v>0</v>
      </c>
      <c r="AC17" s="423">
        <f>板野町!Z5+板野町!Z8</f>
        <v>60</v>
      </c>
    </row>
    <row r="18" spans="1:29" s="397" customFormat="1" ht="12.75" customHeight="1">
      <c r="A18" s="544"/>
      <c r="B18" s="425"/>
      <c r="C18" s="426"/>
      <c r="D18" s="426"/>
      <c r="E18" s="427" t="s">
        <v>113</v>
      </c>
      <c r="F18" s="871">
        <f t="shared" si="0"/>
        <v>122</v>
      </c>
      <c r="G18" s="871">
        <f>上板町!E5+上板町!E8</f>
        <v>0</v>
      </c>
      <c r="H18" s="871">
        <f>上板町!F5+上板町!F8</f>
        <v>3</v>
      </c>
      <c r="I18" s="871">
        <f>上板町!G5+上板町!G8</f>
        <v>1</v>
      </c>
      <c r="J18" s="871">
        <f>上板町!H5+上板町!H8</f>
        <v>12</v>
      </c>
      <c r="K18" s="871">
        <f>上板町!I5+上板町!I8</f>
        <v>44</v>
      </c>
      <c r="L18" s="871">
        <f>上板町!J5+上板町!J8</f>
        <v>4</v>
      </c>
      <c r="M18" s="871">
        <f>上板町!K5+上板町!K8</f>
        <v>2</v>
      </c>
      <c r="N18" s="871">
        <f>上板町!L5+上板町!L8</f>
        <v>13</v>
      </c>
      <c r="O18" s="871">
        <f>上板町!M5+上板町!M8</f>
        <v>5</v>
      </c>
      <c r="P18" s="871">
        <f>上板町!N5+上板町!N8</f>
        <v>18</v>
      </c>
      <c r="Q18" s="871">
        <f>上板町!O5+上板町!O8</f>
        <v>10</v>
      </c>
      <c r="R18" s="871">
        <f>上板町!P5+上板町!P8</f>
        <v>6</v>
      </c>
      <c r="S18" s="871">
        <f>上板町!Q5+上板町!Q8</f>
        <v>1</v>
      </c>
      <c r="T18" s="871">
        <f>上板町!R5+上板町!R8</f>
        <v>2</v>
      </c>
      <c r="U18" s="872">
        <f t="shared" si="1"/>
        <v>1</v>
      </c>
      <c r="V18" s="546">
        <f>上板町!S5+上板町!S8</f>
        <v>1</v>
      </c>
      <c r="W18" s="543">
        <f>上板町!T5+上板町!T8</f>
        <v>0</v>
      </c>
      <c r="X18" s="543">
        <f>上板町!U5+上板町!U8</f>
        <v>0</v>
      </c>
      <c r="Y18" s="543">
        <f>上板町!V5+上板町!V8</f>
        <v>0</v>
      </c>
      <c r="Z18" s="543">
        <f>上板町!W5+上板町!W8</f>
        <v>0</v>
      </c>
      <c r="AA18" s="543">
        <f>上板町!X5+上板町!X8</f>
        <v>0</v>
      </c>
      <c r="AB18" s="543">
        <f>上板町!Y5+上板町!Y8</f>
        <v>0</v>
      </c>
      <c r="AC18" s="543">
        <f>上板町!Z5+上板町!Z8</f>
        <v>121</v>
      </c>
    </row>
    <row r="19" spans="1:29" s="397" customFormat="1" ht="12.75" customHeight="1">
      <c r="A19" s="544"/>
      <c r="B19" s="425"/>
      <c r="C19" s="426"/>
      <c r="D19" s="426"/>
      <c r="E19" s="432" t="s">
        <v>114</v>
      </c>
      <c r="F19" s="871">
        <f t="shared" si="0"/>
        <v>22420.59</v>
      </c>
      <c r="G19" s="871">
        <f>SUM(G6:G18)</f>
        <v>1</v>
      </c>
      <c r="H19" s="871">
        <f>SUM(H6:H18)</f>
        <v>11</v>
      </c>
      <c r="I19" s="871">
        <f t="shared" ref="I19:T19" si="2">SUM(I6:I18)</f>
        <v>61</v>
      </c>
      <c r="J19" s="871">
        <f t="shared" si="2"/>
        <v>189.69</v>
      </c>
      <c r="K19" s="871">
        <f t="shared" si="2"/>
        <v>548.18000000000006</v>
      </c>
      <c r="L19" s="871">
        <f t="shared" si="2"/>
        <v>591.1</v>
      </c>
      <c r="M19" s="871">
        <f t="shared" si="2"/>
        <v>997.54</v>
      </c>
      <c r="N19" s="871">
        <f t="shared" si="2"/>
        <v>1152.83</v>
      </c>
      <c r="O19" s="871">
        <f t="shared" si="2"/>
        <v>1944.79</v>
      </c>
      <c r="P19" s="871">
        <f t="shared" si="2"/>
        <v>3899.75</v>
      </c>
      <c r="Q19" s="871">
        <f t="shared" si="2"/>
        <v>3771.92</v>
      </c>
      <c r="R19" s="871">
        <f t="shared" si="2"/>
        <v>2848.11</v>
      </c>
      <c r="S19" s="871">
        <f t="shared" si="2"/>
        <v>1674.13</v>
      </c>
      <c r="T19" s="871">
        <f t="shared" si="2"/>
        <v>1025.03</v>
      </c>
      <c r="U19" s="872">
        <f t="shared" si="1"/>
        <v>3704.5200000000004</v>
      </c>
      <c r="V19" s="545">
        <f t="shared" ref="V19" si="3">SUM(V6:V18)</f>
        <v>820.13</v>
      </c>
      <c r="W19" s="423">
        <f t="shared" ref="W19" si="4">SUM(W6:W18)</f>
        <v>892.41</v>
      </c>
      <c r="X19" s="423">
        <f t="shared" ref="X19" si="5">SUM(X6:X18)</f>
        <v>781.59</v>
      </c>
      <c r="Y19" s="423">
        <f t="shared" ref="Y19" si="6">SUM(Y6:Y18)</f>
        <v>560</v>
      </c>
      <c r="Z19" s="423">
        <f t="shared" ref="Z19" si="7">SUM(Z6:Z18)</f>
        <v>269.78999999999996</v>
      </c>
      <c r="AA19" s="423">
        <f t="shared" ref="AA19" si="8">SUM(AA6:AA18)</f>
        <v>233.36</v>
      </c>
      <c r="AB19" s="423">
        <f t="shared" ref="AB19:AC19" si="9">SUM(AB6:AB18)</f>
        <v>147.24</v>
      </c>
      <c r="AC19" s="423">
        <f t="shared" si="9"/>
        <v>22413.59</v>
      </c>
    </row>
    <row r="20" spans="1:29" s="397" customFormat="1" ht="12.75" customHeight="1">
      <c r="A20" s="544"/>
      <c r="B20" s="425"/>
      <c r="C20" s="559"/>
      <c r="D20" s="562" t="s">
        <v>115</v>
      </c>
      <c r="E20" s="560" t="s">
        <v>116</v>
      </c>
      <c r="F20" s="871">
        <f t="shared" si="0"/>
        <v>2601</v>
      </c>
      <c r="G20" s="871">
        <f>阿波市!E5+阿波市!E8</f>
        <v>0</v>
      </c>
      <c r="H20" s="871">
        <f>阿波市!F5+阿波市!F8</f>
        <v>3</v>
      </c>
      <c r="I20" s="871">
        <f>阿波市!G5+阿波市!G8</f>
        <v>93</v>
      </c>
      <c r="J20" s="871">
        <f>阿波市!H5+阿波市!H8</f>
        <v>239</v>
      </c>
      <c r="K20" s="871">
        <f>阿波市!I5+阿波市!I8</f>
        <v>205</v>
      </c>
      <c r="L20" s="871">
        <f>阿波市!J5+阿波市!J8</f>
        <v>341</v>
      </c>
      <c r="M20" s="871">
        <f>阿波市!K5+阿波市!K8</f>
        <v>405</v>
      </c>
      <c r="N20" s="871">
        <f>阿波市!L5+阿波市!L8</f>
        <v>340</v>
      </c>
      <c r="O20" s="871">
        <f>阿波市!M5+阿波市!M8</f>
        <v>247</v>
      </c>
      <c r="P20" s="871">
        <f>阿波市!N5+阿波市!N8</f>
        <v>334</v>
      </c>
      <c r="Q20" s="871">
        <f>阿波市!O5+阿波市!O8</f>
        <v>162</v>
      </c>
      <c r="R20" s="871">
        <f>阿波市!P5+阿波市!P8</f>
        <v>164</v>
      </c>
      <c r="S20" s="871">
        <f>阿波市!Q5+阿波市!Q8</f>
        <v>30</v>
      </c>
      <c r="T20" s="871">
        <f>阿波市!R5+阿波市!R8</f>
        <v>14</v>
      </c>
      <c r="U20" s="872">
        <f t="shared" si="1"/>
        <v>24</v>
      </c>
      <c r="V20" s="545">
        <f>阿波市!S5+阿波市!S8</f>
        <v>5</v>
      </c>
      <c r="W20" s="423">
        <f>阿波市!T5+阿波市!T8</f>
        <v>7</v>
      </c>
      <c r="X20" s="423">
        <f>阿波市!U5+阿波市!U8</f>
        <v>6</v>
      </c>
      <c r="Y20" s="423">
        <f>阿波市!V5+阿波市!V8</f>
        <v>1</v>
      </c>
      <c r="Z20" s="423">
        <f>阿波市!W5+阿波市!W8</f>
        <v>1</v>
      </c>
      <c r="AA20" s="423">
        <f>阿波市!X5+阿波市!X8</f>
        <v>0</v>
      </c>
      <c r="AB20" s="423">
        <f>阿波市!Y5+阿波市!Y8</f>
        <v>4</v>
      </c>
      <c r="AC20" s="423">
        <f>阿波市!Z5+阿波市!Z8</f>
        <v>2601</v>
      </c>
    </row>
    <row r="21" spans="1:29" s="397" customFormat="1" ht="12.75" customHeight="1" thickBot="1">
      <c r="A21" s="544"/>
      <c r="B21" s="425"/>
      <c r="C21" s="779"/>
      <c r="D21" s="561" t="s">
        <v>117</v>
      </c>
      <c r="E21" s="435"/>
      <c r="F21" s="873">
        <f>SUM(G21:U21)</f>
        <v>25021.59</v>
      </c>
      <c r="G21" s="873">
        <f>G19+G20</f>
        <v>1</v>
      </c>
      <c r="H21" s="873">
        <f>H19+H20</f>
        <v>14</v>
      </c>
      <c r="I21" s="873">
        <f t="shared" ref="I21:T21" si="10">I19+I20</f>
        <v>154</v>
      </c>
      <c r="J21" s="873">
        <f t="shared" si="10"/>
        <v>428.69</v>
      </c>
      <c r="K21" s="873">
        <f t="shared" si="10"/>
        <v>753.18000000000006</v>
      </c>
      <c r="L21" s="873">
        <f t="shared" si="10"/>
        <v>932.1</v>
      </c>
      <c r="M21" s="873">
        <f t="shared" si="10"/>
        <v>1402.54</v>
      </c>
      <c r="N21" s="873">
        <f t="shared" si="10"/>
        <v>1492.83</v>
      </c>
      <c r="O21" s="873">
        <f t="shared" si="10"/>
        <v>2191.79</v>
      </c>
      <c r="P21" s="873">
        <f t="shared" si="10"/>
        <v>4233.75</v>
      </c>
      <c r="Q21" s="873">
        <f t="shared" si="10"/>
        <v>3933.92</v>
      </c>
      <c r="R21" s="873">
        <f t="shared" si="10"/>
        <v>3012.11</v>
      </c>
      <c r="S21" s="873">
        <f t="shared" si="10"/>
        <v>1704.13</v>
      </c>
      <c r="T21" s="873">
        <f t="shared" si="10"/>
        <v>1039.03</v>
      </c>
      <c r="U21" s="874">
        <f t="shared" si="1"/>
        <v>3728.5200000000004</v>
      </c>
      <c r="V21" s="547">
        <f t="shared" ref="V21" si="11">V19+V20</f>
        <v>825.13</v>
      </c>
      <c r="W21" s="436">
        <f t="shared" ref="W21" si="12">W19+W20</f>
        <v>899.41</v>
      </c>
      <c r="X21" s="436">
        <f t="shared" ref="X21" si="13">X19+X20</f>
        <v>787.59</v>
      </c>
      <c r="Y21" s="436">
        <f t="shared" ref="Y21" si="14">Y19+Y20</f>
        <v>561</v>
      </c>
      <c r="Z21" s="436">
        <f t="shared" ref="Z21" si="15">Z19+Z20</f>
        <v>270.78999999999996</v>
      </c>
      <c r="AA21" s="436">
        <f t="shared" ref="AA21" si="16">AA19+AA20</f>
        <v>233.36</v>
      </c>
      <c r="AB21" s="436">
        <f t="shared" ref="AB21:AC21" si="17">AB19+AB20</f>
        <v>151.24</v>
      </c>
      <c r="AC21" s="436">
        <f t="shared" si="17"/>
        <v>25014.59</v>
      </c>
    </row>
    <row r="22" spans="1:29" s="397" customFormat="1" ht="12.75" customHeight="1">
      <c r="A22" s="544"/>
      <c r="B22" s="425"/>
      <c r="C22" s="421"/>
      <c r="D22" s="426"/>
      <c r="E22" s="439" t="s">
        <v>118</v>
      </c>
      <c r="F22" s="798">
        <f t="shared" si="0"/>
        <v>3507</v>
      </c>
      <c r="G22" s="875">
        <f>吉野川市!E5+吉野川市!E8</f>
        <v>0</v>
      </c>
      <c r="H22" s="875">
        <f>吉野川市!F5+吉野川市!F8</f>
        <v>0</v>
      </c>
      <c r="I22" s="875">
        <f>吉野川市!G5+吉野川市!G8</f>
        <v>9</v>
      </c>
      <c r="J22" s="875">
        <f>吉野川市!H5+吉野川市!H8</f>
        <v>51</v>
      </c>
      <c r="K22" s="875">
        <f>吉野川市!I5+吉野川市!I8</f>
        <v>185</v>
      </c>
      <c r="L22" s="875">
        <f>吉野川市!J5+吉野川市!J8</f>
        <v>155</v>
      </c>
      <c r="M22" s="875">
        <f>吉野川市!K5+吉野川市!K8</f>
        <v>147</v>
      </c>
      <c r="N22" s="875">
        <f>吉野川市!L5+吉野川市!L8</f>
        <v>164</v>
      </c>
      <c r="O22" s="875">
        <f>吉野川市!M5+吉野川市!M8</f>
        <v>151</v>
      </c>
      <c r="P22" s="875">
        <f>吉野川市!N5+吉野川市!N8</f>
        <v>345</v>
      </c>
      <c r="Q22" s="875">
        <f>吉野川市!O5+吉野川市!O8</f>
        <v>586</v>
      </c>
      <c r="R22" s="875">
        <f>吉野川市!P5+吉野川市!P8</f>
        <v>669</v>
      </c>
      <c r="S22" s="875">
        <f>吉野川市!Q5+吉野川市!Q8</f>
        <v>434</v>
      </c>
      <c r="T22" s="875">
        <f>吉野川市!R5+吉野川市!R8</f>
        <v>234</v>
      </c>
      <c r="U22" s="876">
        <f t="shared" si="1"/>
        <v>377</v>
      </c>
      <c r="V22" s="548">
        <f>吉野川市!S5+吉野川市!S8</f>
        <v>102</v>
      </c>
      <c r="W22" s="440">
        <f>吉野川市!T5+吉野川市!T8</f>
        <v>98</v>
      </c>
      <c r="X22" s="440">
        <f>吉野川市!U5+吉野川市!U8</f>
        <v>65</v>
      </c>
      <c r="Y22" s="440">
        <f>吉野川市!V5+吉野川市!V8</f>
        <v>57</v>
      </c>
      <c r="Z22" s="440">
        <f>吉野川市!W5+吉野川市!W8</f>
        <v>19</v>
      </c>
      <c r="AA22" s="440">
        <f>吉野川市!X5+吉野川市!X8</f>
        <v>23</v>
      </c>
      <c r="AB22" s="440">
        <f>吉野川市!Y5+吉野川市!Y8</f>
        <v>13</v>
      </c>
      <c r="AC22" s="440">
        <f>吉野川市!Z5+吉野川市!Z8</f>
        <v>3506</v>
      </c>
    </row>
    <row r="23" spans="1:29" s="397" customFormat="1" ht="12.75" customHeight="1">
      <c r="A23" s="544"/>
      <c r="B23" s="425"/>
      <c r="C23" s="426"/>
      <c r="D23" s="431"/>
      <c r="E23" s="442" t="s">
        <v>114</v>
      </c>
      <c r="F23" s="794">
        <f t="shared" si="0"/>
        <v>6108</v>
      </c>
      <c r="G23" s="871">
        <f>G22+G20</f>
        <v>0</v>
      </c>
      <c r="H23" s="871">
        <f>H22+H20</f>
        <v>3</v>
      </c>
      <c r="I23" s="871">
        <f t="shared" ref="I23:AB23" si="18">I22+I20</f>
        <v>102</v>
      </c>
      <c r="J23" s="871">
        <f t="shared" si="18"/>
        <v>290</v>
      </c>
      <c r="K23" s="871">
        <f t="shared" si="18"/>
        <v>390</v>
      </c>
      <c r="L23" s="871">
        <f t="shared" si="18"/>
        <v>496</v>
      </c>
      <c r="M23" s="871">
        <f t="shared" si="18"/>
        <v>552</v>
      </c>
      <c r="N23" s="871">
        <f t="shared" si="18"/>
        <v>504</v>
      </c>
      <c r="O23" s="871">
        <f t="shared" si="18"/>
        <v>398</v>
      </c>
      <c r="P23" s="871">
        <f t="shared" si="18"/>
        <v>679</v>
      </c>
      <c r="Q23" s="871">
        <f t="shared" si="18"/>
        <v>748</v>
      </c>
      <c r="R23" s="871">
        <f t="shared" si="18"/>
        <v>833</v>
      </c>
      <c r="S23" s="871">
        <f t="shared" si="18"/>
        <v>464</v>
      </c>
      <c r="T23" s="871">
        <f t="shared" si="18"/>
        <v>248</v>
      </c>
      <c r="U23" s="872">
        <f t="shared" si="18"/>
        <v>401</v>
      </c>
      <c r="V23" s="545">
        <f t="shared" si="18"/>
        <v>107</v>
      </c>
      <c r="W23" s="423">
        <f t="shared" si="18"/>
        <v>105</v>
      </c>
      <c r="X23" s="423">
        <f t="shared" si="18"/>
        <v>71</v>
      </c>
      <c r="Y23" s="423">
        <f t="shared" si="18"/>
        <v>58</v>
      </c>
      <c r="Z23" s="423">
        <f t="shared" si="18"/>
        <v>20</v>
      </c>
      <c r="AA23" s="423">
        <f t="shared" si="18"/>
        <v>23</v>
      </c>
      <c r="AB23" s="423">
        <f t="shared" si="18"/>
        <v>17</v>
      </c>
      <c r="AC23" s="423">
        <f t="shared" ref="AC23" si="19">AC22</f>
        <v>3506</v>
      </c>
    </row>
    <row r="24" spans="1:29" s="397" customFormat="1" ht="12.75" customHeight="1">
      <c r="A24" s="544"/>
      <c r="B24" s="425"/>
      <c r="C24" s="426" t="s">
        <v>119</v>
      </c>
      <c r="D24" s="426"/>
      <c r="E24" s="444" t="s">
        <v>120</v>
      </c>
      <c r="F24" s="794">
        <f t="shared" si="0"/>
        <v>14013</v>
      </c>
      <c r="G24" s="871">
        <f>美馬市!E5+美馬市!E8</f>
        <v>0</v>
      </c>
      <c r="H24" s="871">
        <f>美馬市!F5+美馬市!F8</f>
        <v>10</v>
      </c>
      <c r="I24" s="871">
        <f>美馬市!G5+美馬市!G8</f>
        <v>59</v>
      </c>
      <c r="J24" s="871">
        <f>美馬市!H5+美馬市!H8</f>
        <v>194</v>
      </c>
      <c r="K24" s="871">
        <f>美馬市!I5+美馬市!I8</f>
        <v>402</v>
      </c>
      <c r="L24" s="871">
        <f>美馬市!J5+美馬市!J8</f>
        <v>427</v>
      </c>
      <c r="M24" s="871">
        <f>美馬市!K5+美馬市!K8</f>
        <v>874</v>
      </c>
      <c r="N24" s="871">
        <f>美馬市!L5+美馬市!L8</f>
        <v>1137</v>
      </c>
      <c r="O24" s="871">
        <f>美馬市!M5+美馬市!M8</f>
        <v>1479</v>
      </c>
      <c r="P24" s="871">
        <f>美馬市!N5+美馬市!N8</f>
        <v>2082</v>
      </c>
      <c r="Q24" s="871">
        <f>美馬市!O5+美馬市!O8</f>
        <v>2653</v>
      </c>
      <c r="R24" s="871">
        <f>美馬市!P5+美馬市!P8</f>
        <v>2145</v>
      </c>
      <c r="S24" s="871">
        <f>美馬市!Q5+美馬市!Q8</f>
        <v>1091</v>
      </c>
      <c r="T24" s="871">
        <f>美馬市!R5+美馬市!R8</f>
        <v>514</v>
      </c>
      <c r="U24" s="872">
        <f t="shared" si="1"/>
        <v>946</v>
      </c>
      <c r="V24" s="545">
        <f>美馬市!S5+美馬市!S8</f>
        <v>259</v>
      </c>
      <c r="W24" s="423">
        <f>美馬市!T5+美馬市!T8</f>
        <v>251</v>
      </c>
      <c r="X24" s="423">
        <f>美馬市!U5+美馬市!U8</f>
        <v>138</v>
      </c>
      <c r="Y24" s="423">
        <f>美馬市!V5+美馬市!V8</f>
        <v>150</v>
      </c>
      <c r="Z24" s="423">
        <f>美馬市!W5+美馬市!W8</f>
        <v>68</v>
      </c>
      <c r="AA24" s="423">
        <f>美馬市!X5+美馬市!X8</f>
        <v>35</v>
      </c>
      <c r="AB24" s="423">
        <f>美馬市!Y5+美馬市!Y8</f>
        <v>45</v>
      </c>
      <c r="AC24" s="423">
        <f>美馬市!Z5+美馬市!Z8</f>
        <v>14014</v>
      </c>
    </row>
    <row r="25" spans="1:29" s="397" customFormat="1" ht="12.75" customHeight="1">
      <c r="A25" s="544"/>
      <c r="B25" s="425"/>
      <c r="C25" s="426" t="s">
        <v>143</v>
      </c>
      <c r="D25" s="428" t="s">
        <v>121</v>
      </c>
      <c r="E25" s="445" t="s">
        <v>122</v>
      </c>
      <c r="F25" s="794">
        <f t="shared" si="0"/>
        <v>8806</v>
      </c>
      <c r="G25" s="871">
        <f>つるぎ町!E5+つるぎ町!E8</f>
        <v>0</v>
      </c>
      <c r="H25" s="871">
        <f>つるぎ町!F5+つるぎ町!F8</f>
        <v>14</v>
      </c>
      <c r="I25" s="871">
        <f>つるぎ町!G5+つるぎ町!G8</f>
        <v>33</v>
      </c>
      <c r="J25" s="871">
        <f>つるぎ町!H5+つるぎ町!H8</f>
        <v>28</v>
      </c>
      <c r="K25" s="871">
        <f>つるぎ町!I5+つるぎ町!I8</f>
        <v>120</v>
      </c>
      <c r="L25" s="871">
        <f>つるぎ町!J5+つるぎ町!J8</f>
        <v>198</v>
      </c>
      <c r="M25" s="871">
        <f>つるぎ町!K5+つるぎ町!K8</f>
        <v>488</v>
      </c>
      <c r="N25" s="871">
        <f>つるぎ町!L5+つるぎ町!L8</f>
        <v>712</v>
      </c>
      <c r="O25" s="871">
        <f>つるぎ町!M5+つるぎ町!M8</f>
        <v>537</v>
      </c>
      <c r="P25" s="871">
        <f>つるぎ町!N5+つるぎ町!N8</f>
        <v>1115</v>
      </c>
      <c r="Q25" s="871">
        <f>つるぎ町!O5+つるぎ町!O8</f>
        <v>1382</v>
      </c>
      <c r="R25" s="871">
        <f>つるぎ町!P5+つるぎ町!P8</f>
        <v>1557</v>
      </c>
      <c r="S25" s="871">
        <f>つるぎ町!Q5+つるぎ町!Q8</f>
        <v>1243</v>
      </c>
      <c r="T25" s="871">
        <f>つるぎ町!R5+つるぎ町!R8</f>
        <v>634</v>
      </c>
      <c r="U25" s="872">
        <f t="shared" si="1"/>
        <v>745</v>
      </c>
      <c r="V25" s="545">
        <f>つるぎ町!S5+つるぎ町!S8</f>
        <v>348</v>
      </c>
      <c r="W25" s="423">
        <f>つるぎ町!T5+つるぎ町!T8</f>
        <v>126</v>
      </c>
      <c r="X25" s="423">
        <f>つるぎ町!U5+つるぎ町!U8</f>
        <v>128</v>
      </c>
      <c r="Y25" s="423">
        <f>つるぎ町!V5+つるぎ町!V8</f>
        <v>53</v>
      </c>
      <c r="Z25" s="423">
        <f>つるぎ町!W5+つるぎ町!W8</f>
        <v>41</v>
      </c>
      <c r="AA25" s="423">
        <f>つるぎ町!X5+つるぎ町!X8</f>
        <v>27</v>
      </c>
      <c r="AB25" s="423">
        <f>つるぎ町!Y5+つるぎ町!Y8</f>
        <v>22</v>
      </c>
      <c r="AC25" s="423">
        <f>つるぎ町!Z5+つるぎ町!Z8</f>
        <v>8808</v>
      </c>
    </row>
    <row r="26" spans="1:29" s="397" customFormat="1" ht="12.75" customHeight="1">
      <c r="A26" s="544"/>
      <c r="B26" s="425"/>
      <c r="C26" s="426"/>
      <c r="D26" s="426"/>
      <c r="E26" s="442" t="s">
        <v>114</v>
      </c>
      <c r="F26" s="871">
        <f t="shared" si="0"/>
        <v>22819</v>
      </c>
      <c r="G26" s="871">
        <f>G24+G25</f>
        <v>0</v>
      </c>
      <c r="H26" s="871">
        <f>H24+H25</f>
        <v>24</v>
      </c>
      <c r="I26" s="871">
        <f t="shared" ref="I26:T26" si="20">I24+I25</f>
        <v>92</v>
      </c>
      <c r="J26" s="871">
        <f t="shared" si="20"/>
        <v>222</v>
      </c>
      <c r="K26" s="871">
        <f t="shared" si="20"/>
        <v>522</v>
      </c>
      <c r="L26" s="871">
        <f t="shared" si="20"/>
        <v>625</v>
      </c>
      <c r="M26" s="871">
        <f t="shared" si="20"/>
        <v>1362</v>
      </c>
      <c r="N26" s="871">
        <f t="shared" si="20"/>
        <v>1849</v>
      </c>
      <c r="O26" s="871">
        <f t="shared" si="20"/>
        <v>2016</v>
      </c>
      <c r="P26" s="871">
        <f t="shared" si="20"/>
        <v>3197</v>
      </c>
      <c r="Q26" s="871">
        <f t="shared" si="20"/>
        <v>4035</v>
      </c>
      <c r="R26" s="871">
        <f t="shared" si="20"/>
        <v>3702</v>
      </c>
      <c r="S26" s="871">
        <f t="shared" si="20"/>
        <v>2334</v>
      </c>
      <c r="T26" s="871">
        <f t="shared" si="20"/>
        <v>1148</v>
      </c>
      <c r="U26" s="872">
        <f t="shared" si="1"/>
        <v>1691</v>
      </c>
      <c r="V26" s="545">
        <f t="shared" ref="V26" si="21">V24+V25</f>
        <v>607</v>
      </c>
      <c r="W26" s="423">
        <f t="shared" ref="W26" si="22">W24+W25</f>
        <v>377</v>
      </c>
      <c r="X26" s="423">
        <f t="shared" ref="X26" si="23">X24+X25</f>
        <v>266</v>
      </c>
      <c r="Y26" s="423">
        <f t="shared" ref="Y26" si="24">Y24+Y25</f>
        <v>203</v>
      </c>
      <c r="Z26" s="423">
        <f t="shared" ref="Z26" si="25">Z24+Z25</f>
        <v>109</v>
      </c>
      <c r="AA26" s="423">
        <f t="shared" ref="AA26" si="26">AA24+AA25</f>
        <v>62</v>
      </c>
      <c r="AB26" s="423">
        <f t="shared" ref="AB26:AC26" si="27">AB24+AB25</f>
        <v>67</v>
      </c>
      <c r="AC26" s="423">
        <f t="shared" si="27"/>
        <v>22822</v>
      </c>
    </row>
    <row r="27" spans="1:29" s="397" customFormat="1" ht="12.75" customHeight="1" thickBot="1">
      <c r="A27" s="544"/>
      <c r="B27" s="425"/>
      <c r="C27" s="446"/>
      <c r="D27" s="447" t="s">
        <v>117</v>
      </c>
      <c r="E27" s="448"/>
      <c r="F27" s="877">
        <f t="shared" si="0"/>
        <v>26326</v>
      </c>
      <c r="G27" s="877">
        <f>G22+G26</f>
        <v>0</v>
      </c>
      <c r="H27" s="877">
        <f>H22+H26</f>
        <v>24</v>
      </c>
      <c r="I27" s="877">
        <f t="shared" ref="I27:AB27" si="28">I22+I26</f>
        <v>101</v>
      </c>
      <c r="J27" s="877">
        <f t="shared" si="28"/>
        <v>273</v>
      </c>
      <c r="K27" s="877">
        <f t="shared" si="28"/>
        <v>707</v>
      </c>
      <c r="L27" s="877">
        <f t="shared" si="28"/>
        <v>780</v>
      </c>
      <c r="M27" s="877">
        <f t="shared" si="28"/>
        <v>1509</v>
      </c>
      <c r="N27" s="877">
        <f t="shared" si="28"/>
        <v>2013</v>
      </c>
      <c r="O27" s="877">
        <f t="shared" si="28"/>
        <v>2167</v>
      </c>
      <c r="P27" s="877">
        <f t="shared" si="28"/>
        <v>3542</v>
      </c>
      <c r="Q27" s="877">
        <f t="shared" si="28"/>
        <v>4621</v>
      </c>
      <c r="R27" s="877">
        <f t="shared" si="28"/>
        <v>4371</v>
      </c>
      <c r="S27" s="877">
        <f t="shared" si="28"/>
        <v>2768</v>
      </c>
      <c r="T27" s="877">
        <f t="shared" si="28"/>
        <v>1382</v>
      </c>
      <c r="U27" s="878">
        <f t="shared" si="28"/>
        <v>2068</v>
      </c>
      <c r="V27" s="549">
        <f t="shared" si="28"/>
        <v>709</v>
      </c>
      <c r="W27" s="449">
        <f t="shared" si="28"/>
        <v>475</v>
      </c>
      <c r="X27" s="449">
        <f t="shared" si="28"/>
        <v>331</v>
      </c>
      <c r="Y27" s="449">
        <f t="shared" si="28"/>
        <v>260</v>
      </c>
      <c r="Z27" s="449">
        <f t="shared" si="28"/>
        <v>128</v>
      </c>
      <c r="AA27" s="449">
        <f t="shared" si="28"/>
        <v>85</v>
      </c>
      <c r="AB27" s="449">
        <f t="shared" si="28"/>
        <v>80</v>
      </c>
      <c r="AC27" s="449">
        <f t="shared" ref="AC27" si="29">AC23+AC26</f>
        <v>26328</v>
      </c>
    </row>
    <row r="28" spans="1:29" s="397" customFormat="1" ht="12.75" customHeight="1">
      <c r="A28" s="544"/>
      <c r="B28" s="425"/>
      <c r="C28" s="426" t="s">
        <v>123</v>
      </c>
      <c r="D28" s="428" t="s">
        <v>124</v>
      </c>
      <c r="E28" s="444" t="s">
        <v>125</v>
      </c>
      <c r="F28" s="879">
        <f t="shared" si="0"/>
        <v>30686</v>
      </c>
      <c r="G28" s="879">
        <f>三好市!E5+三好市!E8</f>
        <v>28</v>
      </c>
      <c r="H28" s="879">
        <f>三好市!F5+三好市!F8</f>
        <v>135</v>
      </c>
      <c r="I28" s="879">
        <f>三好市!G5+三好市!G8</f>
        <v>219</v>
      </c>
      <c r="J28" s="879">
        <f>三好市!H5+三好市!H8</f>
        <v>570</v>
      </c>
      <c r="K28" s="879">
        <f>三好市!I5+三好市!I8</f>
        <v>671</v>
      </c>
      <c r="L28" s="879">
        <f>三好市!J5+三好市!J8</f>
        <v>1460</v>
      </c>
      <c r="M28" s="879">
        <f>三好市!K5+三好市!K8</f>
        <v>2663</v>
      </c>
      <c r="N28" s="879">
        <f>三好市!L5+三好市!L8</f>
        <v>3056</v>
      </c>
      <c r="O28" s="879">
        <f>三好市!M5+三好市!M8</f>
        <v>6662</v>
      </c>
      <c r="P28" s="879">
        <f>三好市!N5+三好市!N8</f>
        <v>5201</v>
      </c>
      <c r="Q28" s="879">
        <f>三好市!O5+三好市!O8</f>
        <v>4378</v>
      </c>
      <c r="R28" s="879">
        <f>三好市!P5+三好市!P8</f>
        <v>2724</v>
      </c>
      <c r="S28" s="879">
        <f>三好市!Q5+三好市!Q8</f>
        <v>942</v>
      </c>
      <c r="T28" s="879">
        <f>三好市!R5+三好市!R8</f>
        <v>591</v>
      </c>
      <c r="U28" s="880">
        <f t="shared" si="1"/>
        <v>1386</v>
      </c>
      <c r="V28" s="550">
        <f>三好市!S5+三好市!S8</f>
        <v>360</v>
      </c>
      <c r="W28" s="450">
        <f>三好市!T5+三好市!T8</f>
        <v>332</v>
      </c>
      <c r="X28" s="450">
        <f>三好市!U5+三好市!U8</f>
        <v>309</v>
      </c>
      <c r="Y28" s="450">
        <f>三好市!V5+三好市!V8</f>
        <v>165</v>
      </c>
      <c r="Z28" s="450">
        <f>三好市!W5+三好市!W8</f>
        <v>97</v>
      </c>
      <c r="AA28" s="450">
        <f>三好市!X5+三好市!X8</f>
        <v>55</v>
      </c>
      <c r="AB28" s="450">
        <f>三好市!Y5+三好市!Y8</f>
        <v>68</v>
      </c>
      <c r="AC28" s="450">
        <f>三好市!Z5+三好市!Z8</f>
        <v>30686</v>
      </c>
    </row>
    <row r="29" spans="1:29" s="397" customFormat="1" ht="12.75" customHeight="1">
      <c r="A29" s="544"/>
      <c r="B29" s="425"/>
      <c r="C29" s="426" t="s">
        <v>126</v>
      </c>
      <c r="D29" s="426"/>
      <c r="E29" s="445" t="s">
        <v>127</v>
      </c>
      <c r="F29" s="871">
        <f t="shared" si="0"/>
        <v>4081</v>
      </c>
      <c r="G29" s="871">
        <f>東みよし町!E5+東みよし町!E8</f>
        <v>2</v>
      </c>
      <c r="H29" s="871">
        <f>東みよし町!F5+東みよし町!F8</f>
        <v>30</v>
      </c>
      <c r="I29" s="871">
        <f>東みよし町!G5+東みよし町!G8</f>
        <v>28</v>
      </c>
      <c r="J29" s="871">
        <f>東みよし町!H5+東みよし町!H8</f>
        <v>194</v>
      </c>
      <c r="K29" s="871">
        <f>東みよし町!I5+東みよし町!I8</f>
        <v>302</v>
      </c>
      <c r="L29" s="871">
        <f>東みよし町!J5+東みよし町!J8</f>
        <v>357</v>
      </c>
      <c r="M29" s="871">
        <f>東みよし町!K5+東みよし町!K8</f>
        <v>462</v>
      </c>
      <c r="N29" s="871">
        <f>東みよし町!L5+東みよし町!L8</f>
        <v>302</v>
      </c>
      <c r="O29" s="871">
        <f>東みよし町!M5+東みよし町!M8</f>
        <v>465</v>
      </c>
      <c r="P29" s="871">
        <f>東みよし町!N5+東みよし町!N8</f>
        <v>454</v>
      </c>
      <c r="Q29" s="871">
        <f>東みよし町!O5+東みよし町!O8</f>
        <v>562</v>
      </c>
      <c r="R29" s="871">
        <f>東みよし町!P5+東みよし町!P8</f>
        <v>386</v>
      </c>
      <c r="S29" s="871">
        <f>東みよし町!Q5+東みよし町!Q8</f>
        <v>211</v>
      </c>
      <c r="T29" s="871">
        <f>東みよし町!R5+東みよし町!R8</f>
        <v>101</v>
      </c>
      <c r="U29" s="872">
        <f t="shared" si="1"/>
        <v>225</v>
      </c>
      <c r="V29" s="545">
        <f>東みよし町!S5+東みよし町!S8</f>
        <v>83</v>
      </c>
      <c r="W29" s="423">
        <f>東みよし町!T5+東みよし町!T8</f>
        <v>47</v>
      </c>
      <c r="X29" s="423">
        <f>東みよし町!U5+東みよし町!U8</f>
        <v>63</v>
      </c>
      <c r="Y29" s="423">
        <f>東みよし町!V5+東みよし町!V8</f>
        <v>17</v>
      </c>
      <c r="Z29" s="423">
        <f>東みよし町!W5+東みよし町!W8</f>
        <v>8</v>
      </c>
      <c r="AA29" s="423">
        <f>東みよし町!X5+東みよし町!X8</f>
        <v>4</v>
      </c>
      <c r="AB29" s="423">
        <f>東みよし町!Y5+東みよし町!Y8</f>
        <v>3</v>
      </c>
      <c r="AC29" s="423">
        <f>東みよし町!Z5+東みよし町!Z8</f>
        <v>4080</v>
      </c>
    </row>
    <row r="30" spans="1:29" s="397" customFormat="1" ht="12.75" customHeight="1" thickBot="1">
      <c r="A30" s="544"/>
      <c r="B30" s="425"/>
      <c r="C30" s="779"/>
      <c r="D30" s="452" t="s">
        <v>117</v>
      </c>
      <c r="E30" s="435"/>
      <c r="F30" s="873">
        <f t="shared" si="0"/>
        <v>34767</v>
      </c>
      <c r="G30" s="873">
        <f>G28+G29</f>
        <v>30</v>
      </c>
      <c r="H30" s="873">
        <f>H28+H29</f>
        <v>165</v>
      </c>
      <c r="I30" s="873">
        <f t="shared" ref="I30:T30" si="30">I28+I29</f>
        <v>247</v>
      </c>
      <c r="J30" s="873">
        <f t="shared" si="30"/>
        <v>764</v>
      </c>
      <c r="K30" s="873">
        <f t="shared" si="30"/>
        <v>973</v>
      </c>
      <c r="L30" s="873">
        <f t="shared" si="30"/>
        <v>1817</v>
      </c>
      <c r="M30" s="873">
        <f t="shared" si="30"/>
        <v>3125</v>
      </c>
      <c r="N30" s="873">
        <f t="shared" si="30"/>
        <v>3358</v>
      </c>
      <c r="O30" s="873">
        <f t="shared" si="30"/>
        <v>7127</v>
      </c>
      <c r="P30" s="873">
        <f t="shared" si="30"/>
        <v>5655</v>
      </c>
      <c r="Q30" s="873">
        <f t="shared" si="30"/>
        <v>4940</v>
      </c>
      <c r="R30" s="873">
        <f t="shared" si="30"/>
        <v>3110</v>
      </c>
      <c r="S30" s="873">
        <f t="shared" si="30"/>
        <v>1153</v>
      </c>
      <c r="T30" s="873">
        <f t="shared" si="30"/>
        <v>692</v>
      </c>
      <c r="U30" s="874">
        <f t="shared" si="1"/>
        <v>1611</v>
      </c>
      <c r="V30" s="547">
        <f t="shared" ref="V30" si="31">V28+V29</f>
        <v>443</v>
      </c>
      <c r="W30" s="436">
        <f t="shared" ref="W30" si="32">W28+W29</f>
        <v>379</v>
      </c>
      <c r="X30" s="436">
        <f t="shared" ref="X30" si="33">X28+X29</f>
        <v>372</v>
      </c>
      <c r="Y30" s="436">
        <f t="shared" ref="Y30" si="34">Y28+Y29</f>
        <v>182</v>
      </c>
      <c r="Z30" s="436">
        <f t="shared" ref="Z30" si="35">Z28+Z29</f>
        <v>105</v>
      </c>
      <c r="AA30" s="436">
        <f t="shared" ref="AA30" si="36">AA28+AA29</f>
        <v>59</v>
      </c>
      <c r="AB30" s="436">
        <f t="shared" ref="AB30:AC30" si="37">AB28+AB29</f>
        <v>71</v>
      </c>
      <c r="AC30" s="436">
        <f t="shared" si="37"/>
        <v>34766</v>
      </c>
    </row>
    <row r="31" spans="1:29" s="397" customFormat="1" ht="12.75" customHeight="1" thickBot="1">
      <c r="A31" s="544"/>
      <c r="B31" s="453"/>
      <c r="C31" s="454" t="s">
        <v>128</v>
      </c>
      <c r="D31" s="455"/>
      <c r="E31" s="456"/>
      <c r="F31" s="881">
        <f t="shared" si="0"/>
        <v>86114.590000000011</v>
      </c>
      <c r="G31" s="881">
        <f>G21+G27+G30</f>
        <v>31</v>
      </c>
      <c r="H31" s="881">
        <f>H21+H27+H30</f>
        <v>203</v>
      </c>
      <c r="I31" s="881">
        <f t="shared" ref="I31:T31" si="38">I21+I27+I30</f>
        <v>502</v>
      </c>
      <c r="J31" s="881">
        <f t="shared" si="38"/>
        <v>1465.69</v>
      </c>
      <c r="K31" s="881">
        <f t="shared" si="38"/>
        <v>2433.1800000000003</v>
      </c>
      <c r="L31" s="881">
        <f t="shared" si="38"/>
        <v>3529.1</v>
      </c>
      <c r="M31" s="881">
        <f t="shared" si="38"/>
        <v>6036.54</v>
      </c>
      <c r="N31" s="881">
        <f t="shared" si="38"/>
        <v>6863.83</v>
      </c>
      <c r="O31" s="881">
        <f t="shared" si="38"/>
        <v>11485.79</v>
      </c>
      <c r="P31" s="881">
        <f t="shared" si="38"/>
        <v>13430.75</v>
      </c>
      <c r="Q31" s="881">
        <f t="shared" si="38"/>
        <v>13494.92</v>
      </c>
      <c r="R31" s="881">
        <f t="shared" si="38"/>
        <v>10493.11</v>
      </c>
      <c r="S31" s="881">
        <f t="shared" si="38"/>
        <v>5625.13</v>
      </c>
      <c r="T31" s="881">
        <f t="shared" si="38"/>
        <v>3113.0299999999997</v>
      </c>
      <c r="U31" s="882">
        <f t="shared" si="1"/>
        <v>7407.5199999999995</v>
      </c>
      <c r="V31" s="551">
        <f t="shared" ref="V31" si="39">V21+V27+V30</f>
        <v>1977.13</v>
      </c>
      <c r="W31" s="457">
        <f t="shared" ref="W31" si="40">W21+W27+W30</f>
        <v>1753.4099999999999</v>
      </c>
      <c r="X31" s="457">
        <f t="shared" ref="X31" si="41">X21+X27+X30</f>
        <v>1490.5900000000001</v>
      </c>
      <c r="Y31" s="457">
        <f t="shared" ref="Y31" si="42">Y21+Y27+Y30</f>
        <v>1003</v>
      </c>
      <c r="Z31" s="457">
        <f t="shared" ref="Z31" si="43">Z21+Z27+Z30</f>
        <v>503.78999999999996</v>
      </c>
      <c r="AA31" s="457">
        <f t="shared" ref="AA31" si="44">AA21+AA27+AA30</f>
        <v>377.36</v>
      </c>
      <c r="AB31" s="457">
        <f t="shared" ref="AB31:AC31" si="45">AB21+AB27+AB30</f>
        <v>302.24</v>
      </c>
      <c r="AC31" s="457">
        <f t="shared" si="45"/>
        <v>86108.59</v>
      </c>
    </row>
    <row r="32" spans="1:29" s="397" customFormat="1" ht="12.75" customHeight="1">
      <c r="A32" s="544"/>
      <c r="B32" s="458"/>
      <c r="C32" s="459" t="s">
        <v>129</v>
      </c>
      <c r="D32" s="778"/>
      <c r="E32" s="439" t="s">
        <v>130</v>
      </c>
      <c r="F32" s="875">
        <f>SUM(G32:U32)</f>
        <v>46278</v>
      </c>
      <c r="G32" s="875">
        <f>那賀町!E5+那賀町!E8</f>
        <v>65</v>
      </c>
      <c r="H32" s="875">
        <f>那賀町!F5+那賀町!F8</f>
        <v>212</v>
      </c>
      <c r="I32" s="875">
        <f>那賀町!G5+那賀町!G8</f>
        <v>559</v>
      </c>
      <c r="J32" s="875">
        <f>那賀町!H5+那賀町!H8</f>
        <v>619</v>
      </c>
      <c r="K32" s="875">
        <f>那賀町!I5+那賀町!I8</f>
        <v>1181</v>
      </c>
      <c r="L32" s="875">
        <f>那賀町!J5+那賀町!J8</f>
        <v>1448</v>
      </c>
      <c r="M32" s="875">
        <f>那賀町!K5+那賀町!K8</f>
        <v>3449</v>
      </c>
      <c r="N32" s="875">
        <f>那賀町!L5+那賀町!L8</f>
        <v>3083</v>
      </c>
      <c r="O32" s="875">
        <f>那賀町!M5+那賀町!M8</f>
        <v>6610</v>
      </c>
      <c r="P32" s="875">
        <f>那賀町!N5+那賀町!N8</f>
        <v>7952</v>
      </c>
      <c r="Q32" s="875">
        <f>那賀町!O5+那賀町!O8</f>
        <v>7096</v>
      </c>
      <c r="R32" s="875">
        <f>那賀町!P5+那賀町!P8</f>
        <v>4114</v>
      </c>
      <c r="S32" s="875">
        <f>那賀町!Q5+那賀町!Q8</f>
        <v>2718</v>
      </c>
      <c r="T32" s="875">
        <f>那賀町!R5+那賀町!R8</f>
        <v>1878</v>
      </c>
      <c r="U32" s="876">
        <f t="shared" si="1"/>
        <v>5294</v>
      </c>
      <c r="V32" s="548">
        <f>那賀町!S5+那賀町!S8</f>
        <v>1411</v>
      </c>
      <c r="W32" s="440">
        <f>那賀町!T5+那賀町!T8</f>
        <v>1147</v>
      </c>
      <c r="X32" s="440">
        <f>那賀町!U5+那賀町!U8</f>
        <v>1122</v>
      </c>
      <c r="Y32" s="440">
        <f>那賀町!V5+那賀町!V8</f>
        <v>912</v>
      </c>
      <c r="Z32" s="440">
        <f>那賀町!W5+那賀町!W8</f>
        <v>439</v>
      </c>
      <c r="AA32" s="440">
        <f>那賀町!X5+那賀町!X8</f>
        <v>130</v>
      </c>
      <c r="AB32" s="440">
        <f>那賀町!Y5+那賀町!Y8</f>
        <v>133</v>
      </c>
      <c r="AC32" s="440">
        <f>那賀町!Z5+那賀町!Z8</f>
        <v>46277</v>
      </c>
    </row>
    <row r="33" spans="1:29" s="397" customFormat="1" ht="12.75" customHeight="1" thickBot="1">
      <c r="A33" s="544"/>
      <c r="B33" s="425"/>
      <c r="C33" s="426" t="s">
        <v>131</v>
      </c>
      <c r="D33" s="434" t="s">
        <v>117</v>
      </c>
      <c r="E33" s="435"/>
      <c r="F33" s="873">
        <f>F32</f>
        <v>46278</v>
      </c>
      <c r="G33" s="873">
        <f t="shared" ref="G33:AC33" si="46">G32</f>
        <v>65</v>
      </c>
      <c r="H33" s="873">
        <f t="shared" si="46"/>
        <v>212</v>
      </c>
      <c r="I33" s="873">
        <f t="shared" si="46"/>
        <v>559</v>
      </c>
      <c r="J33" s="873">
        <f t="shared" si="46"/>
        <v>619</v>
      </c>
      <c r="K33" s="873">
        <f t="shared" si="46"/>
        <v>1181</v>
      </c>
      <c r="L33" s="873">
        <f t="shared" si="46"/>
        <v>1448</v>
      </c>
      <c r="M33" s="873">
        <f t="shared" si="46"/>
        <v>3449</v>
      </c>
      <c r="N33" s="873">
        <f t="shared" si="46"/>
        <v>3083</v>
      </c>
      <c r="O33" s="873">
        <f t="shared" si="46"/>
        <v>6610</v>
      </c>
      <c r="P33" s="873">
        <f t="shared" si="46"/>
        <v>7952</v>
      </c>
      <c r="Q33" s="873">
        <f t="shared" si="46"/>
        <v>7096</v>
      </c>
      <c r="R33" s="873">
        <f t="shared" si="46"/>
        <v>4114</v>
      </c>
      <c r="S33" s="873">
        <f t="shared" si="46"/>
        <v>2718</v>
      </c>
      <c r="T33" s="873">
        <f t="shared" si="46"/>
        <v>1878</v>
      </c>
      <c r="U33" s="874">
        <f t="shared" si="46"/>
        <v>5294</v>
      </c>
      <c r="V33" s="547">
        <f t="shared" si="46"/>
        <v>1411</v>
      </c>
      <c r="W33" s="436">
        <f t="shared" si="46"/>
        <v>1147</v>
      </c>
      <c r="X33" s="436">
        <f t="shared" si="46"/>
        <v>1122</v>
      </c>
      <c r="Y33" s="436">
        <f t="shared" si="46"/>
        <v>912</v>
      </c>
      <c r="Z33" s="436">
        <f t="shared" si="46"/>
        <v>439</v>
      </c>
      <c r="AA33" s="436">
        <f t="shared" si="46"/>
        <v>130</v>
      </c>
      <c r="AB33" s="436">
        <f t="shared" si="46"/>
        <v>133</v>
      </c>
      <c r="AC33" s="436">
        <f t="shared" si="46"/>
        <v>46277</v>
      </c>
    </row>
    <row r="34" spans="1:29" s="397" customFormat="1" ht="12.75" customHeight="1">
      <c r="A34" s="544"/>
      <c r="B34" s="425" t="s">
        <v>132</v>
      </c>
      <c r="C34" s="421"/>
      <c r="D34" s="461" t="s">
        <v>133</v>
      </c>
      <c r="E34" s="422" t="s">
        <v>134</v>
      </c>
      <c r="F34" s="875">
        <f t="shared" si="0"/>
        <v>6762.34</v>
      </c>
      <c r="G34" s="875">
        <f>阿南市!E5+阿南市!E8</f>
        <v>1.36</v>
      </c>
      <c r="H34" s="875">
        <f>阿南市!F5+阿南市!F8</f>
        <v>8.58</v>
      </c>
      <c r="I34" s="875">
        <f>阿南市!G5+阿南市!G8</f>
        <v>33.5</v>
      </c>
      <c r="J34" s="875">
        <f>阿南市!H5+阿南市!H8</f>
        <v>62.11</v>
      </c>
      <c r="K34" s="875">
        <f>阿南市!I5+阿南市!I8</f>
        <v>136.76999999999998</v>
      </c>
      <c r="L34" s="875">
        <f>阿南市!J5+阿南市!J8</f>
        <v>160.67000000000002</v>
      </c>
      <c r="M34" s="875">
        <f>阿南市!K5+阿南市!K8</f>
        <v>607.9</v>
      </c>
      <c r="N34" s="875">
        <f>阿南市!L5+阿南市!L8</f>
        <v>554.37</v>
      </c>
      <c r="O34" s="875">
        <f>阿南市!M5+阿南市!M8</f>
        <v>621.38</v>
      </c>
      <c r="P34" s="875">
        <f>阿南市!N5+阿南市!N8</f>
        <v>1009.63</v>
      </c>
      <c r="Q34" s="875">
        <f>阿南市!O5+阿南市!O8</f>
        <v>1416.21</v>
      </c>
      <c r="R34" s="875">
        <f>阿南市!P5+阿南市!P8</f>
        <v>1036.33</v>
      </c>
      <c r="S34" s="875">
        <f>阿南市!Q5+阿南市!Q8</f>
        <v>356.22</v>
      </c>
      <c r="T34" s="875">
        <f>阿南市!R5+阿南市!R8</f>
        <v>226.72</v>
      </c>
      <c r="U34" s="876">
        <f>SUM(V34:AB34)</f>
        <v>530.59</v>
      </c>
      <c r="V34" s="548">
        <f>阿南市!S5+阿南市!S8</f>
        <v>166.26999999999998</v>
      </c>
      <c r="W34" s="440">
        <f>阿南市!T5+阿南市!T8</f>
        <v>129.16999999999999</v>
      </c>
      <c r="X34" s="440">
        <f>阿南市!U5+阿南市!U8</f>
        <v>134.56</v>
      </c>
      <c r="Y34" s="440">
        <f>阿南市!V5+阿南市!V8</f>
        <v>37.85</v>
      </c>
      <c r="Z34" s="440">
        <f>阿南市!W5+阿南市!W8</f>
        <v>28.910000000000004</v>
      </c>
      <c r="AA34" s="440">
        <f>阿南市!X5+阿南市!X8</f>
        <v>11.3</v>
      </c>
      <c r="AB34" s="440">
        <f>阿南市!Y5+阿南市!Y8</f>
        <v>22.529999999999998</v>
      </c>
      <c r="AC34" s="440">
        <f>阿南市!Z5+阿南市!Z8</f>
        <v>6762.34</v>
      </c>
    </row>
    <row r="35" spans="1:29" s="397" customFormat="1" ht="12.75" customHeight="1">
      <c r="A35" s="544"/>
      <c r="B35" s="425" t="s">
        <v>135</v>
      </c>
      <c r="C35" s="426"/>
      <c r="D35" s="431"/>
      <c r="E35" s="442" t="s">
        <v>114</v>
      </c>
      <c r="F35" s="871">
        <f>F33+F34</f>
        <v>53040.34</v>
      </c>
      <c r="G35" s="871">
        <f t="shared" ref="G35:AC35" si="47">G33+G34</f>
        <v>66.36</v>
      </c>
      <c r="H35" s="871">
        <f>H33+H34</f>
        <v>220.58</v>
      </c>
      <c r="I35" s="871">
        <f t="shared" si="47"/>
        <v>592.5</v>
      </c>
      <c r="J35" s="871">
        <f t="shared" si="47"/>
        <v>681.11</v>
      </c>
      <c r="K35" s="871">
        <f t="shared" si="47"/>
        <v>1317.77</v>
      </c>
      <c r="L35" s="871">
        <f t="shared" si="47"/>
        <v>1608.67</v>
      </c>
      <c r="M35" s="871">
        <f t="shared" si="47"/>
        <v>4056.9</v>
      </c>
      <c r="N35" s="871">
        <f t="shared" si="47"/>
        <v>3637.37</v>
      </c>
      <c r="O35" s="871">
        <f t="shared" si="47"/>
        <v>7231.38</v>
      </c>
      <c r="P35" s="871">
        <f t="shared" si="47"/>
        <v>8961.6299999999992</v>
      </c>
      <c r="Q35" s="871">
        <f t="shared" si="47"/>
        <v>8512.2099999999991</v>
      </c>
      <c r="R35" s="871">
        <f t="shared" si="47"/>
        <v>5150.33</v>
      </c>
      <c r="S35" s="871">
        <f t="shared" si="47"/>
        <v>3074.2200000000003</v>
      </c>
      <c r="T35" s="871">
        <f t="shared" si="47"/>
        <v>2104.7199999999998</v>
      </c>
      <c r="U35" s="872">
        <f t="shared" si="47"/>
        <v>5824.59</v>
      </c>
      <c r="V35" s="545">
        <f t="shared" si="47"/>
        <v>1577.27</v>
      </c>
      <c r="W35" s="423">
        <f t="shared" si="47"/>
        <v>1276.17</v>
      </c>
      <c r="X35" s="423">
        <f t="shared" si="47"/>
        <v>1256.56</v>
      </c>
      <c r="Y35" s="423">
        <f t="shared" si="47"/>
        <v>949.85</v>
      </c>
      <c r="Z35" s="423">
        <f t="shared" si="47"/>
        <v>467.91</v>
      </c>
      <c r="AA35" s="423">
        <f t="shared" si="47"/>
        <v>141.30000000000001</v>
      </c>
      <c r="AB35" s="423">
        <f t="shared" si="47"/>
        <v>155.53</v>
      </c>
      <c r="AC35" s="423">
        <f t="shared" si="47"/>
        <v>53039.34</v>
      </c>
    </row>
    <row r="36" spans="1:29" s="397" customFormat="1" ht="12.75" customHeight="1">
      <c r="A36" s="544"/>
      <c r="B36" s="425"/>
      <c r="C36" s="426" t="s">
        <v>136</v>
      </c>
      <c r="D36" s="462"/>
      <c r="E36" s="423" t="s">
        <v>137</v>
      </c>
      <c r="F36" s="871">
        <f t="shared" si="0"/>
        <v>2923</v>
      </c>
      <c r="G36" s="871">
        <f>牟岐町!E5+牟岐町!E8</f>
        <v>0</v>
      </c>
      <c r="H36" s="871">
        <f>牟岐町!F5+牟岐町!F8</f>
        <v>65</v>
      </c>
      <c r="I36" s="871">
        <f>牟岐町!G5+牟岐町!G8</f>
        <v>79</v>
      </c>
      <c r="J36" s="871">
        <f>牟岐町!H5+牟岐町!H8</f>
        <v>97</v>
      </c>
      <c r="K36" s="871">
        <f>牟岐町!I5+牟岐町!I8</f>
        <v>83</v>
      </c>
      <c r="L36" s="871">
        <f>牟岐町!J5+牟岐町!J8</f>
        <v>118</v>
      </c>
      <c r="M36" s="871">
        <f>牟岐町!K5+牟岐町!K8</f>
        <v>283</v>
      </c>
      <c r="N36" s="871">
        <f>牟岐町!L5+牟岐町!L8</f>
        <v>295</v>
      </c>
      <c r="O36" s="871">
        <f>牟岐町!M5+牟岐町!M8</f>
        <v>307</v>
      </c>
      <c r="P36" s="871">
        <f>牟岐町!N5+牟岐町!N8</f>
        <v>435</v>
      </c>
      <c r="Q36" s="871">
        <f>牟岐町!O5+牟岐町!O8</f>
        <v>486</v>
      </c>
      <c r="R36" s="871">
        <f>牟岐町!P5+牟岐町!P8</f>
        <v>374</v>
      </c>
      <c r="S36" s="871">
        <f>牟岐町!Q5+牟岐町!Q8</f>
        <v>136</v>
      </c>
      <c r="T36" s="871">
        <f>牟岐町!R5+牟岐町!R8</f>
        <v>55</v>
      </c>
      <c r="U36" s="872">
        <f t="shared" si="1"/>
        <v>110</v>
      </c>
      <c r="V36" s="545">
        <f>牟岐町!S5+牟岐町!S8</f>
        <v>34</v>
      </c>
      <c r="W36" s="423">
        <f>牟岐町!T5+牟岐町!T8</f>
        <v>33</v>
      </c>
      <c r="X36" s="423">
        <f>牟岐町!U5+牟岐町!U8</f>
        <v>26</v>
      </c>
      <c r="Y36" s="423">
        <f>牟岐町!V5+牟岐町!V8</f>
        <v>6</v>
      </c>
      <c r="Z36" s="423">
        <f>牟岐町!W5+牟岐町!W8</f>
        <v>10</v>
      </c>
      <c r="AA36" s="423">
        <f>牟岐町!X5+牟岐町!X8</f>
        <v>0</v>
      </c>
      <c r="AB36" s="423">
        <f>牟岐町!Y5+牟岐町!Y8</f>
        <v>1</v>
      </c>
      <c r="AC36" s="423">
        <f>牟岐町!Z5+牟岐町!Z8</f>
        <v>2925</v>
      </c>
    </row>
    <row r="37" spans="1:29" s="397" customFormat="1" ht="12.75" customHeight="1">
      <c r="A37" s="544"/>
      <c r="B37" s="425" t="s">
        <v>131</v>
      </c>
      <c r="C37" s="426" t="s">
        <v>131</v>
      </c>
      <c r="D37" s="428" t="s">
        <v>138</v>
      </c>
      <c r="E37" s="445" t="s">
        <v>139</v>
      </c>
      <c r="F37" s="871">
        <f t="shared" si="0"/>
        <v>6439</v>
      </c>
      <c r="G37" s="871">
        <f>美波町!E5+美波町!E8</f>
        <v>0</v>
      </c>
      <c r="H37" s="871">
        <f>美波町!F5+美波町!F8</f>
        <v>53</v>
      </c>
      <c r="I37" s="871">
        <f>美波町!G5+美波町!G8</f>
        <v>55</v>
      </c>
      <c r="J37" s="871">
        <f>美波町!H5+美波町!H8</f>
        <v>138</v>
      </c>
      <c r="K37" s="871">
        <f>美波町!I5+美波町!I8</f>
        <v>203</v>
      </c>
      <c r="L37" s="871">
        <f>美波町!J5+美波町!J8</f>
        <v>287</v>
      </c>
      <c r="M37" s="871">
        <f>美波町!K5+美波町!K8</f>
        <v>661</v>
      </c>
      <c r="N37" s="871">
        <f>美波町!L5+美波町!L8</f>
        <v>488</v>
      </c>
      <c r="O37" s="871">
        <f>美波町!M5+美波町!M8</f>
        <v>732</v>
      </c>
      <c r="P37" s="871">
        <f>美波町!N5+美波町!N8</f>
        <v>1087</v>
      </c>
      <c r="Q37" s="871">
        <f>美波町!O5+美波町!O8</f>
        <v>1323</v>
      </c>
      <c r="R37" s="871">
        <f>美波町!P5+美波町!P8</f>
        <v>729</v>
      </c>
      <c r="S37" s="871">
        <f>美波町!Q5+美波町!Q8</f>
        <v>266</v>
      </c>
      <c r="T37" s="871">
        <f>美波町!R5+美波町!R8</f>
        <v>92</v>
      </c>
      <c r="U37" s="872">
        <f t="shared" si="1"/>
        <v>325</v>
      </c>
      <c r="V37" s="545">
        <f>美波町!S5+美波町!S8</f>
        <v>91</v>
      </c>
      <c r="W37" s="423">
        <f>美波町!T5+美波町!T8</f>
        <v>117</v>
      </c>
      <c r="X37" s="423">
        <f>美波町!U5+美波町!U8</f>
        <v>40</v>
      </c>
      <c r="Y37" s="423">
        <f>美波町!V5+美波町!V8</f>
        <v>17</v>
      </c>
      <c r="Z37" s="423">
        <f>美波町!W5+美波町!W8</f>
        <v>47</v>
      </c>
      <c r="AA37" s="423">
        <f>美波町!X5+美波町!X8</f>
        <v>10</v>
      </c>
      <c r="AB37" s="423">
        <f>美波町!Y5+美波町!Y8</f>
        <v>3</v>
      </c>
      <c r="AC37" s="423">
        <f>美波町!Z5+美波町!Z8</f>
        <v>6442</v>
      </c>
    </row>
    <row r="38" spans="1:29" s="397" customFormat="1" ht="12.75" customHeight="1">
      <c r="A38" s="544"/>
      <c r="B38" s="425"/>
      <c r="C38" s="426"/>
      <c r="D38" s="426"/>
      <c r="E38" s="445" t="s">
        <v>140</v>
      </c>
      <c r="F38" s="871">
        <f t="shared" si="0"/>
        <v>21310</v>
      </c>
      <c r="G38" s="871">
        <f>海陽町!E5+海陽町!E8</f>
        <v>12</v>
      </c>
      <c r="H38" s="871">
        <f>海陽町!F5+海陽町!F8</f>
        <v>130</v>
      </c>
      <c r="I38" s="871">
        <f>海陽町!G5+海陽町!G8</f>
        <v>271</v>
      </c>
      <c r="J38" s="871">
        <f>海陽町!H5+海陽町!H8</f>
        <v>295</v>
      </c>
      <c r="K38" s="871">
        <f>海陽町!I5+海陽町!I8</f>
        <v>298</v>
      </c>
      <c r="L38" s="871">
        <f>海陽町!J5+海陽町!J8</f>
        <v>596</v>
      </c>
      <c r="M38" s="871">
        <f>海陽町!K5+海陽町!K8</f>
        <v>1473</v>
      </c>
      <c r="N38" s="871">
        <f>海陽町!L5+海陽町!L8</f>
        <v>1352</v>
      </c>
      <c r="O38" s="871">
        <f>海陽町!M5+海陽町!M8</f>
        <v>2525</v>
      </c>
      <c r="P38" s="871">
        <f>海陽町!N5+海陽町!N8</f>
        <v>3992</v>
      </c>
      <c r="Q38" s="871">
        <f>海陽町!O5+海陽町!O8</f>
        <v>4347</v>
      </c>
      <c r="R38" s="871">
        <f>海陽町!P5+海陽町!P8</f>
        <v>2582</v>
      </c>
      <c r="S38" s="871">
        <f>海陽町!Q5+海陽町!Q8</f>
        <v>1412</v>
      </c>
      <c r="T38" s="871">
        <f>海陽町!R5+海陽町!R8</f>
        <v>558</v>
      </c>
      <c r="U38" s="872">
        <f t="shared" si="1"/>
        <v>1467</v>
      </c>
      <c r="V38" s="545">
        <f>海陽町!S5+海陽町!S8</f>
        <v>389</v>
      </c>
      <c r="W38" s="423">
        <f>海陽町!T5+海陽町!T8</f>
        <v>294</v>
      </c>
      <c r="X38" s="423">
        <f>海陽町!U5+海陽町!U8</f>
        <v>266</v>
      </c>
      <c r="Y38" s="423">
        <f>海陽町!V5+海陽町!V8</f>
        <v>242</v>
      </c>
      <c r="Z38" s="423">
        <f>海陽町!W5+海陽町!W8</f>
        <v>170</v>
      </c>
      <c r="AA38" s="423">
        <f>海陽町!X5+海陽町!X8</f>
        <v>62</v>
      </c>
      <c r="AB38" s="423">
        <f>海陽町!Y5+海陽町!Y8</f>
        <v>44</v>
      </c>
      <c r="AC38" s="423">
        <f>海陽町!Z5+海陽町!Z8</f>
        <v>21312</v>
      </c>
    </row>
    <row r="39" spans="1:29" s="397" customFormat="1" ht="12.75" customHeight="1">
      <c r="A39" s="544"/>
      <c r="B39" s="425"/>
      <c r="C39" s="426"/>
      <c r="D39" s="431"/>
      <c r="E39" s="442" t="s">
        <v>114</v>
      </c>
      <c r="F39" s="871">
        <f>F36+F37+F38</f>
        <v>30672</v>
      </c>
      <c r="G39" s="871">
        <f t="shared" ref="G39:AC39" si="48">G36+G37+G38</f>
        <v>12</v>
      </c>
      <c r="H39" s="871">
        <f>H36+H37+H38</f>
        <v>248</v>
      </c>
      <c r="I39" s="871">
        <f t="shared" si="48"/>
        <v>405</v>
      </c>
      <c r="J39" s="871">
        <f t="shared" si="48"/>
        <v>530</v>
      </c>
      <c r="K39" s="871">
        <f t="shared" si="48"/>
        <v>584</v>
      </c>
      <c r="L39" s="871">
        <f t="shared" si="48"/>
        <v>1001</v>
      </c>
      <c r="M39" s="871">
        <f t="shared" si="48"/>
        <v>2417</v>
      </c>
      <c r="N39" s="871">
        <f t="shared" si="48"/>
        <v>2135</v>
      </c>
      <c r="O39" s="871">
        <f t="shared" si="48"/>
        <v>3564</v>
      </c>
      <c r="P39" s="871">
        <f t="shared" si="48"/>
        <v>5514</v>
      </c>
      <c r="Q39" s="871">
        <f t="shared" si="48"/>
        <v>6156</v>
      </c>
      <c r="R39" s="871">
        <f t="shared" si="48"/>
        <v>3685</v>
      </c>
      <c r="S39" s="871">
        <f t="shared" si="48"/>
        <v>1814</v>
      </c>
      <c r="T39" s="871">
        <f t="shared" si="48"/>
        <v>705</v>
      </c>
      <c r="U39" s="872">
        <f t="shared" si="48"/>
        <v>1902</v>
      </c>
      <c r="V39" s="545">
        <f t="shared" si="48"/>
        <v>514</v>
      </c>
      <c r="W39" s="423">
        <f t="shared" si="48"/>
        <v>444</v>
      </c>
      <c r="X39" s="423">
        <f t="shared" si="48"/>
        <v>332</v>
      </c>
      <c r="Y39" s="423">
        <f t="shared" si="48"/>
        <v>265</v>
      </c>
      <c r="Z39" s="423">
        <f t="shared" si="48"/>
        <v>227</v>
      </c>
      <c r="AA39" s="423">
        <f t="shared" si="48"/>
        <v>72</v>
      </c>
      <c r="AB39" s="423">
        <f t="shared" si="48"/>
        <v>48</v>
      </c>
      <c r="AC39" s="423">
        <f t="shared" si="48"/>
        <v>30679</v>
      </c>
    </row>
    <row r="40" spans="1:29" s="397" customFormat="1" ht="12.75" customHeight="1" thickBot="1">
      <c r="A40" s="544"/>
      <c r="B40" s="463"/>
      <c r="C40" s="464"/>
      <c r="D40" s="452" t="s">
        <v>117</v>
      </c>
      <c r="E40" s="435"/>
      <c r="F40" s="873">
        <f>F34+F39</f>
        <v>37434.339999999997</v>
      </c>
      <c r="G40" s="873">
        <f t="shared" ref="G40:AC40" si="49">G34+G39</f>
        <v>13.36</v>
      </c>
      <c r="H40" s="873">
        <f>H34+H39</f>
        <v>256.58</v>
      </c>
      <c r="I40" s="873">
        <f t="shared" si="49"/>
        <v>438.5</v>
      </c>
      <c r="J40" s="873">
        <f t="shared" si="49"/>
        <v>592.11</v>
      </c>
      <c r="K40" s="873">
        <f t="shared" si="49"/>
        <v>720.77</v>
      </c>
      <c r="L40" s="873">
        <f t="shared" si="49"/>
        <v>1161.67</v>
      </c>
      <c r="M40" s="873">
        <f t="shared" si="49"/>
        <v>3024.9</v>
      </c>
      <c r="N40" s="873">
        <f t="shared" si="49"/>
        <v>2689.37</v>
      </c>
      <c r="O40" s="873">
        <f t="shared" si="49"/>
        <v>4185.38</v>
      </c>
      <c r="P40" s="873">
        <f t="shared" si="49"/>
        <v>6523.63</v>
      </c>
      <c r="Q40" s="873">
        <f t="shared" si="49"/>
        <v>7572.21</v>
      </c>
      <c r="R40" s="873">
        <f t="shared" si="49"/>
        <v>4721.33</v>
      </c>
      <c r="S40" s="873">
        <f t="shared" si="49"/>
        <v>2170.2200000000003</v>
      </c>
      <c r="T40" s="873">
        <f t="shared" si="49"/>
        <v>931.72</v>
      </c>
      <c r="U40" s="874">
        <f t="shared" si="49"/>
        <v>2432.59</v>
      </c>
      <c r="V40" s="547">
        <f t="shared" si="49"/>
        <v>680.27</v>
      </c>
      <c r="W40" s="436">
        <f t="shared" si="49"/>
        <v>573.16999999999996</v>
      </c>
      <c r="X40" s="436">
        <f t="shared" si="49"/>
        <v>466.56</v>
      </c>
      <c r="Y40" s="436">
        <f t="shared" si="49"/>
        <v>302.85000000000002</v>
      </c>
      <c r="Z40" s="436">
        <f t="shared" si="49"/>
        <v>255.91</v>
      </c>
      <c r="AA40" s="436">
        <f t="shared" si="49"/>
        <v>83.3</v>
      </c>
      <c r="AB40" s="436">
        <f t="shared" si="49"/>
        <v>70.53</v>
      </c>
      <c r="AC40" s="436">
        <f t="shared" si="49"/>
        <v>37441.339999999997</v>
      </c>
    </row>
    <row r="41" spans="1:29" s="397" customFormat="1" ht="12.75" customHeight="1" thickBot="1">
      <c r="A41" s="544"/>
      <c r="B41" s="465"/>
      <c r="C41" s="466" t="s">
        <v>128</v>
      </c>
      <c r="D41" s="467"/>
      <c r="E41" s="456"/>
      <c r="F41" s="883">
        <f>F33+F40</f>
        <v>83712.34</v>
      </c>
      <c r="G41" s="883">
        <f>G33+G40</f>
        <v>78.36</v>
      </c>
      <c r="H41" s="883">
        <f>H33+H40</f>
        <v>468.58</v>
      </c>
      <c r="I41" s="883">
        <f t="shared" ref="I41:AC41" si="50">I33+I40</f>
        <v>997.5</v>
      </c>
      <c r="J41" s="883">
        <f t="shared" si="50"/>
        <v>1211.1100000000001</v>
      </c>
      <c r="K41" s="883">
        <f t="shared" si="50"/>
        <v>1901.77</v>
      </c>
      <c r="L41" s="883">
        <f t="shared" si="50"/>
        <v>2609.67</v>
      </c>
      <c r="M41" s="883">
        <f t="shared" si="50"/>
        <v>6473.9</v>
      </c>
      <c r="N41" s="883">
        <f t="shared" si="50"/>
        <v>5772.37</v>
      </c>
      <c r="O41" s="883">
        <f t="shared" si="50"/>
        <v>10795.380000000001</v>
      </c>
      <c r="P41" s="883">
        <f t="shared" si="50"/>
        <v>14475.630000000001</v>
      </c>
      <c r="Q41" s="883">
        <f t="shared" si="50"/>
        <v>14668.21</v>
      </c>
      <c r="R41" s="883">
        <f t="shared" si="50"/>
        <v>8835.33</v>
      </c>
      <c r="S41" s="883">
        <f t="shared" si="50"/>
        <v>4888.22</v>
      </c>
      <c r="T41" s="883">
        <f t="shared" si="50"/>
        <v>2809.7200000000003</v>
      </c>
      <c r="U41" s="884">
        <f t="shared" si="50"/>
        <v>7726.59</v>
      </c>
      <c r="V41" s="552">
        <f t="shared" si="50"/>
        <v>2091.27</v>
      </c>
      <c r="W41" s="468">
        <f t="shared" si="50"/>
        <v>1720.17</v>
      </c>
      <c r="X41" s="468">
        <f t="shared" si="50"/>
        <v>1588.56</v>
      </c>
      <c r="Y41" s="468">
        <f t="shared" si="50"/>
        <v>1214.8499999999999</v>
      </c>
      <c r="Z41" s="468">
        <f t="shared" si="50"/>
        <v>694.91</v>
      </c>
      <c r="AA41" s="468">
        <f t="shared" si="50"/>
        <v>213.3</v>
      </c>
      <c r="AB41" s="468">
        <f t="shared" si="50"/>
        <v>203.53</v>
      </c>
      <c r="AC41" s="468">
        <f t="shared" si="50"/>
        <v>83718.34</v>
      </c>
    </row>
    <row r="42" spans="1:29" s="397" customFormat="1" ht="12.75" customHeight="1" thickBot="1">
      <c r="A42" s="544"/>
      <c r="B42" s="470" t="s">
        <v>141</v>
      </c>
      <c r="C42" s="455"/>
      <c r="D42" s="455"/>
      <c r="E42" s="471"/>
      <c r="F42" s="885">
        <f>F31+F41</f>
        <v>169826.93</v>
      </c>
      <c r="G42" s="885">
        <f t="shared" ref="G42:AC42" si="51">G31+G41</f>
        <v>109.36</v>
      </c>
      <c r="H42" s="885">
        <f t="shared" si="51"/>
        <v>671.57999999999993</v>
      </c>
      <c r="I42" s="885">
        <f t="shared" si="51"/>
        <v>1499.5</v>
      </c>
      <c r="J42" s="885">
        <f t="shared" si="51"/>
        <v>2676.8</v>
      </c>
      <c r="K42" s="885">
        <f t="shared" si="51"/>
        <v>4334.9500000000007</v>
      </c>
      <c r="L42" s="885">
        <f t="shared" si="51"/>
        <v>6138.77</v>
      </c>
      <c r="M42" s="885">
        <f t="shared" si="51"/>
        <v>12510.439999999999</v>
      </c>
      <c r="N42" s="885">
        <f t="shared" si="51"/>
        <v>12636.2</v>
      </c>
      <c r="O42" s="885">
        <f t="shared" si="51"/>
        <v>22281.170000000002</v>
      </c>
      <c r="P42" s="885">
        <f t="shared" si="51"/>
        <v>27906.38</v>
      </c>
      <c r="Q42" s="885">
        <f t="shared" si="51"/>
        <v>28163.129999999997</v>
      </c>
      <c r="R42" s="885">
        <f t="shared" si="51"/>
        <v>19328.440000000002</v>
      </c>
      <c r="S42" s="885">
        <f t="shared" si="51"/>
        <v>10513.35</v>
      </c>
      <c r="T42" s="885">
        <f t="shared" si="51"/>
        <v>5922.75</v>
      </c>
      <c r="U42" s="886">
        <f t="shared" si="51"/>
        <v>15134.11</v>
      </c>
      <c r="V42" s="553">
        <f t="shared" si="51"/>
        <v>4068.4</v>
      </c>
      <c r="W42" s="472">
        <f t="shared" si="51"/>
        <v>3473.58</v>
      </c>
      <c r="X42" s="472">
        <f t="shared" si="51"/>
        <v>3079.15</v>
      </c>
      <c r="Y42" s="472">
        <f t="shared" si="51"/>
        <v>2217.85</v>
      </c>
      <c r="Z42" s="472">
        <f t="shared" si="51"/>
        <v>1198.6999999999998</v>
      </c>
      <c r="AA42" s="472">
        <f t="shared" si="51"/>
        <v>590.66000000000008</v>
      </c>
      <c r="AB42" s="472">
        <f t="shared" si="51"/>
        <v>505.77</v>
      </c>
      <c r="AC42" s="472">
        <f t="shared" si="51"/>
        <v>169826.93</v>
      </c>
    </row>
    <row r="44" spans="1:29" ht="13.5" customHeight="1">
      <c r="G44" s="397"/>
    </row>
  </sheetData>
  <mergeCells count="1">
    <mergeCell ref="E4:E5"/>
  </mergeCells>
  <phoneticPr fontId="5"/>
  <pageMargins left="0.9055118110236221" right="0.39370078740157483" top="0.70866141732283472" bottom="0.70866141732283472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opLeftCell="C3" zoomScale="90" zoomScaleNormal="90" workbookViewId="0">
      <selection sqref="A1:G1"/>
    </sheetView>
  </sheetViews>
  <sheetFormatPr defaultRowHeight="13.5"/>
  <cols>
    <col min="1" max="30" width="9" style="375"/>
    <col min="31" max="33" width="0" style="375" hidden="1" customWidth="1"/>
    <col min="34" max="16384" width="9" style="375"/>
  </cols>
  <sheetData>
    <row r="1" spans="1:47" ht="18.75">
      <c r="A1" s="1210" t="s">
        <v>418</v>
      </c>
      <c r="B1" s="1211"/>
      <c r="C1" s="1211"/>
      <c r="D1" s="1211"/>
      <c r="E1" s="1211"/>
      <c r="F1" s="1211"/>
      <c r="G1" s="1211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</row>
    <row r="2" spans="1:47" ht="25.5">
      <c r="A2" s="1213" t="s">
        <v>0</v>
      </c>
      <c r="B2" s="1213"/>
      <c r="C2" s="1213"/>
      <c r="D2" s="1213"/>
      <c r="E2" s="1213"/>
      <c r="F2" s="1213"/>
      <c r="G2" s="1213"/>
      <c r="H2" s="1213"/>
      <c r="I2" s="1213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</row>
    <row r="3" spans="1:47" ht="14.25" thickBot="1">
      <c r="A3" s="398"/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8"/>
      <c r="AO3" s="398"/>
      <c r="AP3" s="398"/>
      <c r="AQ3" s="398"/>
      <c r="AR3" s="398"/>
      <c r="AS3" s="398"/>
      <c r="AT3" s="398"/>
      <c r="AU3" s="398"/>
    </row>
    <row r="4" spans="1:47" ht="16.5" customHeight="1">
      <c r="A4" s="404" t="s">
        <v>36</v>
      </c>
      <c r="B4" s="405" t="s">
        <v>35</v>
      </c>
      <c r="C4" s="405" t="s">
        <v>1</v>
      </c>
      <c r="D4" s="405" t="s">
        <v>2</v>
      </c>
      <c r="E4" s="405" t="s">
        <v>3</v>
      </c>
      <c r="F4" s="405" t="s">
        <v>4</v>
      </c>
      <c r="G4" s="405" t="s">
        <v>5</v>
      </c>
      <c r="H4" s="405" t="s">
        <v>6</v>
      </c>
      <c r="I4" s="405" t="s">
        <v>7</v>
      </c>
      <c r="J4" s="405" t="s">
        <v>8</v>
      </c>
      <c r="K4" s="405" t="s">
        <v>9</v>
      </c>
      <c r="L4" s="405" t="s">
        <v>10</v>
      </c>
      <c r="M4" s="405" t="s">
        <v>11</v>
      </c>
      <c r="N4" s="405" t="s">
        <v>12</v>
      </c>
      <c r="O4" s="405" t="s">
        <v>13</v>
      </c>
      <c r="P4" s="405" t="s">
        <v>14</v>
      </c>
      <c r="Q4" s="405" t="s">
        <v>15</v>
      </c>
      <c r="R4" s="405" t="s">
        <v>16</v>
      </c>
      <c r="S4" s="405" t="s">
        <v>17</v>
      </c>
      <c r="T4" s="405" t="s">
        <v>18</v>
      </c>
      <c r="U4" s="405" t="s">
        <v>19</v>
      </c>
      <c r="V4" s="405" t="s">
        <v>20</v>
      </c>
      <c r="W4" s="405" t="s">
        <v>21</v>
      </c>
      <c r="X4" s="405" t="s">
        <v>22</v>
      </c>
      <c r="Y4" s="405" t="s">
        <v>23</v>
      </c>
      <c r="Z4" s="406" t="s">
        <v>25</v>
      </c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</row>
    <row r="5" spans="1:47" ht="16.5" customHeight="1">
      <c r="A5" s="1214" t="s">
        <v>32</v>
      </c>
      <c r="B5" s="1212" t="s">
        <v>29</v>
      </c>
      <c r="C5" s="1212" t="s">
        <v>412</v>
      </c>
      <c r="D5" s="401" t="s">
        <v>27</v>
      </c>
      <c r="E5" s="899">
        <v>96.25</v>
      </c>
      <c r="F5" s="900">
        <v>392.54</v>
      </c>
      <c r="G5" s="900">
        <v>807.56</v>
      </c>
      <c r="H5" s="900">
        <v>955.59</v>
      </c>
      <c r="I5" s="900">
        <v>1428.59</v>
      </c>
      <c r="J5" s="900">
        <v>2596.35</v>
      </c>
      <c r="K5" s="900">
        <v>6880.44</v>
      </c>
      <c r="L5" s="900">
        <v>8418.57</v>
      </c>
      <c r="M5" s="900">
        <v>17996.38</v>
      </c>
      <c r="N5" s="900">
        <v>24091.21</v>
      </c>
      <c r="O5" s="900">
        <v>24959.759999999998</v>
      </c>
      <c r="P5" s="900">
        <v>17083.3</v>
      </c>
      <c r="Q5" s="900">
        <v>9437.9500000000007</v>
      </c>
      <c r="R5" s="900">
        <v>5359.05</v>
      </c>
      <c r="S5" s="900">
        <v>3618.73</v>
      </c>
      <c r="T5" s="900">
        <v>3010.52</v>
      </c>
      <c r="U5" s="900">
        <v>2635.03</v>
      </c>
      <c r="V5" s="900">
        <v>1928.45</v>
      </c>
      <c r="W5" s="900">
        <v>1058.33</v>
      </c>
      <c r="X5" s="900">
        <v>516.17999999999995</v>
      </c>
      <c r="Y5" s="900">
        <v>400.29</v>
      </c>
      <c r="Z5" s="901">
        <v>133671.07</v>
      </c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399"/>
      <c r="AL5" s="399"/>
      <c r="AM5" s="399"/>
      <c r="AN5" s="399"/>
      <c r="AO5" s="399"/>
      <c r="AP5" s="399"/>
      <c r="AQ5" s="399"/>
      <c r="AR5" s="399"/>
      <c r="AS5" s="399"/>
      <c r="AT5" s="399"/>
      <c r="AU5" s="399"/>
    </row>
    <row r="6" spans="1:47" ht="16.5" customHeight="1">
      <c r="A6" s="1214"/>
      <c r="B6" s="1212"/>
      <c r="C6" s="1212"/>
      <c r="D6" s="403" t="s">
        <v>28</v>
      </c>
      <c r="E6" s="902">
        <v>1851</v>
      </c>
      <c r="F6" s="902">
        <v>26444</v>
      </c>
      <c r="G6" s="902">
        <v>111973</v>
      </c>
      <c r="H6" s="902">
        <v>200184</v>
      </c>
      <c r="I6" s="902">
        <v>390066</v>
      </c>
      <c r="J6" s="902">
        <v>863769</v>
      </c>
      <c r="K6" s="902">
        <v>2639428</v>
      </c>
      <c r="L6" s="902">
        <v>3650053</v>
      </c>
      <c r="M6" s="902">
        <v>8638265</v>
      </c>
      <c r="N6" s="902">
        <v>12430911</v>
      </c>
      <c r="O6" s="902">
        <v>13614562</v>
      </c>
      <c r="P6" s="902">
        <v>9820793</v>
      </c>
      <c r="Q6" s="902">
        <v>5665196</v>
      </c>
      <c r="R6" s="902">
        <v>3372564</v>
      </c>
      <c r="S6" s="902">
        <v>2360291</v>
      </c>
      <c r="T6" s="902">
        <v>2059604</v>
      </c>
      <c r="U6" s="902">
        <v>1815169</v>
      </c>
      <c r="V6" s="902">
        <v>1373351</v>
      </c>
      <c r="W6" s="902">
        <v>767112</v>
      </c>
      <c r="X6" s="902">
        <v>380967</v>
      </c>
      <c r="Y6" s="902">
        <v>281653</v>
      </c>
      <c r="Z6" s="903">
        <v>70464206</v>
      </c>
      <c r="AA6" s="39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99"/>
      <c r="AU6" s="399"/>
    </row>
    <row r="7" spans="1:47" ht="16.5" customHeight="1">
      <c r="A7" s="1214"/>
      <c r="B7" s="1212"/>
      <c r="C7" s="1212"/>
      <c r="D7" s="402" t="s">
        <v>26</v>
      </c>
      <c r="E7" s="904">
        <v>882</v>
      </c>
      <c r="F7" s="904">
        <v>7545</v>
      </c>
      <c r="G7" s="904">
        <v>15270</v>
      </c>
      <c r="H7" s="904">
        <v>14661</v>
      </c>
      <c r="I7" s="904">
        <v>19202</v>
      </c>
      <c r="J7" s="904">
        <v>30571</v>
      </c>
      <c r="K7" s="904">
        <v>71384</v>
      </c>
      <c r="L7" s="904">
        <v>76104</v>
      </c>
      <c r="M7" s="904">
        <v>146974</v>
      </c>
      <c r="N7" s="904">
        <v>168898</v>
      </c>
      <c r="O7" s="904">
        <v>150455</v>
      </c>
      <c r="P7" s="904">
        <v>89140</v>
      </c>
      <c r="Q7" s="904">
        <v>42695</v>
      </c>
      <c r="R7" s="904">
        <v>21740</v>
      </c>
      <c r="S7" s="904">
        <v>12935</v>
      </c>
      <c r="T7" s="904">
        <v>9084</v>
      </c>
      <c r="U7" s="904">
        <v>7011</v>
      </c>
      <c r="V7" s="904">
        <v>4348</v>
      </c>
      <c r="W7" s="904">
        <v>2103</v>
      </c>
      <c r="X7" s="904">
        <v>930</v>
      </c>
      <c r="Y7" s="904">
        <v>701</v>
      </c>
      <c r="Z7" s="905">
        <v>892633</v>
      </c>
      <c r="AA7" s="399"/>
      <c r="AB7" s="399"/>
      <c r="AC7" s="399"/>
      <c r="AD7" s="399"/>
      <c r="AE7" s="399"/>
      <c r="AF7" s="399"/>
      <c r="AG7" s="399"/>
      <c r="AH7" s="399"/>
      <c r="AI7" s="399"/>
      <c r="AJ7" s="399"/>
      <c r="AK7" s="399"/>
      <c r="AL7" s="399"/>
      <c r="AM7" s="399"/>
      <c r="AN7" s="399"/>
      <c r="AO7" s="399"/>
      <c r="AP7" s="399"/>
      <c r="AQ7" s="399"/>
      <c r="AR7" s="399"/>
      <c r="AS7" s="399"/>
      <c r="AT7" s="399"/>
      <c r="AU7" s="399"/>
    </row>
    <row r="8" spans="1:47" ht="16.5" customHeight="1">
      <c r="A8" s="1214"/>
      <c r="B8" s="1212"/>
      <c r="C8" s="1212" t="s">
        <v>413</v>
      </c>
      <c r="D8" s="401" t="s">
        <v>27</v>
      </c>
      <c r="E8" s="900">
        <v>12.63</v>
      </c>
      <c r="F8" s="900">
        <v>281.07</v>
      </c>
      <c r="G8" s="900">
        <v>691.77</v>
      </c>
      <c r="H8" s="900">
        <v>1720.75</v>
      </c>
      <c r="I8" s="900">
        <v>2908.23</v>
      </c>
      <c r="J8" s="900">
        <v>3541.77</v>
      </c>
      <c r="K8" s="900">
        <v>5629</v>
      </c>
      <c r="L8" s="900">
        <v>4216.0600000000004</v>
      </c>
      <c r="M8" s="900">
        <v>4285.2299999999996</v>
      </c>
      <c r="N8" s="900">
        <v>3813.68</v>
      </c>
      <c r="O8" s="900">
        <v>3202.48</v>
      </c>
      <c r="P8" s="900">
        <v>2248.17</v>
      </c>
      <c r="Q8" s="900">
        <v>1076.8</v>
      </c>
      <c r="R8" s="900">
        <v>563.94000000000005</v>
      </c>
      <c r="S8" s="900">
        <v>451.53</v>
      </c>
      <c r="T8" s="900">
        <v>461.74</v>
      </c>
      <c r="U8" s="900">
        <v>443.11</v>
      </c>
      <c r="V8" s="900">
        <v>289.93</v>
      </c>
      <c r="W8" s="900">
        <v>139.12</v>
      </c>
      <c r="X8" s="900">
        <v>74.95</v>
      </c>
      <c r="Y8" s="900">
        <v>103.12</v>
      </c>
      <c r="Z8" s="901">
        <v>36155.08</v>
      </c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399"/>
      <c r="AL8" s="399"/>
      <c r="AM8" s="399"/>
      <c r="AN8" s="399"/>
      <c r="AO8" s="399"/>
      <c r="AP8" s="399"/>
      <c r="AQ8" s="399"/>
      <c r="AR8" s="399"/>
      <c r="AS8" s="399"/>
      <c r="AT8" s="399"/>
      <c r="AU8" s="399"/>
    </row>
    <row r="9" spans="1:47" ht="16.5" customHeight="1">
      <c r="A9" s="1214"/>
      <c r="B9" s="1212"/>
      <c r="C9" s="1212"/>
      <c r="D9" s="403" t="s">
        <v>28</v>
      </c>
      <c r="E9" s="902">
        <v>178</v>
      </c>
      <c r="F9" s="902">
        <v>11996</v>
      </c>
      <c r="G9" s="902">
        <v>54559</v>
      </c>
      <c r="H9" s="902">
        <v>199052</v>
      </c>
      <c r="I9" s="902">
        <v>436614</v>
      </c>
      <c r="J9" s="902">
        <v>657371</v>
      </c>
      <c r="K9" s="902">
        <v>1226059</v>
      </c>
      <c r="L9" s="902">
        <v>1072261</v>
      </c>
      <c r="M9" s="902">
        <v>1234038</v>
      </c>
      <c r="N9" s="902">
        <v>1155012</v>
      </c>
      <c r="O9" s="902">
        <v>996464</v>
      </c>
      <c r="P9" s="902">
        <v>751188</v>
      </c>
      <c r="Q9" s="902">
        <v>373754</v>
      </c>
      <c r="R9" s="902">
        <v>209114</v>
      </c>
      <c r="S9" s="902">
        <v>172261</v>
      </c>
      <c r="T9" s="902">
        <v>182044</v>
      </c>
      <c r="U9" s="902">
        <v>176704</v>
      </c>
      <c r="V9" s="902">
        <v>117403</v>
      </c>
      <c r="W9" s="902">
        <v>56121</v>
      </c>
      <c r="X9" s="902">
        <v>31985</v>
      </c>
      <c r="Y9" s="902">
        <v>42173</v>
      </c>
      <c r="Z9" s="903">
        <v>9156351</v>
      </c>
      <c r="AA9" s="399"/>
      <c r="AB9" s="399"/>
      <c r="AC9" s="399"/>
      <c r="AD9" s="399"/>
      <c r="AE9" s="399"/>
      <c r="AF9" s="399"/>
      <c r="AG9" s="399"/>
      <c r="AH9" s="399"/>
      <c r="AI9" s="399"/>
      <c r="AJ9" s="399"/>
      <c r="AK9" s="399"/>
      <c r="AL9" s="399"/>
      <c r="AM9" s="399"/>
      <c r="AN9" s="399"/>
      <c r="AO9" s="399"/>
      <c r="AP9" s="399"/>
      <c r="AQ9" s="399"/>
      <c r="AR9" s="399"/>
      <c r="AS9" s="399"/>
      <c r="AT9" s="399"/>
      <c r="AU9" s="399"/>
    </row>
    <row r="10" spans="1:47" ht="16.5" customHeight="1">
      <c r="A10" s="1214"/>
      <c r="B10" s="1212"/>
      <c r="C10" s="1212"/>
      <c r="D10" s="402" t="s">
        <v>26</v>
      </c>
      <c r="E10" s="904">
        <v>76</v>
      </c>
      <c r="F10" s="904">
        <v>2619</v>
      </c>
      <c r="G10" s="904">
        <v>6391</v>
      </c>
      <c r="H10" s="904">
        <v>14955</v>
      </c>
      <c r="I10" s="904">
        <v>22820</v>
      </c>
      <c r="J10" s="904">
        <v>24917</v>
      </c>
      <c r="K10" s="904">
        <v>36001</v>
      </c>
      <c r="L10" s="904">
        <v>24091</v>
      </c>
      <c r="M10" s="904">
        <v>22313</v>
      </c>
      <c r="N10" s="904">
        <v>16828</v>
      </c>
      <c r="O10" s="904">
        <v>11917</v>
      </c>
      <c r="P10" s="904">
        <v>7545</v>
      </c>
      <c r="Q10" s="904">
        <v>3055</v>
      </c>
      <c r="R10" s="904">
        <v>1402</v>
      </c>
      <c r="S10" s="904">
        <v>942</v>
      </c>
      <c r="T10" s="904">
        <v>862</v>
      </c>
      <c r="U10" s="904">
        <v>663</v>
      </c>
      <c r="V10" s="904">
        <v>411</v>
      </c>
      <c r="W10" s="904">
        <v>152</v>
      </c>
      <c r="X10" s="904">
        <v>71</v>
      </c>
      <c r="Y10" s="904">
        <v>108</v>
      </c>
      <c r="Z10" s="905">
        <v>198139</v>
      </c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399"/>
      <c r="AO10" s="399"/>
      <c r="AP10" s="399"/>
      <c r="AQ10" s="399"/>
      <c r="AR10" s="399"/>
      <c r="AS10" s="399"/>
      <c r="AT10" s="399"/>
      <c r="AU10" s="399"/>
    </row>
    <row r="11" spans="1:47" ht="16.5" customHeight="1">
      <c r="A11" s="1214"/>
      <c r="B11" s="1212"/>
      <c r="C11" s="1212" t="s">
        <v>414</v>
      </c>
      <c r="D11" s="401" t="s">
        <v>27</v>
      </c>
      <c r="E11" s="900">
        <v>0</v>
      </c>
      <c r="F11" s="900">
        <v>0</v>
      </c>
      <c r="G11" s="900">
        <v>1.17</v>
      </c>
      <c r="H11" s="900">
        <v>0.78</v>
      </c>
      <c r="I11" s="900">
        <v>18.75</v>
      </c>
      <c r="J11" s="900">
        <v>23.28</v>
      </c>
      <c r="K11" s="900">
        <v>62.76</v>
      </c>
      <c r="L11" s="900">
        <v>159.94999999999999</v>
      </c>
      <c r="M11" s="900">
        <v>1008.02</v>
      </c>
      <c r="N11" s="900">
        <v>1818.67</v>
      </c>
      <c r="O11" s="900">
        <v>1855.26</v>
      </c>
      <c r="P11" s="900">
        <v>1656.93</v>
      </c>
      <c r="Q11" s="900">
        <v>1296.73</v>
      </c>
      <c r="R11" s="900">
        <v>214.27</v>
      </c>
      <c r="S11" s="900">
        <v>63.9</v>
      </c>
      <c r="T11" s="900">
        <v>46.65</v>
      </c>
      <c r="U11" s="900">
        <v>37.1</v>
      </c>
      <c r="V11" s="900">
        <v>31.62</v>
      </c>
      <c r="W11" s="900">
        <v>21.1</v>
      </c>
      <c r="X11" s="900">
        <v>8.5500000000000007</v>
      </c>
      <c r="Y11" s="900">
        <v>39.549999999999997</v>
      </c>
      <c r="Z11" s="901">
        <v>8365.0400000000009</v>
      </c>
      <c r="AA11" s="399"/>
      <c r="AB11" s="399"/>
      <c r="AC11" s="399"/>
      <c r="AD11" s="399"/>
      <c r="AE11" s="399"/>
      <c r="AF11" s="399"/>
      <c r="AG11" s="399"/>
      <c r="AH11" s="399"/>
      <c r="AI11" s="399"/>
      <c r="AJ11" s="399"/>
      <c r="AK11" s="399"/>
      <c r="AL11" s="399"/>
      <c r="AM11" s="399"/>
      <c r="AN11" s="399"/>
      <c r="AO11" s="399"/>
      <c r="AP11" s="399"/>
      <c r="AQ11" s="399"/>
      <c r="AR11" s="399"/>
      <c r="AS11" s="399"/>
      <c r="AT11" s="399"/>
      <c r="AU11" s="399"/>
    </row>
    <row r="12" spans="1:47" ht="16.5" customHeight="1">
      <c r="A12" s="1214"/>
      <c r="B12" s="1212"/>
      <c r="C12" s="1212"/>
      <c r="D12" s="403" t="s">
        <v>28</v>
      </c>
      <c r="E12" s="902">
        <v>0</v>
      </c>
      <c r="F12" s="902">
        <v>0</v>
      </c>
      <c r="G12" s="902">
        <v>50</v>
      </c>
      <c r="H12" s="902">
        <v>46</v>
      </c>
      <c r="I12" s="902">
        <v>1509</v>
      </c>
      <c r="J12" s="902">
        <v>2159</v>
      </c>
      <c r="K12" s="902">
        <v>9166</v>
      </c>
      <c r="L12" s="902">
        <v>26172</v>
      </c>
      <c r="M12" s="902">
        <v>178797</v>
      </c>
      <c r="N12" s="902">
        <v>363947</v>
      </c>
      <c r="O12" s="902">
        <v>393927</v>
      </c>
      <c r="P12" s="902">
        <v>370941</v>
      </c>
      <c r="Q12" s="902">
        <v>302633</v>
      </c>
      <c r="R12" s="902">
        <v>50039</v>
      </c>
      <c r="S12" s="902">
        <v>14996</v>
      </c>
      <c r="T12" s="902">
        <v>11388</v>
      </c>
      <c r="U12" s="902">
        <v>8851</v>
      </c>
      <c r="V12" s="902">
        <v>8471</v>
      </c>
      <c r="W12" s="902">
        <v>5783</v>
      </c>
      <c r="X12" s="902">
        <v>2191</v>
      </c>
      <c r="Y12" s="902">
        <v>9206</v>
      </c>
      <c r="Z12" s="903">
        <v>1760272</v>
      </c>
      <c r="AA12" s="399"/>
      <c r="AB12" s="399"/>
      <c r="AC12" s="399"/>
      <c r="AD12" s="399"/>
      <c r="AE12" s="399"/>
      <c r="AF12" s="399"/>
      <c r="AG12" s="399"/>
      <c r="AH12" s="399"/>
      <c r="AI12" s="399"/>
      <c r="AJ12" s="399"/>
      <c r="AK12" s="399"/>
      <c r="AL12" s="399"/>
      <c r="AM12" s="399"/>
      <c r="AN12" s="399"/>
      <c r="AO12" s="399"/>
      <c r="AP12" s="399"/>
      <c r="AQ12" s="399"/>
      <c r="AR12" s="399"/>
      <c r="AS12" s="399"/>
      <c r="AT12" s="399"/>
      <c r="AU12" s="399"/>
    </row>
    <row r="13" spans="1:47" ht="16.5" customHeight="1">
      <c r="A13" s="1214"/>
      <c r="B13" s="1212"/>
      <c r="C13" s="1212"/>
      <c r="D13" s="402" t="s">
        <v>26</v>
      </c>
      <c r="E13" s="904">
        <v>0</v>
      </c>
      <c r="F13" s="904">
        <v>0</v>
      </c>
      <c r="G13" s="904">
        <v>6</v>
      </c>
      <c r="H13" s="904">
        <v>4</v>
      </c>
      <c r="I13" s="904">
        <v>92</v>
      </c>
      <c r="J13" s="904">
        <v>130</v>
      </c>
      <c r="K13" s="904">
        <v>385</v>
      </c>
      <c r="L13" s="904">
        <v>817</v>
      </c>
      <c r="M13" s="904">
        <v>3938</v>
      </c>
      <c r="N13" s="904">
        <v>5881</v>
      </c>
      <c r="O13" s="904">
        <v>4515</v>
      </c>
      <c r="P13" s="904">
        <v>2997</v>
      </c>
      <c r="Q13" s="904">
        <v>1770</v>
      </c>
      <c r="R13" s="904">
        <v>251</v>
      </c>
      <c r="S13" s="904">
        <v>70</v>
      </c>
      <c r="T13" s="904">
        <v>53</v>
      </c>
      <c r="U13" s="904">
        <v>42</v>
      </c>
      <c r="V13" s="904">
        <v>36</v>
      </c>
      <c r="W13" s="904">
        <v>33</v>
      </c>
      <c r="X13" s="904">
        <v>9</v>
      </c>
      <c r="Y13" s="904">
        <v>51</v>
      </c>
      <c r="Z13" s="905">
        <v>21080</v>
      </c>
      <c r="AA13" s="399"/>
      <c r="AB13" s="399"/>
      <c r="AC13" s="399"/>
      <c r="AD13" s="399"/>
      <c r="AE13" s="399"/>
      <c r="AF13" s="399"/>
      <c r="AG13" s="399"/>
      <c r="AH13" s="399"/>
      <c r="AI13" s="399"/>
      <c r="AJ13" s="399"/>
      <c r="AK13" s="399"/>
      <c r="AL13" s="399"/>
      <c r="AM13" s="399"/>
      <c r="AN13" s="399"/>
      <c r="AO13" s="399"/>
      <c r="AP13" s="399"/>
      <c r="AQ13" s="399"/>
      <c r="AR13" s="399"/>
      <c r="AS13" s="399"/>
      <c r="AT13" s="399"/>
      <c r="AU13" s="399"/>
    </row>
    <row r="14" spans="1:47" ht="16.5" customHeight="1">
      <c r="A14" s="1214"/>
      <c r="B14" s="1212"/>
      <c r="C14" s="1215" t="s">
        <v>415</v>
      </c>
      <c r="D14" s="401" t="s">
        <v>27</v>
      </c>
      <c r="E14" s="900">
        <v>0</v>
      </c>
      <c r="F14" s="900">
        <v>1.5</v>
      </c>
      <c r="G14" s="900">
        <v>0.53</v>
      </c>
      <c r="H14" s="900">
        <v>0.03</v>
      </c>
      <c r="I14" s="900">
        <v>0.45</v>
      </c>
      <c r="J14" s="900">
        <v>10.54</v>
      </c>
      <c r="K14" s="900">
        <v>5.4</v>
      </c>
      <c r="L14" s="900">
        <v>56.43</v>
      </c>
      <c r="M14" s="900">
        <v>184.9</v>
      </c>
      <c r="N14" s="900">
        <v>584.9</v>
      </c>
      <c r="O14" s="900">
        <v>215.32</v>
      </c>
      <c r="P14" s="900">
        <v>21.52</v>
      </c>
      <c r="Q14" s="900">
        <v>5.36</v>
      </c>
      <c r="R14" s="900">
        <v>0.16</v>
      </c>
      <c r="S14" s="900">
        <v>0</v>
      </c>
      <c r="T14" s="900">
        <v>4.62</v>
      </c>
      <c r="U14" s="900">
        <v>6.41</v>
      </c>
      <c r="V14" s="900">
        <v>2.82</v>
      </c>
      <c r="W14" s="900">
        <v>4.95</v>
      </c>
      <c r="X14" s="900">
        <v>2.42</v>
      </c>
      <c r="Y14" s="900">
        <v>0.27</v>
      </c>
      <c r="Z14" s="901">
        <v>1108.53</v>
      </c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399"/>
      <c r="AQ14" s="399"/>
      <c r="AR14" s="399"/>
      <c r="AS14" s="399"/>
      <c r="AT14" s="399"/>
      <c r="AU14" s="399"/>
    </row>
    <row r="15" spans="1:47" ht="16.5" customHeight="1">
      <c r="A15" s="1214"/>
      <c r="B15" s="1212"/>
      <c r="C15" s="1215"/>
      <c r="D15" s="403" t="s">
        <v>28</v>
      </c>
      <c r="E15" s="902">
        <v>0</v>
      </c>
      <c r="F15" s="902">
        <v>0</v>
      </c>
      <c r="G15" s="902">
        <v>11</v>
      </c>
      <c r="H15" s="902">
        <v>2</v>
      </c>
      <c r="I15" s="902">
        <v>43</v>
      </c>
      <c r="J15" s="902">
        <v>1205</v>
      </c>
      <c r="K15" s="902">
        <v>874</v>
      </c>
      <c r="L15" s="902">
        <v>10128</v>
      </c>
      <c r="M15" s="902">
        <v>34476</v>
      </c>
      <c r="N15" s="902">
        <v>131657</v>
      </c>
      <c r="O15" s="902">
        <v>48154</v>
      </c>
      <c r="P15" s="902">
        <v>5560</v>
      </c>
      <c r="Q15" s="902">
        <v>1380</v>
      </c>
      <c r="R15" s="902">
        <v>44</v>
      </c>
      <c r="S15" s="902">
        <v>0</v>
      </c>
      <c r="T15" s="902">
        <v>979</v>
      </c>
      <c r="U15" s="902">
        <v>1335</v>
      </c>
      <c r="V15" s="902">
        <v>638</v>
      </c>
      <c r="W15" s="902">
        <v>1248</v>
      </c>
      <c r="X15" s="902">
        <v>580</v>
      </c>
      <c r="Y15" s="902">
        <v>68</v>
      </c>
      <c r="Z15" s="903">
        <v>238382</v>
      </c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399"/>
      <c r="AR15" s="399"/>
      <c r="AS15" s="399"/>
      <c r="AT15" s="399"/>
      <c r="AU15" s="399"/>
    </row>
    <row r="16" spans="1:47" ht="16.5" customHeight="1">
      <c r="A16" s="1214"/>
      <c r="B16" s="1212"/>
      <c r="C16" s="1215"/>
      <c r="D16" s="402" t="s">
        <v>26</v>
      </c>
      <c r="E16" s="904">
        <v>0</v>
      </c>
      <c r="F16" s="904">
        <v>0</v>
      </c>
      <c r="G16" s="904">
        <v>1</v>
      </c>
      <c r="H16" s="904">
        <v>0</v>
      </c>
      <c r="I16" s="904">
        <v>2</v>
      </c>
      <c r="J16" s="904">
        <v>66</v>
      </c>
      <c r="K16" s="904">
        <v>36</v>
      </c>
      <c r="L16" s="904">
        <v>308</v>
      </c>
      <c r="M16" s="904">
        <v>795</v>
      </c>
      <c r="N16" s="904">
        <v>2158</v>
      </c>
      <c r="O16" s="904">
        <v>593</v>
      </c>
      <c r="P16" s="904">
        <v>52</v>
      </c>
      <c r="Q16" s="904">
        <v>10</v>
      </c>
      <c r="R16" s="904">
        <v>0</v>
      </c>
      <c r="S16" s="904">
        <v>0</v>
      </c>
      <c r="T16" s="904">
        <v>6</v>
      </c>
      <c r="U16" s="904">
        <v>8</v>
      </c>
      <c r="V16" s="904">
        <v>3</v>
      </c>
      <c r="W16" s="904">
        <v>5</v>
      </c>
      <c r="X16" s="904">
        <v>3</v>
      </c>
      <c r="Y16" s="904">
        <v>0</v>
      </c>
      <c r="Z16" s="906">
        <v>4046</v>
      </c>
      <c r="AA16" s="399"/>
      <c r="AB16" s="399"/>
      <c r="AC16" s="399"/>
      <c r="AD16" s="399"/>
      <c r="AE16" s="399"/>
      <c r="AF16" s="399"/>
      <c r="AG16" s="399"/>
      <c r="AH16" s="399"/>
      <c r="AI16" s="399"/>
      <c r="AJ16" s="399"/>
      <c r="AK16" s="399"/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</row>
    <row r="17" spans="1:47" ht="16.5" customHeight="1">
      <c r="A17" s="1214"/>
      <c r="B17" s="1212" t="s">
        <v>30</v>
      </c>
      <c r="C17" s="1212"/>
      <c r="D17" s="401" t="s">
        <v>27</v>
      </c>
      <c r="E17" s="900">
        <f>E5+E8+E11+E14</f>
        <v>108.88</v>
      </c>
      <c r="F17" s="900">
        <f t="shared" ref="F17:Z19" si="0">F5+F8+F11+F14</f>
        <v>675.11</v>
      </c>
      <c r="G17" s="900">
        <f t="shared" si="0"/>
        <v>1501.03</v>
      </c>
      <c r="H17" s="900">
        <f t="shared" si="0"/>
        <v>2677.1500000000005</v>
      </c>
      <c r="I17" s="900">
        <f t="shared" si="0"/>
        <v>4356.0199999999995</v>
      </c>
      <c r="J17" s="900">
        <f t="shared" si="0"/>
        <v>6171.94</v>
      </c>
      <c r="K17" s="900">
        <f t="shared" si="0"/>
        <v>12577.599999999999</v>
      </c>
      <c r="L17" s="900">
        <f t="shared" si="0"/>
        <v>12851.010000000002</v>
      </c>
      <c r="M17" s="900">
        <f t="shared" si="0"/>
        <v>23474.530000000002</v>
      </c>
      <c r="N17" s="900">
        <f t="shared" si="0"/>
        <v>30308.46</v>
      </c>
      <c r="O17" s="900">
        <f t="shared" si="0"/>
        <v>30232.819999999996</v>
      </c>
      <c r="P17" s="900">
        <f t="shared" si="0"/>
        <v>21009.920000000002</v>
      </c>
      <c r="Q17" s="900">
        <f t="shared" si="0"/>
        <v>11816.84</v>
      </c>
      <c r="R17" s="900">
        <f t="shared" si="0"/>
        <v>6137.42</v>
      </c>
      <c r="S17" s="900">
        <f t="shared" si="0"/>
        <v>4134.16</v>
      </c>
      <c r="T17" s="900">
        <f t="shared" si="0"/>
        <v>3523.53</v>
      </c>
      <c r="U17" s="900">
        <f t="shared" si="0"/>
        <v>3121.65</v>
      </c>
      <c r="V17" s="900">
        <f t="shared" si="0"/>
        <v>2252.8200000000002</v>
      </c>
      <c r="W17" s="900">
        <f t="shared" si="0"/>
        <v>1223.4999999999998</v>
      </c>
      <c r="X17" s="900">
        <f t="shared" si="0"/>
        <v>602.09999999999991</v>
      </c>
      <c r="Y17" s="900">
        <f t="shared" si="0"/>
        <v>543.23</v>
      </c>
      <c r="Z17" s="901">
        <f t="shared" si="0"/>
        <v>179299.72000000003</v>
      </c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399"/>
      <c r="AL17" s="399"/>
      <c r="AM17" s="399"/>
      <c r="AN17" s="399"/>
      <c r="AO17" s="399"/>
      <c r="AP17" s="399"/>
      <c r="AQ17" s="399"/>
      <c r="AR17" s="399"/>
      <c r="AS17" s="399"/>
      <c r="AT17" s="399"/>
      <c r="AU17" s="399"/>
    </row>
    <row r="18" spans="1:47" ht="16.5" customHeight="1">
      <c r="A18" s="1214"/>
      <c r="B18" s="1212"/>
      <c r="C18" s="1212"/>
      <c r="D18" s="403" t="s">
        <v>28</v>
      </c>
      <c r="E18" s="902">
        <f>E6+E9+E12+E15</f>
        <v>2029</v>
      </c>
      <c r="F18" s="902">
        <f t="shared" si="0"/>
        <v>38440</v>
      </c>
      <c r="G18" s="902">
        <f t="shared" si="0"/>
        <v>166593</v>
      </c>
      <c r="H18" s="902">
        <f t="shared" si="0"/>
        <v>399284</v>
      </c>
      <c r="I18" s="902">
        <f t="shared" si="0"/>
        <v>828232</v>
      </c>
      <c r="J18" s="902">
        <f t="shared" si="0"/>
        <v>1524504</v>
      </c>
      <c r="K18" s="902">
        <f t="shared" si="0"/>
        <v>3875527</v>
      </c>
      <c r="L18" s="902">
        <f t="shared" si="0"/>
        <v>4758614</v>
      </c>
      <c r="M18" s="902">
        <f t="shared" si="0"/>
        <v>10085576</v>
      </c>
      <c r="N18" s="902">
        <f t="shared" si="0"/>
        <v>14081527</v>
      </c>
      <c r="O18" s="902">
        <f t="shared" si="0"/>
        <v>15053107</v>
      </c>
      <c r="P18" s="902">
        <f t="shared" si="0"/>
        <v>10948482</v>
      </c>
      <c r="Q18" s="902">
        <f t="shared" si="0"/>
        <v>6342963</v>
      </c>
      <c r="R18" s="902">
        <f t="shared" si="0"/>
        <v>3631761</v>
      </c>
      <c r="S18" s="902">
        <f t="shared" si="0"/>
        <v>2547548</v>
      </c>
      <c r="T18" s="902">
        <f t="shared" si="0"/>
        <v>2254015</v>
      </c>
      <c r="U18" s="902">
        <f t="shared" si="0"/>
        <v>2002059</v>
      </c>
      <c r="V18" s="902">
        <f t="shared" si="0"/>
        <v>1499863</v>
      </c>
      <c r="W18" s="902">
        <f t="shared" si="0"/>
        <v>830264</v>
      </c>
      <c r="X18" s="902">
        <f t="shared" si="0"/>
        <v>415723</v>
      </c>
      <c r="Y18" s="902">
        <f t="shared" si="0"/>
        <v>333100</v>
      </c>
      <c r="Z18" s="903">
        <f t="shared" si="0"/>
        <v>81619211</v>
      </c>
      <c r="AA18" s="399"/>
      <c r="AB18" s="399"/>
      <c r="AC18" s="399"/>
      <c r="AD18" s="399"/>
      <c r="AE18" s="399"/>
      <c r="AF18" s="399"/>
      <c r="AG18" s="399"/>
      <c r="AH18" s="399"/>
      <c r="AI18" s="399"/>
      <c r="AJ18" s="399"/>
      <c r="AK18" s="399"/>
      <c r="AL18" s="399"/>
      <c r="AM18" s="399"/>
      <c r="AN18" s="399"/>
      <c r="AO18" s="399"/>
      <c r="AP18" s="399"/>
      <c r="AQ18" s="399"/>
      <c r="AR18" s="399"/>
      <c r="AS18" s="399"/>
      <c r="AT18" s="399"/>
      <c r="AU18" s="399"/>
    </row>
    <row r="19" spans="1:47" ht="16.5" customHeight="1">
      <c r="A19" s="1214"/>
      <c r="B19" s="1212"/>
      <c r="C19" s="1212"/>
      <c r="D19" s="402" t="s">
        <v>26</v>
      </c>
      <c r="E19" s="907">
        <f>E7+E10+E13+E16</f>
        <v>958</v>
      </c>
      <c r="F19" s="907">
        <f t="shared" si="0"/>
        <v>10164</v>
      </c>
      <c r="G19" s="907">
        <f t="shared" si="0"/>
        <v>21668</v>
      </c>
      <c r="H19" s="907">
        <f t="shared" si="0"/>
        <v>29620</v>
      </c>
      <c r="I19" s="907">
        <f t="shared" si="0"/>
        <v>42116</v>
      </c>
      <c r="J19" s="907">
        <f t="shared" si="0"/>
        <v>55684</v>
      </c>
      <c r="K19" s="907">
        <f t="shared" si="0"/>
        <v>107806</v>
      </c>
      <c r="L19" s="907">
        <f t="shared" si="0"/>
        <v>101320</v>
      </c>
      <c r="M19" s="907">
        <f t="shared" si="0"/>
        <v>174020</v>
      </c>
      <c r="N19" s="907">
        <f t="shared" si="0"/>
        <v>193765</v>
      </c>
      <c r="O19" s="907">
        <f t="shared" si="0"/>
        <v>167480</v>
      </c>
      <c r="P19" s="907">
        <f t="shared" si="0"/>
        <v>99734</v>
      </c>
      <c r="Q19" s="907">
        <f t="shared" si="0"/>
        <v>47530</v>
      </c>
      <c r="R19" s="907">
        <f t="shared" si="0"/>
        <v>23393</v>
      </c>
      <c r="S19" s="907">
        <f t="shared" si="0"/>
        <v>13947</v>
      </c>
      <c r="T19" s="907">
        <f t="shared" si="0"/>
        <v>10005</v>
      </c>
      <c r="U19" s="907">
        <f t="shared" si="0"/>
        <v>7724</v>
      </c>
      <c r="V19" s="907">
        <f t="shared" si="0"/>
        <v>4798</v>
      </c>
      <c r="W19" s="907">
        <f t="shared" si="0"/>
        <v>2293</v>
      </c>
      <c r="X19" s="907">
        <f t="shared" si="0"/>
        <v>1013</v>
      </c>
      <c r="Y19" s="907">
        <f t="shared" si="0"/>
        <v>860</v>
      </c>
      <c r="Z19" s="908">
        <f t="shared" si="0"/>
        <v>1115898</v>
      </c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399"/>
      <c r="AO19" s="399"/>
      <c r="AP19" s="399"/>
      <c r="AQ19" s="399"/>
      <c r="AR19" s="399"/>
      <c r="AS19" s="399"/>
      <c r="AT19" s="399"/>
      <c r="AU19" s="399"/>
    </row>
    <row r="20" spans="1:47" ht="16.5" customHeight="1">
      <c r="A20" s="1214"/>
      <c r="B20" s="1212" t="s">
        <v>31</v>
      </c>
      <c r="C20" s="1215" t="s">
        <v>416</v>
      </c>
      <c r="D20" s="401" t="s">
        <v>27</v>
      </c>
      <c r="E20" s="900">
        <v>2.34</v>
      </c>
      <c r="F20" s="900">
        <v>2.59</v>
      </c>
      <c r="G20" s="900">
        <v>12.52</v>
      </c>
      <c r="H20" s="900">
        <v>25.63</v>
      </c>
      <c r="I20" s="900">
        <v>103.82</v>
      </c>
      <c r="J20" s="900">
        <v>226.02</v>
      </c>
      <c r="K20" s="900">
        <v>120.8</v>
      </c>
      <c r="L20" s="900">
        <v>190.66</v>
      </c>
      <c r="M20" s="900">
        <v>285.63</v>
      </c>
      <c r="N20" s="900">
        <v>314.5</v>
      </c>
      <c r="O20" s="900">
        <v>627.83000000000004</v>
      </c>
      <c r="P20" s="900">
        <v>429.49</v>
      </c>
      <c r="Q20" s="900">
        <v>101.4</v>
      </c>
      <c r="R20" s="900">
        <v>48.78</v>
      </c>
      <c r="S20" s="900">
        <v>15.93</v>
      </c>
      <c r="T20" s="900">
        <v>10.16</v>
      </c>
      <c r="U20" s="900">
        <v>2.44</v>
      </c>
      <c r="V20" s="900">
        <v>0.44</v>
      </c>
      <c r="W20" s="900">
        <v>0.22</v>
      </c>
      <c r="X20" s="900">
        <v>3.14</v>
      </c>
      <c r="Y20" s="900">
        <v>0.34</v>
      </c>
      <c r="Z20" s="901">
        <v>2524.6799999999998</v>
      </c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399"/>
      <c r="AQ20" s="399"/>
      <c r="AR20" s="399"/>
      <c r="AS20" s="399"/>
      <c r="AT20" s="399"/>
      <c r="AU20" s="399"/>
    </row>
    <row r="21" spans="1:47" ht="16.5" customHeight="1">
      <c r="A21" s="1214"/>
      <c r="B21" s="1212"/>
      <c r="C21" s="1215"/>
      <c r="D21" s="403" t="s">
        <v>28</v>
      </c>
      <c r="E21" s="902">
        <v>0</v>
      </c>
      <c r="F21" s="902">
        <v>50</v>
      </c>
      <c r="G21" s="902">
        <v>478</v>
      </c>
      <c r="H21" s="902">
        <v>1208</v>
      </c>
      <c r="I21" s="902">
        <v>6017</v>
      </c>
      <c r="J21" s="902">
        <v>16009</v>
      </c>
      <c r="K21" s="902">
        <v>10108</v>
      </c>
      <c r="L21" s="902">
        <v>18934</v>
      </c>
      <c r="M21" s="902">
        <v>32748</v>
      </c>
      <c r="N21" s="902">
        <v>35647</v>
      </c>
      <c r="O21" s="902">
        <v>72620</v>
      </c>
      <c r="P21" s="902">
        <v>50040</v>
      </c>
      <c r="Q21" s="902">
        <v>12353</v>
      </c>
      <c r="R21" s="902">
        <v>6086</v>
      </c>
      <c r="S21" s="902">
        <v>1924</v>
      </c>
      <c r="T21" s="902">
        <v>1368</v>
      </c>
      <c r="U21" s="902">
        <v>331</v>
      </c>
      <c r="V21" s="902">
        <v>55</v>
      </c>
      <c r="W21" s="902">
        <v>30</v>
      </c>
      <c r="X21" s="902">
        <v>427</v>
      </c>
      <c r="Y21" s="902">
        <v>40</v>
      </c>
      <c r="Z21" s="903">
        <v>266473</v>
      </c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  <c r="AN21" s="399"/>
      <c r="AO21" s="399"/>
      <c r="AP21" s="399"/>
      <c r="AQ21" s="399"/>
      <c r="AR21" s="399"/>
      <c r="AS21" s="399"/>
      <c r="AT21" s="399"/>
      <c r="AU21" s="399"/>
    </row>
    <row r="22" spans="1:47" ht="16.5" customHeight="1">
      <c r="A22" s="1214"/>
      <c r="B22" s="1212"/>
      <c r="C22" s="1215"/>
      <c r="D22" s="402" t="s">
        <v>26</v>
      </c>
      <c r="E22" s="904">
        <v>0</v>
      </c>
      <c r="F22" s="904">
        <v>9</v>
      </c>
      <c r="G22" s="904">
        <v>57</v>
      </c>
      <c r="H22" s="904">
        <v>82</v>
      </c>
      <c r="I22" s="904">
        <v>317</v>
      </c>
      <c r="J22" s="904">
        <v>625</v>
      </c>
      <c r="K22" s="904">
        <v>254</v>
      </c>
      <c r="L22" s="904">
        <v>212</v>
      </c>
      <c r="M22" s="904">
        <v>212</v>
      </c>
      <c r="N22" s="904">
        <v>311</v>
      </c>
      <c r="O22" s="904">
        <v>562</v>
      </c>
      <c r="P22" s="904">
        <v>400</v>
      </c>
      <c r="Q22" s="904">
        <v>127</v>
      </c>
      <c r="R22" s="904">
        <v>66</v>
      </c>
      <c r="S22" s="904">
        <v>19</v>
      </c>
      <c r="T22" s="904">
        <v>15</v>
      </c>
      <c r="U22" s="904">
        <v>3</v>
      </c>
      <c r="V22" s="904">
        <v>0</v>
      </c>
      <c r="W22" s="904">
        <v>0</v>
      </c>
      <c r="X22" s="904">
        <v>6</v>
      </c>
      <c r="Y22" s="904">
        <v>0</v>
      </c>
      <c r="Z22" s="905">
        <v>3277</v>
      </c>
      <c r="AA22" s="399"/>
      <c r="AB22" s="399"/>
      <c r="AC22" s="399"/>
      <c r="AD22" s="399"/>
      <c r="AE22" s="399"/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399"/>
      <c r="AQ22" s="399"/>
      <c r="AR22" s="399"/>
      <c r="AS22" s="399"/>
      <c r="AT22" s="399"/>
      <c r="AU22" s="399"/>
    </row>
    <row r="23" spans="1:47" ht="16.5" customHeight="1">
      <c r="A23" s="1214"/>
      <c r="B23" s="1212"/>
      <c r="C23" s="1215" t="s">
        <v>417</v>
      </c>
      <c r="D23" s="401" t="s">
        <v>27</v>
      </c>
      <c r="E23" s="900">
        <v>24.63</v>
      </c>
      <c r="F23" s="900">
        <v>21.74</v>
      </c>
      <c r="G23" s="900">
        <v>70.73</v>
      </c>
      <c r="H23" s="900">
        <v>88.34</v>
      </c>
      <c r="I23" s="900">
        <v>104.33</v>
      </c>
      <c r="J23" s="900">
        <v>18.690000000000001</v>
      </c>
      <c r="K23" s="900">
        <v>8.61</v>
      </c>
      <c r="L23" s="900">
        <v>13.49</v>
      </c>
      <c r="M23" s="900">
        <v>33.24</v>
      </c>
      <c r="N23" s="900">
        <v>66.86</v>
      </c>
      <c r="O23" s="900">
        <v>42.19</v>
      </c>
      <c r="P23" s="900">
        <v>33.11</v>
      </c>
      <c r="Q23" s="900">
        <v>19.350000000000001</v>
      </c>
      <c r="R23" s="900">
        <v>5.77</v>
      </c>
      <c r="S23" s="900">
        <v>3.25</v>
      </c>
      <c r="T23" s="900">
        <v>3.17</v>
      </c>
      <c r="U23" s="900">
        <v>5.83</v>
      </c>
      <c r="V23" s="900">
        <v>5.27</v>
      </c>
      <c r="W23" s="900">
        <v>0</v>
      </c>
      <c r="X23" s="900">
        <v>0.59</v>
      </c>
      <c r="Y23" s="900">
        <v>2.82</v>
      </c>
      <c r="Z23" s="901">
        <v>572.01</v>
      </c>
      <c r="AA23" s="399"/>
      <c r="AB23" s="399"/>
      <c r="AC23" s="399"/>
      <c r="AD23" s="399"/>
      <c r="AE23" s="399"/>
      <c r="AF23" s="399"/>
      <c r="AG23" s="399"/>
      <c r="AH23" s="399"/>
      <c r="AI23" s="399"/>
      <c r="AJ23" s="399"/>
      <c r="AK23" s="399"/>
      <c r="AL23" s="399"/>
      <c r="AM23" s="399"/>
      <c r="AN23" s="399"/>
      <c r="AO23" s="399"/>
      <c r="AP23" s="399"/>
      <c r="AQ23" s="399"/>
      <c r="AR23" s="399"/>
      <c r="AS23" s="399"/>
      <c r="AT23" s="399"/>
      <c r="AU23" s="399"/>
    </row>
    <row r="24" spans="1:47" ht="16.5" customHeight="1">
      <c r="A24" s="1214"/>
      <c r="B24" s="1212"/>
      <c r="C24" s="1215"/>
      <c r="D24" s="403" t="s">
        <v>28</v>
      </c>
      <c r="E24" s="902">
        <v>0</v>
      </c>
      <c r="F24" s="902">
        <v>278</v>
      </c>
      <c r="G24" s="902">
        <v>2211</v>
      </c>
      <c r="H24" s="902">
        <v>3074</v>
      </c>
      <c r="I24" s="902">
        <v>6870</v>
      </c>
      <c r="J24" s="902">
        <v>1325</v>
      </c>
      <c r="K24" s="902">
        <v>834</v>
      </c>
      <c r="L24" s="902">
        <v>1405</v>
      </c>
      <c r="M24" s="902">
        <v>3939</v>
      </c>
      <c r="N24" s="902">
        <v>8954</v>
      </c>
      <c r="O24" s="902">
        <v>5055</v>
      </c>
      <c r="P24" s="902">
        <v>4158</v>
      </c>
      <c r="Q24" s="902">
        <v>3313</v>
      </c>
      <c r="R24" s="902">
        <v>857</v>
      </c>
      <c r="S24" s="902">
        <v>564</v>
      </c>
      <c r="T24" s="902">
        <v>512</v>
      </c>
      <c r="U24" s="902">
        <v>1021</v>
      </c>
      <c r="V24" s="902">
        <v>795</v>
      </c>
      <c r="W24" s="902">
        <v>0</v>
      </c>
      <c r="X24" s="902">
        <v>113</v>
      </c>
      <c r="Y24" s="902">
        <v>479</v>
      </c>
      <c r="Z24" s="903">
        <v>45757</v>
      </c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</row>
    <row r="25" spans="1:47" ht="16.5" customHeight="1">
      <c r="A25" s="1214"/>
      <c r="B25" s="1212"/>
      <c r="C25" s="1215"/>
      <c r="D25" s="402" t="s">
        <v>26</v>
      </c>
      <c r="E25" s="904">
        <v>0</v>
      </c>
      <c r="F25" s="904">
        <v>47</v>
      </c>
      <c r="G25" s="904">
        <v>254</v>
      </c>
      <c r="H25" s="904">
        <v>262</v>
      </c>
      <c r="I25" s="904">
        <v>413</v>
      </c>
      <c r="J25" s="904">
        <v>59</v>
      </c>
      <c r="K25" s="904">
        <v>24</v>
      </c>
      <c r="L25" s="904">
        <v>34</v>
      </c>
      <c r="M25" s="904">
        <v>55</v>
      </c>
      <c r="N25" s="904">
        <v>117</v>
      </c>
      <c r="O25" s="904">
        <v>51</v>
      </c>
      <c r="P25" s="904">
        <v>36</v>
      </c>
      <c r="Q25" s="904">
        <v>20</v>
      </c>
      <c r="R25" s="904">
        <v>3</v>
      </c>
      <c r="S25" s="904">
        <v>1</v>
      </c>
      <c r="T25" s="904">
        <v>2</v>
      </c>
      <c r="U25" s="904">
        <v>3</v>
      </c>
      <c r="V25" s="904">
        <v>2</v>
      </c>
      <c r="W25" s="904">
        <v>0</v>
      </c>
      <c r="X25" s="904">
        <v>1</v>
      </c>
      <c r="Y25" s="904">
        <v>1</v>
      </c>
      <c r="Z25" s="906">
        <v>1385</v>
      </c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  <c r="AN25" s="399"/>
      <c r="AO25" s="399"/>
      <c r="AP25" s="399"/>
      <c r="AQ25" s="399"/>
      <c r="AR25" s="399"/>
      <c r="AS25" s="399"/>
      <c r="AT25" s="399"/>
      <c r="AU25" s="399"/>
    </row>
    <row r="26" spans="1:47" ht="16.5" customHeight="1">
      <c r="A26" s="1214"/>
      <c r="B26" s="1212" t="s">
        <v>30</v>
      </c>
      <c r="C26" s="1212"/>
      <c r="D26" s="401" t="s">
        <v>27</v>
      </c>
      <c r="E26" s="900">
        <f>E20+E23</f>
        <v>26.97</v>
      </c>
      <c r="F26" s="900">
        <f t="shared" ref="F26:Z28" si="1">F20+F23</f>
        <v>24.33</v>
      </c>
      <c r="G26" s="900">
        <f t="shared" si="1"/>
        <v>83.25</v>
      </c>
      <c r="H26" s="900">
        <f t="shared" si="1"/>
        <v>113.97</v>
      </c>
      <c r="I26" s="900">
        <f t="shared" si="1"/>
        <v>208.14999999999998</v>
      </c>
      <c r="J26" s="900">
        <f t="shared" si="1"/>
        <v>244.71</v>
      </c>
      <c r="K26" s="900">
        <f t="shared" si="1"/>
        <v>129.41</v>
      </c>
      <c r="L26" s="900">
        <f t="shared" si="1"/>
        <v>204.15</v>
      </c>
      <c r="M26" s="900">
        <f t="shared" si="1"/>
        <v>318.87</v>
      </c>
      <c r="N26" s="900">
        <f t="shared" si="1"/>
        <v>381.36</v>
      </c>
      <c r="O26" s="900">
        <f t="shared" si="1"/>
        <v>670.02</v>
      </c>
      <c r="P26" s="900">
        <f t="shared" si="1"/>
        <v>462.6</v>
      </c>
      <c r="Q26" s="900">
        <f t="shared" si="1"/>
        <v>120.75</v>
      </c>
      <c r="R26" s="900">
        <f t="shared" si="1"/>
        <v>54.55</v>
      </c>
      <c r="S26" s="900">
        <f t="shared" si="1"/>
        <v>19.18</v>
      </c>
      <c r="T26" s="900">
        <f t="shared" si="1"/>
        <v>13.33</v>
      </c>
      <c r="U26" s="900">
        <f t="shared" si="1"/>
        <v>8.27</v>
      </c>
      <c r="V26" s="900">
        <f t="shared" si="1"/>
        <v>5.71</v>
      </c>
      <c r="W26" s="900">
        <f t="shared" si="1"/>
        <v>0.22</v>
      </c>
      <c r="X26" s="900">
        <f t="shared" si="1"/>
        <v>3.73</v>
      </c>
      <c r="Y26" s="900">
        <f t="shared" si="1"/>
        <v>3.1599999999999997</v>
      </c>
      <c r="Z26" s="901">
        <f t="shared" si="1"/>
        <v>3096.6899999999996</v>
      </c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399"/>
      <c r="AS26" s="399"/>
      <c r="AT26" s="399"/>
      <c r="AU26" s="399"/>
    </row>
    <row r="27" spans="1:47" ht="16.5" customHeight="1">
      <c r="A27" s="1214"/>
      <c r="B27" s="1212"/>
      <c r="C27" s="1212"/>
      <c r="D27" s="403" t="s">
        <v>28</v>
      </c>
      <c r="E27" s="902">
        <f>E21+E24</f>
        <v>0</v>
      </c>
      <c r="F27" s="902">
        <f t="shared" si="1"/>
        <v>328</v>
      </c>
      <c r="G27" s="902">
        <f t="shared" si="1"/>
        <v>2689</v>
      </c>
      <c r="H27" s="902">
        <f t="shared" si="1"/>
        <v>4282</v>
      </c>
      <c r="I27" s="902">
        <f t="shared" si="1"/>
        <v>12887</v>
      </c>
      <c r="J27" s="902">
        <f t="shared" si="1"/>
        <v>17334</v>
      </c>
      <c r="K27" s="902">
        <f t="shared" si="1"/>
        <v>10942</v>
      </c>
      <c r="L27" s="902">
        <f t="shared" si="1"/>
        <v>20339</v>
      </c>
      <c r="M27" s="902">
        <f t="shared" si="1"/>
        <v>36687</v>
      </c>
      <c r="N27" s="902">
        <f t="shared" si="1"/>
        <v>44601</v>
      </c>
      <c r="O27" s="902">
        <f t="shared" si="1"/>
        <v>77675</v>
      </c>
      <c r="P27" s="902">
        <f t="shared" si="1"/>
        <v>54198</v>
      </c>
      <c r="Q27" s="902">
        <f t="shared" si="1"/>
        <v>15666</v>
      </c>
      <c r="R27" s="902">
        <f t="shared" si="1"/>
        <v>6943</v>
      </c>
      <c r="S27" s="902">
        <f t="shared" si="1"/>
        <v>2488</v>
      </c>
      <c r="T27" s="902">
        <f t="shared" si="1"/>
        <v>1880</v>
      </c>
      <c r="U27" s="902">
        <f t="shared" si="1"/>
        <v>1352</v>
      </c>
      <c r="V27" s="902">
        <f t="shared" si="1"/>
        <v>850</v>
      </c>
      <c r="W27" s="902">
        <f t="shared" si="1"/>
        <v>30</v>
      </c>
      <c r="X27" s="902">
        <f t="shared" si="1"/>
        <v>540</v>
      </c>
      <c r="Y27" s="902">
        <f t="shared" si="1"/>
        <v>519</v>
      </c>
      <c r="Z27" s="903">
        <f t="shared" si="1"/>
        <v>312230</v>
      </c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 s="399"/>
      <c r="AS27" s="399"/>
      <c r="AT27" s="399"/>
      <c r="AU27" s="399"/>
    </row>
    <row r="28" spans="1:47" ht="16.5" customHeight="1">
      <c r="A28" s="1214"/>
      <c r="B28" s="1212"/>
      <c r="C28" s="1212"/>
      <c r="D28" s="402" t="s">
        <v>26</v>
      </c>
      <c r="E28" s="907">
        <f>E22+E25</f>
        <v>0</v>
      </c>
      <c r="F28" s="907">
        <f t="shared" si="1"/>
        <v>56</v>
      </c>
      <c r="G28" s="907">
        <f t="shared" si="1"/>
        <v>311</v>
      </c>
      <c r="H28" s="907">
        <f t="shared" si="1"/>
        <v>344</v>
      </c>
      <c r="I28" s="907">
        <f t="shared" si="1"/>
        <v>730</v>
      </c>
      <c r="J28" s="907">
        <f t="shared" si="1"/>
        <v>684</v>
      </c>
      <c r="K28" s="907">
        <f t="shared" si="1"/>
        <v>278</v>
      </c>
      <c r="L28" s="907">
        <f t="shared" si="1"/>
        <v>246</v>
      </c>
      <c r="M28" s="907">
        <f t="shared" si="1"/>
        <v>267</v>
      </c>
      <c r="N28" s="907">
        <f t="shared" si="1"/>
        <v>428</v>
      </c>
      <c r="O28" s="907">
        <f t="shared" si="1"/>
        <v>613</v>
      </c>
      <c r="P28" s="907">
        <f t="shared" si="1"/>
        <v>436</v>
      </c>
      <c r="Q28" s="907">
        <f t="shared" si="1"/>
        <v>147</v>
      </c>
      <c r="R28" s="907">
        <f t="shared" si="1"/>
        <v>69</v>
      </c>
      <c r="S28" s="907">
        <f t="shared" si="1"/>
        <v>20</v>
      </c>
      <c r="T28" s="907">
        <f t="shared" si="1"/>
        <v>17</v>
      </c>
      <c r="U28" s="907">
        <f t="shared" si="1"/>
        <v>6</v>
      </c>
      <c r="V28" s="907">
        <f t="shared" si="1"/>
        <v>2</v>
      </c>
      <c r="W28" s="907">
        <f t="shared" si="1"/>
        <v>0</v>
      </c>
      <c r="X28" s="907">
        <f t="shared" si="1"/>
        <v>7</v>
      </c>
      <c r="Y28" s="907">
        <f t="shared" si="1"/>
        <v>1</v>
      </c>
      <c r="Z28" s="908">
        <f t="shared" si="1"/>
        <v>4662</v>
      </c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 s="399"/>
      <c r="AS28" s="399"/>
      <c r="AT28" s="399"/>
      <c r="AU28" s="399"/>
    </row>
    <row r="29" spans="1:47" ht="16.5" customHeight="1">
      <c r="A29" s="1214" t="s">
        <v>24</v>
      </c>
      <c r="B29" s="1212"/>
      <c r="C29" s="1212"/>
      <c r="D29" s="401" t="s">
        <v>27</v>
      </c>
      <c r="E29" s="900">
        <f>E5+E8+E11+E14+E20+E23</f>
        <v>135.85</v>
      </c>
      <c r="F29" s="900">
        <f t="shared" ref="F29:Z31" si="2">F5+F8+F11+F14+F20+F23</f>
        <v>699.44</v>
      </c>
      <c r="G29" s="900">
        <f t="shared" si="2"/>
        <v>1584.28</v>
      </c>
      <c r="H29" s="900">
        <f t="shared" si="2"/>
        <v>2791.1200000000008</v>
      </c>
      <c r="I29" s="900">
        <f t="shared" si="2"/>
        <v>4564.1699999999992</v>
      </c>
      <c r="J29" s="900">
        <f t="shared" si="2"/>
        <v>6416.65</v>
      </c>
      <c r="K29" s="900">
        <f t="shared" si="2"/>
        <v>12707.009999999998</v>
      </c>
      <c r="L29" s="900">
        <f t="shared" si="2"/>
        <v>13055.160000000002</v>
      </c>
      <c r="M29" s="900">
        <f t="shared" si="2"/>
        <v>23793.400000000005</v>
      </c>
      <c r="N29" s="900">
        <f t="shared" si="2"/>
        <v>30689.82</v>
      </c>
      <c r="O29" s="900">
        <f t="shared" si="2"/>
        <v>30902.839999999997</v>
      </c>
      <c r="P29" s="900">
        <f t="shared" si="2"/>
        <v>21472.520000000004</v>
      </c>
      <c r="Q29" s="900">
        <f t="shared" si="2"/>
        <v>11937.59</v>
      </c>
      <c r="R29" s="900">
        <f t="shared" si="2"/>
        <v>6191.97</v>
      </c>
      <c r="S29" s="900">
        <f t="shared" si="2"/>
        <v>4153.34</v>
      </c>
      <c r="T29" s="900">
        <f t="shared" si="2"/>
        <v>3536.86</v>
      </c>
      <c r="U29" s="900">
        <f t="shared" si="2"/>
        <v>3129.92</v>
      </c>
      <c r="V29" s="900">
        <f t="shared" si="2"/>
        <v>2258.5300000000002</v>
      </c>
      <c r="W29" s="900">
        <f t="shared" si="2"/>
        <v>1223.7199999999998</v>
      </c>
      <c r="X29" s="900">
        <f t="shared" si="2"/>
        <v>605.82999999999993</v>
      </c>
      <c r="Y29" s="900">
        <f t="shared" si="2"/>
        <v>546.3900000000001</v>
      </c>
      <c r="Z29" s="901">
        <f t="shared" si="2"/>
        <v>182396.41000000003</v>
      </c>
      <c r="AA29" s="399"/>
      <c r="AB29" s="399"/>
      <c r="AC29" s="399"/>
      <c r="AD29" s="399"/>
      <c r="AE29" s="399"/>
      <c r="AF29" s="399"/>
      <c r="AG29" s="399"/>
      <c r="AH29" s="399"/>
      <c r="AI29" s="399"/>
      <c r="AJ29" s="399"/>
      <c r="AK29" s="399"/>
      <c r="AL29" s="399"/>
      <c r="AM29" s="399"/>
      <c r="AN29" s="399"/>
      <c r="AO29" s="399"/>
      <c r="AP29" s="399"/>
      <c r="AQ29" s="399"/>
      <c r="AR29" s="399"/>
      <c r="AS29" s="399"/>
      <c r="AT29" s="399"/>
      <c r="AU29" s="399"/>
    </row>
    <row r="30" spans="1:47" ht="16.5" customHeight="1">
      <c r="A30" s="1214"/>
      <c r="B30" s="1212"/>
      <c r="C30" s="1212"/>
      <c r="D30" s="403" t="s">
        <v>28</v>
      </c>
      <c r="E30" s="902">
        <f>E6+E9+E12+E15+E21+E24</f>
        <v>2029</v>
      </c>
      <c r="F30" s="902">
        <f t="shared" si="2"/>
        <v>38768</v>
      </c>
      <c r="G30" s="902">
        <f t="shared" si="2"/>
        <v>169282</v>
      </c>
      <c r="H30" s="902">
        <f t="shared" si="2"/>
        <v>403566</v>
      </c>
      <c r="I30" s="902">
        <f t="shared" si="2"/>
        <v>841119</v>
      </c>
      <c r="J30" s="902">
        <f t="shared" si="2"/>
        <v>1541838</v>
      </c>
      <c r="K30" s="902">
        <f t="shared" si="2"/>
        <v>3886469</v>
      </c>
      <c r="L30" s="902">
        <f t="shared" si="2"/>
        <v>4778953</v>
      </c>
      <c r="M30" s="902">
        <f t="shared" si="2"/>
        <v>10122263</v>
      </c>
      <c r="N30" s="902">
        <f t="shared" si="2"/>
        <v>14126128</v>
      </c>
      <c r="O30" s="902">
        <f t="shared" si="2"/>
        <v>15130782</v>
      </c>
      <c r="P30" s="902">
        <f t="shared" si="2"/>
        <v>11002680</v>
      </c>
      <c r="Q30" s="902">
        <f t="shared" si="2"/>
        <v>6358629</v>
      </c>
      <c r="R30" s="902">
        <f t="shared" si="2"/>
        <v>3638704</v>
      </c>
      <c r="S30" s="902">
        <f t="shared" si="2"/>
        <v>2550036</v>
      </c>
      <c r="T30" s="902">
        <f t="shared" si="2"/>
        <v>2255895</v>
      </c>
      <c r="U30" s="902">
        <f t="shared" si="2"/>
        <v>2003411</v>
      </c>
      <c r="V30" s="902">
        <f t="shared" si="2"/>
        <v>1500713</v>
      </c>
      <c r="W30" s="902">
        <f t="shared" si="2"/>
        <v>830294</v>
      </c>
      <c r="X30" s="902">
        <f t="shared" si="2"/>
        <v>416263</v>
      </c>
      <c r="Y30" s="902">
        <f t="shared" si="2"/>
        <v>333619</v>
      </c>
      <c r="Z30" s="903">
        <f t="shared" si="2"/>
        <v>81931441</v>
      </c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399"/>
      <c r="AN30" s="399"/>
      <c r="AO30" s="399"/>
      <c r="AP30" s="399"/>
      <c r="AQ30" s="399"/>
      <c r="AR30" s="399"/>
      <c r="AS30" s="399"/>
      <c r="AT30" s="399"/>
      <c r="AU30" s="399"/>
    </row>
    <row r="31" spans="1:47" ht="16.5" customHeight="1">
      <c r="A31" s="1214"/>
      <c r="B31" s="1212"/>
      <c r="C31" s="1212"/>
      <c r="D31" s="402" t="s">
        <v>26</v>
      </c>
      <c r="E31" s="907">
        <f>E7+E10+E13+E16+E22+E25</f>
        <v>958</v>
      </c>
      <c r="F31" s="907">
        <f t="shared" si="2"/>
        <v>10220</v>
      </c>
      <c r="G31" s="907">
        <f t="shared" si="2"/>
        <v>21979</v>
      </c>
      <c r="H31" s="907">
        <f t="shared" si="2"/>
        <v>29964</v>
      </c>
      <c r="I31" s="907">
        <f t="shared" si="2"/>
        <v>42846</v>
      </c>
      <c r="J31" s="907">
        <f t="shared" si="2"/>
        <v>56368</v>
      </c>
      <c r="K31" s="907">
        <f t="shared" si="2"/>
        <v>108084</v>
      </c>
      <c r="L31" s="907">
        <f t="shared" si="2"/>
        <v>101566</v>
      </c>
      <c r="M31" s="907">
        <f t="shared" si="2"/>
        <v>174287</v>
      </c>
      <c r="N31" s="907">
        <f t="shared" si="2"/>
        <v>194193</v>
      </c>
      <c r="O31" s="907">
        <f t="shared" si="2"/>
        <v>168093</v>
      </c>
      <c r="P31" s="907">
        <f t="shared" si="2"/>
        <v>100170</v>
      </c>
      <c r="Q31" s="907">
        <f t="shared" si="2"/>
        <v>47677</v>
      </c>
      <c r="R31" s="907">
        <f t="shared" si="2"/>
        <v>23462</v>
      </c>
      <c r="S31" s="907">
        <f t="shared" si="2"/>
        <v>13967</v>
      </c>
      <c r="T31" s="907">
        <f t="shared" si="2"/>
        <v>10022</v>
      </c>
      <c r="U31" s="907">
        <f t="shared" si="2"/>
        <v>7730</v>
      </c>
      <c r="V31" s="907">
        <f t="shared" si="2"/>
        <v>4800</v>
      </c>
      <c r="W31" s="907">
        <f t="shared" si="2"/>
        <v>2293</v>
      </c>
      <c r="X31" s="907">
        <f t="shared" si="2"/>
        <v>1020</v>
      </c>
      <c r="Y31" s="907">
        <f t="shared" si="2"/>
        <v>861</v>
      </c>
      <c r="Z31" s="908">
        <f t="shared" si="2"/>
        <v>1120560</v>
      </c>
      <c r="AA31" s="399"/>
      <c r="AB31" s="399"/>
      <c r="AC31" s="399"/>
      <c r="AD31" s="399"/>
      <c r="AE31" s="399"/>
      <c r="AF31" s="399"/>
      <c r="AG31" s="399"/>
      <c r="AH31" s="399"/>
      <c r="AI31" s="399"/>
      <c r="AJ31" s="399"/>
      <c r="AK31" s="399"/>
      <c r="AL31" s="399"/>
      <c r="AM31" s="399"/>
      <c r="AN31" s="399"/>
      <c r="AO31" s="399"/>
      <c r="AP31" s="399"/>
      <c r="AQ31" s="399"/>
      <c r="AR31" s="399"/>
      <c r="AS31" s="399"/>
      <c r="AT31" s="399"/>
      <c r="AU31" s="399"/>
    </row>
    <row r="32" spans="1:47" ht="16.5" customHeight="1">
      <c r="A32" s="1214" t="s">
        <v>34</v>
      </c>
      <c r="B32" s="1212" t="s">
        <v>29</v>
      </c>
      <c r="C32" s="1215" t="s">
        <v>414</v>
      </c>
      <c r="D32" s="401" t="s">
        <v>27</v>
      </c>
      <c r="E32" s="900">
        <v>0</v>
      </c>
      <c r="F32" s="900">
        <v>0.03</v>
      </c>
      <c r="G32" s="900">
        <v>14.47</v>
      </c>
      <c r="H32" s="900">
        <v>0.21</v>
      </c>
      <c r="I32" s="900">
        <v>7.9</v>
      </c>
      <c r="J32" s="900">
        <v>3.87</v>
      </c>
      <c r="K32" s="900">
        <v>17.46</v>
      </c>
      <c r="L32" s="900">
        <v>48.11</v>
      </c>
      <c r="M32" s="900">
        <v>165.67</v>
      </c>
      <c r="N32" s="900">
        <v>319.73</v>
      </c>
      <c r="O32" s="900">
        <v>393.1</v>
      </c>
      <c r="P32" s="900">
        <v>423.78</v>
      </c>
      <c r="Q32" s="900">
        <v>900.5</v>
      </c>
      <c r="R32" s="900">
        <v>1640.84</v>
      </c>
      <c r="S32" s="900">
        <v>1101.8</v>
      </c>
      <c r="T32" s="900">
        <v>1124.94</v>
      </c>
      <c r="U32" s="900">
        <v>757.06</v>
      </c>
      <c r="V32" s="900">
        <v>674.22</v>
      </c>
      <c r="W32" s="900">
        <v>404.57</v>
      </c>
      <c r="X32" s="900">
        <v>315.04000000000002</v>
      </c>
      <c r="Y32" s="900">
        <v>371.84</v>
      </c>
      <c r="Z32" s="901">
        <v>8685.14</v>
      </c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</row>
    <row r="33" spans="1:47" ht="16.5" customHeight="1">
      <c r="A33" s="1214"/>
      <c r="B33" s="1212"/>
      <c r="C33" s="1215"/>
      <c r="D33" s="403" t="s">
        <v>28</v>
      </c>
      <c r="E33" s="902">
        <v>0</v>
      </c>
      <c r="F33" s="902">
        <v>0</v>
      </c>
      <c r="G33" s="902">
        <v>470</v>
      </c>
      <c r="H33" s="902">
        <v>9</v>
      </c>
      <c r="I33" s="902">
        <v>760</v>
      </c>
      <c r="J33" s="902">
        <v>366</v>
      </c>
      <c r="K33" s="902">
        <v>2200</v>
      </c>
      <c r="L33" s="902">
        <v>7155</v>
      </c>
      <c r="M33" s="902">
        <v>27323</v>
      </c>
      <c r="N33" s="902">
        <v>60649</v>
      </c>
      <c r="O33" s="902">
        <v>82144</v>
      </c>
      <c r="P33" s="902">
        <v>96932</v>
      </c>
      <c r="Q33" s="902">
        <v>210667</v>
      </c>
      <c r="R33" s="902">
        <v>389645</v>
      </c>
      <c r="S33" s="902">
        <v>263979</v>
      </c>
      <c r="T33" s="902">
        <v>270951</v>
      </c>
      <c r="U33" s="902">
        <v>179941</v>
      </c>
      <c r="V33" s="902">
        <v>160988</v>
      </c>
      <c r="W33" s="902">
        <v>92916</v>
      </c>
      <c r="X33" s="902">
        <v>76083</v>
      </c>
      <c r="Y33" s="902">
        <v>88526</v>
      </c>
      <c r="Z33" s="903">
        <v>2011704</v>
      </c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399"/>
      <c r="AN33" s="399"/>
      <c r="AO33" s="399"/>
      <c r="AP33" s="399"/>
      <c r="AQ33" s="399"/>
      <c r="AR33" s="399"/>
      <c r="AS33" s="399"/>
      <c r="AT33" s="399"/>
      <c r="AU33" s="399"/>
    </row>
    <row r="34" spans="1:47" ht="16.5" customHeight="1">
      <c r="A34" s="1214"/>
      <c r="B34" s="1212"/>
      <c r="C34" s="1215"/>
      <c r="D34" s="402" t="s">
        <v>26</v>
      </c>
      <c r="E34" s="904">
        <v>0</v>
      </c>
      <c r="F34" s="904">
        <v>0</v>
      </c>
      <c r="G34" s="904">
        <v>59</v>
      </c>
      <c r="H34" s="904">
        <v>0</v>
      </c>
      <c r="I34" s="904">
        <v>47</v>
      </c>
      <c r="J34" s="904">
        <v>21</v>
      </c>
      <c r="K34" s="904">
        <v>97</v>
      </c>
      <c r="L34" s="904">
        <v>225</v>
      </c>
      <c r="M34" s="904">
        <v>643</v>
      </c>
      <c r="N34" s="904">
        <v>1056</v>
      </c>
      <c r="O34" s="904">
        <v>1030</v>
      </c>
      <c r="P34" s="904">
        <v>829</v>
      </c>
      <c r="Q34" s="904">
        <v>1394</v>
      </c>
      <c r="R34" s="904">
        <v>1971</v>
      </c>
      <c r="S34" s="904">
        <v>1181</v>
      </c>
      <c r="T34" s="904">
        <v>1209</v>
      </c>
      <c r="U34" s="904">
        <v>796</v>
      </c>
      <c r="V34" s="904">
        <v>757</v>
      </c>
      <c r="W34" s="904">
        <v>399</v>
      </c>
      <c r="X34" s="904">
        <v>363</v>
      </c>
      <c r="Y34" s="904">
        <v>413</v>
      </c>
      <c r="Z34" s="905">
        <v>12490</v>
      </c>
      <c r="AA34" s="399"/>
      <c r="AB34" s="399"/>
      <c r="AC34" s="399"/>
      <c r="AD34" s="399"/>
      <c r="AE34" s="399"/>
      <c r="AF34" s="399"/>
      <c r="AG34" s="399"/>
      <c r="AH34" s="399"/>
      <c r="AI34" s="399"/>
      <c r="AJ34" s="399"/>
      <c r="AK34" s="399"/>
      <c r="AL34" s="399"/>
      <c r="AM34" s="399"/>
      <c r="AN34" s="399"/>
      <c r="AO34" s="399"/>
      <c r="AP34" s="399"/>
      <c r="AQ34" s="399"/>
      <c r="AR34" s="399"/>
      <c r="AS34" s="399"/>
      <c r="AT34" s="399"/>
      <c r="AU34" s="399"/>
    </row>
    <row r="35" spans="1:47" ht="16.5" customHeight="1">
      <c r="A35" s="1214"/>
      <c r="B35" s="1212"/>
      <c r="C35" s="1215" t="s">
        <v>415</v>
      </c>
      <c r="D35" s="401" t="s">
        <v>27</v>
      </c>
      <c r="E35" s="900">
        <v>0</v>
      </c>
      <c r="F35" s="900">
        <v>6.29</v>
      </c>
      <c r="G35" s="900">
        <v>0</v>
      </c>
      <c r="H35" s="900">
        <v>0</v>
      </c>
      <c r="I35" s="900">
        <v>0</v>
      </c>
      <c r="J35" s="900">
        <v>0.18</v>
      </c>
      <c r="K35" s="900">
        <v>0.1</v>
      </c>
      <c r="L35" s="900">
        <v>0.23</v>
      </c>
      <c r="M35" s="900">
        <v>0.37</v>
      </c>
      <c r="N35" s="900">
        <v>0.99</v>
      </c>
      <c r="O35" s="900">
        <v>34.450000000000003</v>
      </c>
      <c r="P35" s="900">
        <v>0.11</v>
      </c>
      <c r="Q35" s="900">
        <v>10.07</v>
      </c>
      <c r="R35" s="900">
        <v>1.48</v>
      </c>
      <c r="S35" s="900">
        <v>2.5</v>
      </c>
      <c r="T35" s="900">
        <v>6.35</v>
      </c>
      <c r="U35" s="900">
        <v>9.66</v>
      </c>
      <c r="V35" s="900">
        <v>9.6199999999999992</v>
      </c>
      <c r="W35" s="900">
        <v>18.63</v>
      </c>
      <c r="X35" s="900">
        <v>30.86</v>
      </c>
      <c r="Y35" s="900">
        <v>370.2</v>
      </c>
      <c r="Z35" s="901">
        <v>502.09</v>
      </c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  <c r="AK35" s="399"/>
      <c r="AL35" s="399"/>
      <c r="AM35" s="399"/>
      <c r="AN35" s="399"/>
      <c r="AO35" s="399"/>
      <c r="AP35" s="399"/>
      <c r="AQ35" s="399"/>
      <c r="AR35" s="399"/>
      <c r="AS35" s="399"/>
      <c r="AT35" s="399"/>
      <c r="AU35" s="399"/>
    </row>
    <row r="36" spans="1:47" ht="16.5" customHeight="1">
      <c r="A36" s="1214"/>
      <c r="B36" s="1212"/>
      <c r="C36" s="1215"/>
      <c r="D36" s="403" t="s">
        <v>28</v>
      </c>
      <c r="E36" s="902">
        <v>0</v>
      </c>
      <c r="F36" s="902">
        <v>0</v>
      </c>
      <c r="G36" s="902">
        <v>0</v>
      </c>
      <c r="H36" s="902">
        <v>0</v>
      </c>
      <c r="I36" s="902">
        <v>0</v>
      </c>
      <c r="J36" s="902">
        <v>22</v>
      </c>
      <c r="K36" s="902">
        <v>17</v>
      </c>
      <c r="L36" s="902">
        <v>51</v>
      </c>
      <c r="M36" s="902">
        <v>87</v>
      </c>
      <c r="N36" s="902">
        <v>218</v>
      </c>
      <c r="O36" s="902">
        <v>7987</v>
      </c>
      <c r="P36" s="902">
        <v>27</v>
      </c>
      <c r="Q36" s="902">
        <v>3003</v>
      </c>
      <c r="R36" s="902">
        <v>374</v>
      </c>
      <c r="S36" s="902">
        <v>630</v>
      </c>
      <c r="T36" s="902">
        <v>1491</v>
      </c>
      <c r="U36" s="902">
        <v>2086</v>
      </c>
      <c r="V36" s="902">
        <v>2533</v>
      </c>
      <c r="W36" s="902">
        <v>4651</v>
      </c>
      <c r="X36" s="902">
        <v>7834</v>
      </c>
      <c r="Y36" s="902">
        <v>94133</v>
      </c>
      <c r="Z36" s="903">
        <v>125144</v>
      </c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399"/>
      <c r="AT36" s="399"/>
      <c r="AU36" s="399"/>
    </row>
    <row r="37" spans="1:47" ht="16.5" customHeight="1">
      <c r="A37" s="1214"/>
      <c r="B37" s="1212"/>
      <c r="C37" s="1215"/>
      <c r="D37" s="402" t="s">
        <v>26</v>
      </c>
      <c r="E37" s="904">
        <v>0</v>
      </c>
      <c r="F37" s="904">
        <v>0</v>
      </c>
      <c r="G37" s="904">
        <v>0</v>
      </c>
      <c r="H37" s="904">
        <v>0</v>
      </c>
      <c r="I37" s="904">
        <v>0</v>
      </c>
      <c r="J37" s="904">
        <v>1</v>
      </c>
      <c r="K37" s="904">
        <v>1</v>
      </c>
      <c r="L37" s="904">
        <v>1</v>
      </c>
      <c r="M37" s="904">
        <v>1</v>
      </c>
      <c r="N37" s="904">
        <v>3</v>
      </c>
      <c r="O37" s="904">
        <v>88</v>
      </c>
      <c r="P37" s="904">
        <v>0</v>
      </c>
      <c r="Q37" s="904">
        <v>20</v>
      </c>
      <c r="R37" s="904">
        <v>2</v>
      </c>
      <c r="S37" s="904">
        <v>3</v>
      </c>
      <c r="T37" s="904">
        <v>8</v>
      </c>
      <c r="U37" s="904">
        <v>11</v>
      </c>
      <c r="V37" s="904">
        <v>14</v>
      </c>
      <c r="W37" s="904">
        <v>23</v>
      </c>
      <c r="X37" s="904">
        <v>37</v>
      </c>
      <c r="Y37" s="904">
        <v>401</v>
      </c>
      <c r="Z37" s="905">
        <v>614</v>
      </c>
      <c r="AA37" s="399"/>
      <c r="AB37" s="399"/>
      <c r="AC37" s="399"/>
      <c r="AD37" s="399"/>
      <c r="AE37" s="399"/>
      <c r="AF37" s="399"/>
      <c r="AG37" s="399"/>
      <c r="AH37" s="399"/>
      <c r="AI37" s="399"/>
      <c r="AJ37" s="399"/>
      <c r="AK37" s="399"/>
      <c r="AL37" s="399"/>
      <c r="AM37" s="399"/>
      <c r="AN37" s="399"/>
      <c r="AO37" s="399"/>
      <c r="AP37" s="399"/>
      <c r="AQ37" s="399"/>
      <c r="AR37" s="399"/>
      <c r="AS37" s="399"/>
      <c r="AT37" s="399"/>
      <c r="AU37" s="399"/>
    </row>
    <row r="38" spans="1:47" ht="16.5" customHeight="1">
      <c r="A38" s="1214"/>
      <c r="B38" s="1212" t="s">
        <v>30</v>
      </c>
      <c r="C38" s="1212"/>
      <c r="D38" s="401" t="s">
        <v>27</v>
      </c>
      <c r="E38" s="900">
        <f>E32+E35</f>
        <v>0</v>
      </c>
      <c r="F38" s="900">
        <f t="shared" ref="F38:Z40" si="3">F32+F35</f>
        <v>6.32</v>
      </c>
      <c r="G38" s="900">
        <f t="shared" si="3"/>
        <v>14.47</v>
      </c>
      <c r="H38" s="900">
        <f t="shared" si="3"/>
        <v>0.21</v>
      </c>
      <c r="I38" s="900">
        <f t="shared" si="3"/>
        <v>7.9</v>
      </c>
      <c r="J38" s="900">
        <f t="shared" si="3"/>
        <v>4.05</v>
      </c>
      <c r="K38" s="900">
        <f t="shared" si="3"/>
        <v>17.560000000000002</v>
      </c>
      <c r="L38" s="900">
        <f t="shared" si="3"/>
        <v>48.339999999999996</v>
      </c>
      <c r="M38" s="900">
        <f t="shared" si="3"/>
        <v>166.04</v>
      </c>
      <c r="N38" s="900">
        <f t="shared" si="3"/>
        <v>320.72000000000003</v>
      </c>
      <c r="O38" s="900">
        <f t="shared" si="3"/>
        <v>427.55</v>
      </c>
      <c r="P38" s="900">
        <f t="shared" si="3"/>
        <v>423.89</v>
      </c>
      <c r="Q38" s="900">
        <f t="shared" si="3"/>
        <v>910.57</v>
      </c>
      <c r="R38" s="900">
        <f t="shared" si="3"/>
        <v>1642.32</v>
      </c>
      <c r="S38" s="900">
        <f t="shared" si="3"/>
        <v>1104.3</v>
      </c>
      <c r="T38" s="900">
        <f t="shared" si="3"/>
        <v>1131.29</v>
      </c>
      <c r="U38" s="900">
        <f t="shared" si="3"/>
        <v>766.71999999999991</v>
      </c>
      <c r="V38" s="900">
        <f t="shared" si="3"/>
        <v>683.84</v>
      </c>
      <c r="W38" s="900">
        <f t="shared" si="3"/>
        <v>423.2</v>
      </c>
      <c r="X38" s="900">
        <f t="shared" si="3"/>
        <v>345.90000000000003</v>
      </c>
      <c r="Y38" s="900">
        <f t="shared" si="3"/>
        <v>742.04</v>
      </c>
      <c r="Z38" s="901">
        <f t="shared" si="3"/>
        <v>9187.23</v>
      </c>
      <c r="AA38" s="399"/>
      <c r="AB38" s="399"/>
      <c r="AC38" s="399"/>
      <c r="AD38" s="399"/>
      <c r="AE38" s="399"/>
      <c r="AF38" s="399"/>
      <c r="AG38" s="399"/>
      <c r="AH38" s="399"/>
      <c r="AI38" s="399"/>
      <c r="AJ38" s="399"/>
      <c r="AK38" s="399"/>
      <c r="AL38" s="399"/>
      <c r="AM38" s="399"/>
      <c r="AN38" s="399"/>
      <c r="AO38" s="399"/>
      <c r="AP38" s="399"/>
      <c r="AQ38" s="399"/>
      <c r="AR38" s="399"/>
      <c r="AS38" s="399"/>
      <c r="AT38" s="399"/>
      <c r="AU38" s="399"/>
    </row>
    <row r="39" spans="1:47" ht="16.5" customHeight="1">
      <c r="A39" s="1214"/>
      <c r="B39" s="1212"/>
      <c r="C39" s="1212"/>
      <c r="D39" s="403" t="s">
        <v>28</v>
      </c>
      <c r="E39" s="902">
        <f>E33+E36</f>
        <v>0</v>
      </c>
      <c r="F39" s="902">
        <f t="shared" si="3"/>
        <v>0</v>
      </c>
      <c r="G39" s="902">
        <f t="shared" si="3"/>
        <v>470</v>
      </c>
      <c r="H39" s="902">
        <f t="shared" si="3"/>
        <v>9</v>
      </c>
      <c r="I39" s="902">
        <f t="shared" si="3"/>
        <v>760</v>
      </c>
      <c r="J39" s="902">
        <f t="shared" si="3"/>
        <v>388</v>
      </c>
      <c r="K39" s="902">
        <f t="shared" si="3"/>
        <v>2217</v>
      </c>
      <c r="L39" s="902">
        <f t="shared" si="3"/>
        <v>7206</v>
      </c>
      <c r="M39" s="902">
        <f t="shared" si="3"/>
        <v>27410</v>
      </c>
      <c r="N39" s="902">
        <f t="shared" si="3"/>
        <v>60867</v>
      </c>
      <c r="O39" s="902">
        <f t="shared" si="3"/>
        <v>90131</v>
      </c>
      <c r="P39" s="902">
        <f t="shared" si="3"/>
        <v>96959</v>
      </c>
      <c r="Q39" s="902">
        <f t="shared" si="3"/>
        <v>213670</v>
      </c>
      <c r="R39" s="902">
        <f t="shared" si="3"/>
        <v>390019</v>
      </c>
      <c r="S39" s="902">
        <f t="shared" si="3"/>
        <v>264609</v>
      </c>
      <c r="T39" s="902">
        <f t="shared" si="3"/>
        <v>272442</v>
      </c>
      <c r="U39" s="902">
        <f t="shared" si="3"/>
        <v>182027</v>
      </c>
      <c r="V39" s="902">
        <f t="shared" si="3"/>
        <v>163521</v>
      </c>
      <c r="W39" s="902">
        <f t="shared" si="3"/>
        <v>97567</v>
      </c>
      <c r="X39" s="902">
        <f t="shared" si="3"/>
        <v>83917</v>
      </c>
      <c r="Y39" s="902">
        <f t="shared" si="3"/>
        <v>182659</v>
      </c>
      <c r="Z39" s="903">
        <f t="shared" si="3"/>
        <v>2136848</v>
      </c>
      <c r="AA39" s="399"/>
      <c r="AB39" s="399"/>
      <c r="AC39" s="399"/>
      <c r="AD39" s="399"/>
      <c r="AE39" s="399"/>
      <c r="AF39" s="399"/>
      <c r="AG39" s="399"/>
      <c r="AH39" s="399"/>
      <c r="AI39" s="399"/>
      <c r="AJ39" s="399"/>
      <c r="AK39" s="399"/>
      <c r="AL39" s="399"/>
      <c r="AM39" s="399"/>
      <c r="AN39" s="399"/>
      <c r="AO39" s="399"/>
      <c r="AP39" s="399"/>
      <c r="AQ39" s="399"/>
      <c r="AR39" s="399"/>
      <c r="AS39" s="399"/>
      <c r="AT39" s="399"/>
      <c r="AU39" s="399"/>
    </row>
    <row r="40" spans="1:47" ht="16.5" customHeight="1">
      <c r="A40" s="1214"/>
      <c r="B40" s="1212"/>
      <c r="C40" s="1212"/>
      <c r="D40" s="402" t="s">
        <v>26</v>
      </c>
      <c r="E40" s="907">
        <f>E34+E37</f>
        <v>0</v>
      </c>
      <c r="F40" s="907">
        <f t="shared" si="3"/>
        <v>0</v>
      </c>
      <c r="G40" s="907">
        <f t="shared" si="3"/>
        <v>59</v>
      </c>
      <c r="H40" s="907">
        <f t="shared" si="3"/>
        <v>0</v>
      </c>
      <c r="I40" s="907">
        <f t="shared" si="3"/>
        <v>47</v>
      </c>
      <c r="J40" s="907">
        <f t="shared" si="3"/>
        <v>22</v>
      </c>
      <c r="K40" s="907">
        <f t="shared" si="3"/>
        <v>98</v>
      </c>
      <c r="L40" s="907">
        <f t="shared" si="3"/>
        <v>226</v>
      </c>
      <c r="M40" s="907">
        <f t="shared" si="3"/>
        <v>644</v>
      </c>
      <c r="N40" s="907">
        <f t="shared" si="3"/>
        <v>1059</v>
      </c>
      <c r="O40" s="907">
        <f t="shared" si="3"/>
        <v>1118</v>
      </c>
      <c r="P40" s="907">
        <f t="shared" si="3"/>
        <v>829</v>
      </c>
      <c r="Q40" s="907">
        <f t="shared" si="3"/>
        <v>1414</v>
      </c>
      <c r="R40" s="907">
        <f t="shared" si="3"/>
        <v>1973</v>
      </c>
      <c r="S40" s="907">
        <f t="shared" si="3"/>
        <v>1184</v>
      </c>
      <c r="T40" s="907">
        <f t="shared" si="3"/>
        <v>1217</v>
      </c>
      <c r="U40" s="907">
        <f t="shared" si="3"/>
        <v>807</v>
      </c>
      <c r="V40" s="907">
        <f t="shared" si="3"/>
        <v>771</v>
      </c>
      <c r="W40" s="907">
        <f t="shared" si="3"/>
        <v>422</v>
      </c>
      <c r="X40" s="907">
        <f t="shared" si="3"/>
        <v>400</v>
      </c>
      <c r="Y40" s="907">
        <f t="shared" si="3"/>
        <v>814</v>
      </c>
      <c r="Z40" s="908">
        <f t="shared" si="3"/>
        <v>13104</v>
      </c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</row>
    <row r="41" spans="1:47" ht="16.5" customHeight="1">
      <c r="A41" s="1214"/>
      <c r="B41" s="1212" t="s">
        <v>31</v>
      </c>
      <c r="C41" s="1215" t="s">
        <v>416</v>
      </c>
      <c r="D41" s="401" t="s">
        <v>27</v>
      </c>
      <c r="E41" s="900">
        <v>0</v>
      </c>
      <c r="F41" s="900">
        <v>0</v>
      </c>
      <c r="G41" s="900">
        <v>0</v>
      </c>
      <c r="H41" s="900">
        <v>0.32</v>
      </c>
      <c r="I41" s="900">
        <v>21.12</v>
      </c>
      <c r="J41" s="900">
        <v>14.25</v>
      </c>
      <c r="K41" s="900">
        <v>0.36</v>
      </c>
      <c r="L41" s="900">
        <v>9.4499999999999993</v>
      </c>
      <c r="M41" s="900">
        <v>40.75</v>
      </c>
      <c r="N41" s="900">
        <v>56.31</v>
      </c>
      <c r="O41" s="900">
        <v>90.12</v>
      </c>
      <c r="P41" s="900">
        <v>122.58</v>
      </c>
      <c r="Q41" s="900">
        <v>34.450000000000003</v>
      </c>
      <c r="R41" s="900">
        <v>4.29</v>
      </c>
      <c r="S41" s="900">
        <v>0.88</v>
      </c>
      <c r="T41" s="900">
        <v>0.19</v>
      </c>
      <c r="U41" s="900">
        <v>0</v>
      </c>
      <c r="V41" s="900">
        <v>0.26</v>
      </c>
      <c r="W41" s="900">
        <v>0</v>
      </c>
      <c r="X41" s="900">
        <v>0</v>
      </c>
      <c r="Y41" s="900">
        <v>0</v>
      </c>
      <c r="Z41" s="901">
        <v>395.33</v>
      </c>
      <c r="AA41" s="399"/>
      <c r="AB41" s="399"/>
      <c r="AC41" s="399"/>
      <c r="AD41" s="399"/>
      <c r="AE41" s="399"/>
      <c r="AF41" s="399"/>
      <c r="AG41" s="399"/>
      <c r="AH41" s="399"/>
      <c r="AI41" s="399"/>
      <c r="AJ41" s="399"/>
      <c r="AK41" s="399"/>
      <c r="AL41" s="399"/>
      <c r="AM41" s="399"/>
      <c r="AN41" s="399"/>
      <c r="AO41" s="399"/>
      <c r="AP41" s="399"/>
      <c r="AQ41" s="399"/>
      <c r="AR41" s="399"/>
      <c r="AS41" s="399"/>
      <c r="AT41" s="399"/>
      <c r="AU41" s="399"/>
    </row>
    <row r="42" spans="1:47" ht="16.5" customHeight="1">
      <c r="A42" s="1214"/>
      <c r="B42" s="1212"/>
      <c r="C42" s="1215"/>
      <c r="D42" s="403" t="s">
        <v>28</v>
      </c>
      <c r="E42" s="902">
        <v>0</v>
      </c>
      <c r="F42" s="902">
        <v>0</v>
      </c>
      <c r="G42" s="902">
        <v>0</v>
      </c>
      <c r="H42" s="902">
        <v>0</v>
      </c>
      <c r="I42" s="902">
        <v>1344</v>
      </c>
      <c r="J42" s="902">
        <v>1610</v>
      </c>
      <c r="K42" s="902">
        <v>24</v>
      </c>
      <c r="L42" s="902">
        <v>1004</v>
      </c>
      <c r="M42" s="902">
        <v>3959</v>
      </c>
      <c r="N42" s="902">
        <v>4918</v>
      </c>
      <c r="O42" s="902">
        <v>7640</v>
      </c>
      <c r="P42" s="902">
        <v>11622</v>
      </c>
      <c r="Q42" s="902">
        <v>3457</v>
      </c>
      <c r="R42" s="902">
        <v>435</v>
      </c>
      <c r="S42" s="902">
        <v>68</v>
      </c>
      <c r="T42" s="902">
        <v>13</v>
      </c>
      <c r="U42" s="902">
        <v>0</v>
      </c>
      <c r="V42" s="902">
        <v>37</v>
      </c>
      <c r="W42" s="902">
        <v>0</v>
      </c>
      <c r="X42" s="902">
        <v>0</v>
      </c>
      <c r="Y42" s="902">
        <v>0</v>
      </c>
      <c r="Z42" s="903">
        <v>36131</v>
      </c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  <c r="AR42" s="399"/>
      <c r="AS42" s="399"/>
      <c r="AT42" s="399"/>
      <c r="AU42" s="399"/>
    </row>
    <row r="43" spans="1:47" ht="16.5" customHeight="1">
      <c r="A43" s="1214"/>
      <c r="B43" s="1212"/>
      <c r="C43" s="1215"/>
      <c r="D43" s="402" t="s">
        <v>26</v>
      </c>
      <c r="E43" s="904">
        <v>0</v>
      </c>
      <c r="F43" s="904">
        <v>0</v>
      </c>
      <c r="G43" s="904">
        <v>0</v>
      </c>
      <c r="H43" s="904">
        <v>0</v>
      </c>
      <c r="I43" s="904">
        <v>71</v>
      </c>
      <c r="J43" s="904">
        <v>49</v>
      </c>
      <c r="K43" s="904">
        <v>0</v>
      </c>
      <c r="L43" s="904">
        <v>16</v>
      </c>
      <c r="M43" s="904">
        <v>52</v>
      </c>
      <c r="N43" s="904">
        <v>66</v>
      </c>
      <c r="O43" s="904">
        <v>109</v>
      </c>
      <c r="P43" s="904">
        <v>140</v>
      </c>
      <c r="Q43" s="904">
        <v>44</v>
      </c>
      <c r="R43" s="904">
        <v>5</v>
      </c>
      <c r="S43" s="904">
        <v>0</v>
      </c>
      <c r="T43" s="904">
        <v>0</v>
      </c>
      <c r="U43" s="904">
        <v>0</v>
      </c>
      <c r="V43" s="904">
        <v>0</v>
      </c>
      <c r="W43" s="904">
        <v>0</v>
      </c>
      <c r="X43" s="904">
        <v>0</v>
      </c>
      <c r="Y43" s="904">
        <v>0</v>
      </c>
      <c r="Z43" s="905">
        <v>552</v>
      </c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399"/>
      <c r="AQ43" s="399"/>
      <c r="AR43" s="399"/>
      <c r="AS43" s="399"/>
      <c r="AT43" s="399"/>
      <c r="AU43" s="399"/>
    </row>
    <row r="44" spans="1:47" ht="16.5" customHeight="1">
      <c r="A44" s="1214"/>
      <c r="B44" s="1212"/>
      <c r="C44" s="1215" t="s">
        <v>417</v>
      </c>
      <c r="D44" s="401" t="s">
        <v>27</v>
      </c>
      <c r="E44" s="900">
        <v>7.04</v>
      </c>
      <c r="F44" s="900">
        <v>308.82</v>
      </c>
      <c r="G44" s="900">
        <v>1228.8599999999999</v>
      </c>
      <c r="H44" s="900">
        <v>1410.48</v>
      </c>
      <c r="I44" s="900">
        <v>2706.7</v>
      </c>
      <c r="J44" s="900">
        <v>2044.15</v>
      </c>
      <c r="K44" s="900">
        <v>2853.13</v>
      </c>
      <c r="L44" s="900">
        <v>3891.77</v>
      </c>
      <c r="M44" s="900">
        <v>8512.51</v>
      </c>
      <c r="N44" s="900">
        <v>14881.6</v>
      </c>
      <c r="O44" s="900">
        <v>17869.490000000002</v>
      </c>
      <c r="P44" s="900">
        <v>15888.48</v>
      </c>
      <c r="Q44" s="900">
        <v>9541.77</v>
      </c>
      <c r="R44" s="900">
        <v>4477.45</v>
      </c>
      <c r="S44" s="900">
        <v>2524.09</v>
      </c>
      <c r="T44" s="900">
        <v>1560.2</v>
      </c>
      <c r="U44" s="900">
        <v>1132.53</v>
      </c>
      <c r="V44" s="900">
        <v>810</v>
      </c>
      <c r="W44" s="900">
        <v>488.35</v>
      </c>
      <c r="X44" s="900">
        <v>399.38</v>
      </c>
      <c r="Y44" s="900">
        <v>3710.49</v>
      </c>
      <c r="Z44" s="901">
        <v>96247.29</v>
      </c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399"/>
      <c r="AS44" s="399"/>
      <c r="AT44" s="399"/>
      <c r="AU44" s="399"/>
    </row>
    <row r="45" spans="1:47" ht="16.5" customHeight="1">
      <c r="A45" s="1214"/>
      <c r="B45" s="1212"/>
      <c r="C45" s="1215"/>
      <c r="D45" s="403" t="s">
        <v>28</v>
      </c>
      <c r="E45" s="902">
        <v>0</v>
      </c>
      <c r="F45" s="902">
        <v>4105</v>
      </c>
      <c r="G45" s="902">
        <v>32763</v>
      </c>
      <c r="H45" s="902">
        <v>67142</v>
      </c>
      <c r="I45" s="902">
        <v>166948</v>
      </c>
      <c r="J45" s="902">
        <v>156199</v>
      </c>
      <c r="K45" s="902">
        <v>217256</v>
      </c>
      <c r="L45" s="902">
        <v>347168</v>
      </c>
      <c r="M45" s="902">
        <v>901209</v>
      </c>
      <c r="N45" s="902">
        <v>1647877</v>
      </c>
      <c r="O45" s="902">
        <v>1965782</v>
      </c>
      <c r="P45" s="902">
        <v>1739188</v>
      </c>
      <c r="Q45" s="902">
        <v>1059630</v>
      </c>
      <c r="R45" s="902">
        <v>542461</v>
      </c>
      <c r="S45" s="902">
        <v>322427</v>
      </c>
      <c r="T45" s="902">
        <v>188324</v>
      </c>
      <c r="U45" s="902">
        <v>153393</v>
      </c>
      <c r="V45" s="902">
        <v>121659</v>
      </c>
      <c r="W45" s="902">
        <v>72862</v>
      </c>
      <c r="X45" s="902">
        <v>54392</v>
      </c>
      <c r="Y45" s="902">
        <v>600187</v>
      </c>
      <c r="Z45" s="903">
        <v>10360972</v>
      </c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399"/>
      <c r="AS45" s="399"/>
      <c r="AT45" s="399"/>
      <c r="AU45" s="399"/>
    </row>
    <row r="46" spans="1:47" ht="16.5" customHeight="1">
      <c r="A46" s="1214"/>
      <c r="B46" s="1212"/>
      <c r="C46" s="1215"/>
      <c r="D46" s="402" t="s">
        <v>26</v>
      </c>
      <c r="E46" s="904">
        <v>0</v>
      </c>
      <c r="F46" s="904">
        <v>770</v>
      </c>
      <c r="G46" s="904">
        <v>3742</v>
      </c>
      <c r="H46" s="904">
        <v>5550</v>
      </c>
      <c r="I46" s="904">
        <v>9978</v>
      </c>
      <c r="J46" s="904">
        <v>6429</v>
      </c>
      <c r="K46" s="904">
        <v>6406</v>
      </c>
      <c r="L46" s="904">
        <v>6735</v>
      </c>
      <c r="M46" s="904">
        <v>13441</v>
      </c>
      <c r="N46" s="904">
        <v>17243</v>
      </c>
      <c r="O46" s="904">
        <v>19944</v>
      </c>
      <c r="P46" s="904">
        <v>17553</v>
      </c>
      <c r="Q46" s="904">
        <v>10680</v>
      </c>
      <c r="R46" s="904">
        <v>5007</v>
      </c>
      <c r="S46" s="904">
        <v>2331</v>
      </c>
      <c r="T46" s="904">
        <v>1484</v>
      </c>
      <c r="U46" s="904">
        <v>1136</v>
      </c>
      <c r="V46" s="904">
        <v>768</v>
      </c>
      <c r="W46" s="904">
        <v>455</v>
      </c>
      <c r="X46" s="904">
        <v>313</v>
      </c>
      <c r="Y46" s="904">
        <v>3109</v>
      </c>
      <c r="Z46" s="905">
        <v>133074</v>
      </c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</row>
    <row r="47" spans="1:47" ht="16.5" customHeight="1">
      <c r="A47" s="1214"/>
      <c r="B47" s="1212" t="s">
        <v>30</v>
      </c>
      <c r="C47" s="1212"/>
      <c r="D47" s="401" t="s">
        <v>27</v>
      </c>
      <c r="E47" s="900">
        <f>E41+E44</f>
        <v>7.04</v>
      </c>
      <c r="F47" s="900">
        <f t="shared" ref="F47:Z49" si="4">F41+F44</f>
        <v>308.82</v>
      </c>
      <c r="G47" s="900">
        <f t="shared" si="4"/>
        <v>1228.8599999999999</v>
      </c>
      <c r="H47" s="900">
        <f t="shared" si="4"/>
        <v>1410.8</v>
      </c>
      <c r="I47" s="900">
        <f t="shared" si="4"/>
        <v>2727.8199999999997</v>
      </c>
      <c r="J47" s="900">
        <f t="shared" si="4"/>
        <v>2058.4</v>
      </c>
      <c r="K47" s="900">
        <f t="shared" si="4"/>
        <v>2853.4900000000002</v>
      </c>
      <c r="L47" s="900">
        <f t="shared" si="4"/>
        <v>3901.22</v>
      </c>
      <c r="M47" s="900">
        <f t="shared" si="4"/>
        <v>8553.26</v>
      </c>
      <c r="N47" s="900">
        <f t="shared" si="4"/>
        <v>14937.91</v>
      </c>
      <c r="O47" s="900">
        <f t="shared" si="4"/>
        <v>17959.61</v>
      </c>
      <c r="P47" s="900">
        <f t="shared" si="4"/>
        <v>16011.06</v>
      </c>
      <c r="Q47" s="900">
        <f t="shared" si="4"/>
        <v>9576.2200000000012</v>
      </c>
      <c r="R47" s="900">
        <f t="shared" si="4"/>
        <v>4481.74</v>
      </c>
      <c r="S47" s="900">
        <f t="shared" si="4"/>
        <v>2524.9700000000003</v>
      </c>
      <c r="T47" s="900">
        <f t="shared" si="4"/>
        <v>1560.39</v>
      </c>
      <c r="U47" s="900">
        <f t="shared" si="4"/>
        <v>1132.53</v>
      </c>
      <c r="V47" s="900">
        <f t="shared" si="4"/>
        <v>810.26</v>
      </c>
      <c r="W47" s="900">
        <f t="shared" si="4"/>
        <v>488.35</v>
      </c>
      <c r="X47" s="900">
        <f t="shared" si="4"/>
        <v>399.38</v>
      </c>
      <c r="Y47" s="900">
        <f t="shared" si="4"/>
        <v>3710.49</v>
      </c>
      <c r="Z47" s="901">
        <f t="shared" si="4"/>
        <v>96642.62</v>
      </c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99"/>
      <c r="AR47" s="399"/>
      <c r="AS47" s="399"/>
      <c r="AT47" s="399"/>
      <c r="AU47" s="399"/>
    </row>
    <row r="48" spans="1:47" ht="16.5" customHeight="1">
      <c r="A48" s="1214"/>
      <c r="B48" s="1212"/>
      <c r="C48" s="1212"/>
      <c r="D48" s="403" t="s">
        <v>28</v>
      </c>
      <c r="E48" s="902">
        <f>E42+E45</f>
        <v>0</v>
      </c>
      <c r="F48" s="902">
        <f t="shared" si="4"/>
        <v>4105</v>
      </c>
      <c r="G48" s="902">
        <f t="shared" si="4"/>
        <v>32763</v>
      </c>
      <c r="H48" s="902">
        <f t="shared" si="4"/>
        <v>67142</v>
      </c>
      <c r="I48" s="902">
        <f t="shared" si="4"/>
        <v>168292</v>
      </c>
      <c r="J48" s="902">
        <f t="shared" si="4"/>
        <v>157809</v>
      </c>
      <c r="K48" s="902">
        <f t="shared" si="4"/>
        <v>217280</v>
      </c>
      <c r="L48" s="902">
        <f t="shared" si="4"/>
        <v>348172</v>
      </c>
      <c r="M48" s="902">
        <f t="shared" si="4"/>
        <v>905168</v>
      </c>
      <c r="N48" s="902">
        <f t="shared" si="4"/>
        <v>1652795</v>
      </c>
      <c r="O48" s="902">
        <f t="shared" si="4"/>
        <v>1973422</v>
      </c>
      <c r="P48" s="902">
        <f t="shared" si="4"/>
        <v>1750810</v>
      </c>
      <c r="Q48" s="902">
        <f t="shared" si="4"/>
        <v>1063087</v>
      </c>
      <c r="R48" s="902">
        <f t="shared" si="4"/>
        <v>542896</v>
      </c>
      <c r="S48" s="902">
        <f t="shared" si="4"/>
        <v>322495</v>
      </c>
      <c r="T48" s="902">
        <f t="shared" si="4"/>
        <v>188337</v>
      </c>
      <c r="U48" s="902">
        <f t="shared" si="4"/>
        <v>153393</v>
      </c>
      <c r="V48" s="902">
        <f t="shared" si="4"/>
        <v>121696</v>
      </c>
      <c r="W48" s="902">
        <f t="shared" si="4"/>
        <v>72862</v>
      </c>
      <c r="X48" s="902">
        <f t="shared" si="4"/>
        <v>54392</v>
      </c>
      <c r="Y48" s="902">
        <f t="shared" si="4"/>
        <v>600187</v>
      </c>
      <c r="Z48" s="903">
        <f t="shared" si="4"/>
        <v>10397103</v>
      </c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</row>
    <row r="49" spans="1:47" ht="16.5" customHeight="1">
      <c r="A49" s="1214"/>
      <c r="B49" s="1212"/>
      <c r="C49" s="1212"/>
      <c r="D49" s="402" t="s">
        <v>26</v>
      </c>
      <c r="E49" s="907">
        <f>E43+E46</f>
        <v>0</v>
      </c>
      <c r="F49" s="907">
        <f t="shared" si="4"/>
        <v>770</v>
      </c>
      <c r="G49" s="907">
        <f t="shared" si="4"/>
        <v>3742</v>
      </c>
      <c r="H49" s="907">
        <f t="shared" si="4"/>
        <v>5550</v>
      </c>
      <c r="I49" s="907">
        <f t="shared" si="4"/>
        <v>10049</v>
      </c>
      <c r="J49" s="907">
        <f t="shared" si="4"/>
        <v>6478</v>
      </c>
      <c r="K49" s="907">
        <f t="shared" si="4"/>
        <v>6406</v>
      </c>
      <c r="L49" s="907">
        <f t="shared" si="4"/>
        <v>6751</v>
      </c>
      <c r="M49" s="907">
        <f t="shared" si="4"/>
        <v>13493</v>
      </c>
      <c r="N49" s="907">
        <f t="shared" si="4"/>
        <v>17309</v>
      </c>
      <c r="O49" s="907">
        <f t="shared" si="4"/>
        <v>20053</v>
      </c>
      <c r="P49" s="907">
        <f t="shared" si="4"/>
        <v>17693</v>
      </c>
      <c r="Q49" s="907">
        <f t="shared" si="4"/>
        <v>10724</v>
      </c>
      <c r="R49" s="907">
        <f t="shared" si="4"/>
        <v>5012</v>
      </c>
      <c r="S49" s="907">
        <f t="shared" si="4"/>
        <v>2331</v>
      </c>
      <c r="T49" s="907">
        <f t="shared" si="4"/>
        <v>1484</v>
      </c>
      <c r="U49" s="907">
        <f t="shared" si="4"/>
        <v>1136</v>
      </c>
      <c r="V49" s="907">
        <f t="shared" si="4"/>
        <v>768</v>
      </c>
      <c r="W49" s="907">
        <f t="shared" si="4"/>
        <v>455</v>
      </c>
      <c r="X49" s="907">
        <f t="shared" si="4"/>
        <v>313</v>
      </c>
      <c r="Y49" s="907">
        <f t="shared" si="4"/>
        <v>3109</v>
      </c>
      <c r="Z49" s="908">
        <f t="shared" si="4"/>
        <v>133626</v>
      </c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  <c r="AO49" s="399"/>
      <c r="AP49" s="399"/>
      <c r="AQ49" s="399"/>
      <c r="AR49" s="399"/>
      <c r="AS49" s="399"/>
      <c r="AT49" s="399"/>
      <c r="AU49" s="399"/>
    </row>
    <row r="50" spans="1:47" ht="16.5" customHeight="1">
      <c r="A50" s="1214" t="s">
        <v>24</v>
      </c>
      <c r="B50" s="1212"/>
      <c r="C50" s="1212"/>
      <c r="D50" s="401" t="s">
        <v>27</v>
      </c>
      <c r="E50" s="900">
        <f>E32+E35+E41+E44</f>
        <v>7.04</v>
      </c>
      <c r="F50" s="900">
        <f t="shared" ref="F50:Z52" si="5">F32+F35+F41+F44</f>
        <v>315.14</v>
      </c>
      <c r="G50" s="900">
        <f t="shared" si="5"/>
        <v>1243.33</v>
      </c>
      <c r="H50" s="900">
        <f t="shared" si="5"/>
        <v>1411.01</v>
      </c>
      <c r="I50" s="900">
        <f t="shared" si="5"/>
        <v>2735.72</v>
      </c>
      <c r="J50" s="900">
        <f t="shared" si="5"/>
        <v>2062.4500000000003</v>
      </c>
      <c r="K50" s="900">
        <f t="shared" si="5"/>
        <v>2871.05</v>
      </c>
      <c r="L50" s="900">
        <f t="shared" si="5"/>
        <v>3949.56</v>
      </c>
      <c r="M50" s="900">
        <f t="shared" si="5"/>
        <v>8719.3000000000011</v>
      </c>
      <c r="N50" s="900">
        <f t="shared" si="5"/>
        <v>15258.630000000001</v>
      </c>
      <c r="O50" s="900">
        <f t="shared" si="5"/>
        <v>18387.160000000003</v>
      </c>
      <c r="P50" s="900">
        <f t="shared" si="5"/>
        <v>16434.95</v>
      </c>
      <c r="Q50" s="900">
        <f t="shared" si="5"/>
        <v>10486.79</v>
      </c>
      <c r="R50" s="900">
        <f t="shared" si="5"/>
        <v>6124.0599999999995</v>
      </c>
      <c r="S50" s="900">
        <f t="shared" si="5"/>
        <v>3629.2700000000004</v>
      </c>
      <c r="T50" s="900">
        <f t="shared" si="5"/>
        <v>2691.6800000000003</v>
      </c>
      <c r="U50" s="900">
        <f t="shared" si="5"/>
        <v>1899.25</v>
      </c>
      <c r="V50" s="900">
        <f t="shared" si="5"/>
        <v>1494.1</v>
      </c>
      <c r="W50" s="900">
        <f t="shared" si="5"/>
        <v>911.55</v>
      </c>
      <c r="X50" s="900">
        <f t="shared" si="5"/>
        <v>745.28</v>
      </c>
      <c r="Y50" s="900">
        <f t="shared" si="5"/>
        <v>4452.53</v>
      </c>
      <c r="Z50" s="901">
        <f t="shared" si="5"/>
        <v>105829.84999999999</v>
      </c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  <c r="AO50" s="399"/>
      <c r="AP50" s="399"/>
      <c r="AQ50" s="399"/>
      <c r="AR50" s="399"/>
      <c r="AS50" s="399"/>
      <c r="AT50" s="399"/>
      <c r="AU50" s="399"/>
    </row>
    <row r="51" spans="1:47" ht="16.5" customHeight="1">
      <c r="A51" s="1214"/>
      <c r="B51" s="1212"/>
      <c r="C51" s="1212"/>
      <c r="D51" s="403" t="s">
        <v>28</v>
      </c>
      <c r="E51" s="902">
        <f>E33+E36+E42+E45</f>
        <v>0</v>
      </c>
      <c r="F51" s="902">
        <f t="shared" si="5"/>
        <v>4105</v>
      </c>
      <c r="G51" s="902">
        <f t="shared" si="5"/>
        <v>33233</v>
      </c>
      <c r="H51" s="902">
        <f t="shared" si="5"/>
        <v>67151</v>
      </c>
      <c r="I51" s="902">
        <f t="shared" si="5"/>
        <v>169052</v>
      </c>
      <c r="J51" s="902">
        <f t="shared" si="5"/>
        <v>158197</v>
      </c>
      <c r="K51" s="902">
        <f t="shared" si="5"/>
        <v>219497</v>
      </c>
      <c r="L51" s="902">
        <f t="shared" si="5"/>
        <v>355378</v>
      </c>
      <c r="M51" s="902">
        <f t="shared" si="5"/>
        <v>932578</v>
      </c>
      <c r="N51" s="902">
        <f t="shared" si="5"/>
        <v>1713662</v>
      </c>
      <c r="O51" s="902">
        <f t="shared" si="5"/>
        <v>2063553</v>
      </c>
      <c r="P51" s="902">
        <f t="shared" si="5"/>
        <v>1847769</v>
      </c>
      <c r="Q51" s="902">
        <f t="shared" si="5"/>
        <v>1276757</v>
      </c>
      <c r="R51" s="902">
        <f t="shared" si="5"/>
        <v>932915</v>
      </c>
      <c r="S51" s="902">
        <f t="shared" si="5"/>
        <v>587104</v>
      </c>
      <c r="T51" s="902">
        <f t="shared" si="5"/>
        <v>460779</v>
      </c>
      <c r="U51" s="902">
        <f t="shared" si="5"/>
        <v>335420</v>
      </c>
      <c r="V51" s="902">
        <f t="shared" si="5"/>
        <v>285217</v>
      </c>
      <c r="W51" s="902">
        <f t="shared" si="5"/>
        <v>170429</v>
      </c>
      <c r="X51" s="902">
        <f t="shared" si="5"/>
        <v>138309</v>
      </c>
      <c r="Y51" s="902">
        <f t="shared" si="5"/>
        <v>782846</v>
      </c>
      <c r="Z51" s="903">
        <f t="shared" si="5"/>
        <v>12533951</v>
      </c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399"/>
      <c r="AP51" s="399"/>
      <c r="AQ51" s="399"/>
      <c r="AR51" s="399"/>
      <c r="AS51" s="399"/>
      <c r="AT51" s="399"/>
      <c r="AU51" s="399"/>
    </row>
    <row r="52" spans="1:47" ht="16.5" customHeight="1">
      <c r="A52" s="1214"/>
      <c r="B52" s="1212"/>
      <c r="C52" s="1212"/>
      <c r="D52" s="402" t="s">
        <v>26</v>
      </c>
      <c r="E52" s="907">
        <f>E34+E37+E43+E46</f>
        <v>0</v>
      </c>
      <c r="F52" s="907">
        <f t="shared" si="5"/>
        <v>770</v>
      </c>
      <c r="G52" s="907">
        <f t="shared" si="5"/>
        <v>3801</v>
      </c>
      <c r="H52" s="907">
        <f t="shared" si="5"/>
        <v>5550</v>
      </c>
      <c r="I52" s="907">
        <f t="shared" si="5"/>
        <v>10096</v>
      </c>
      <c r="J52" s="907">
        <f t="shared" si="5"/>
        <v>6500</v>
      </c>
      <c r="K52" s="907">
        <f t="shared" si="5"/>
        <v>6504</v>
      </c>
      <c r="L52" s="907">
        <f t="shared" si="5"/>
        <v>6977</v>
      </c>
      <c r="M52" s="907">
        <f t="shared" si="5"/>
        <v>14137</v>
      </c>
      <c r="N52" s="907">
        <f t="shared" si="5"/>
        <v>18368</v>
      </c>
      <c r="O52" s="907">
        <f t="shared" si="5"/>
        <v>21171</v>
      </c>
      <c r="P52" s="907">
        <f t="shared" si="5"/>
        <v>18522</v>
      </c>
      <c r="Q52" s="907">
        <f t="shared" si="5"/>
        <v>12138</v>
      </c>
      <c r="R52" s="907">
        <f t="shared" si="5"/>
        <v>6985</v>
      </c>
      <c r="S52" s="907">
        <f t="shared" si="5"/>
        <v>3515</v>
      </c>
      <c r="T52" s="907">
        <f t="shared" si="5"/>
        <v>2701</v>
      </c>
      <c r="U52" s="907">
        <f t="shared" si="5"/>
        <v>1943</v>
      </c>
      <c r="V52" s="907">
        <f t="shared" si="5"/>
        <v>1539</v>
      </c>
      <c r="W52" s="907">
        <f t="shared" si="5"/>
        <v>877</v>
      </c>
      <c r="X52" s="907">
        <f t="shared" si="5"/>
        <v>713</v>
      </c>
      <c r="Y52" s="907">
        <f t="shared" si="5"/>
        <v>3923</v>
      </c>
      <c r="Z52" s="908">
        <f t="shared" si="5"/>
        <v>146730</v>
      </c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/>
      <c r="AP52" s="399"/>
      <c r="AQ52" s="399"/>
      <c r="AR52" s="399"/>
      <c r="AS52" s="399"/>
      <c r="AT52" s="399"/>
      <c r="AU52" s="399"/>
    </row>
    <row r="53" spans="1:47" ht="16.5" customHeight="1">
      <c r="A53" s="1214" t="s">
        <v>33</v>
      </c>
      <c r="B53" s="1212"/>
      <c r="C53" s="1212"/>
      <c r="D53" s="401" t="s">
        <v>27</v>
      </c>
      <c r="E53" s="900">
        <f>E5+E8+E11+E14+E20+E23+E32+E35+E41+E44</f>
        <v>142.88999999999999</v>
      </c>
      <c r="F53" s="900">
        <f t="shared" ref="F53:Z55" si="6">F5+F8+F11+F14+F20+F23+F32+F35+F41+F44</f>
        <v>1014.5799999999999</v>
      </c>
      <c r="G53" s="900">
        <f t="shared" si="6"/>
        <v>2827.6099999999997</v>
      </c>
      <c r="H53" s="900">
        <f t="shared" si="6"/>
        <v>4202.130000000001</v>
      </c>
      <c r="I53" s="900">
        <f t="shared" si="6"/>
        <v>7299.8899999999985</v>
      </c>
      <c r="J53" s="900">
        <f t="shared" si="6"/>
        <v>8479.1</v>
      </c>
      <c r="K53" s="900">
        <f t="shared" si="6"/>
        <v>15578.059999999998</v>
      </c>
      <c r="L53" s="900">
        <f t="shared" si="6"/>
        <v>17004.72</v>
      </c>
      <c r="M53" s="900">
        <f t="shared" si="6"/>
        <v>32512.700000000004</v>
      </c>
      <c r="N53" s="900">
        <f t="shared" si="6"/>
        <v>45948.450000000004</v>
      </c>
      <c r="O53" s="900">
        <f t="shared" si="6"/>
        <v>49290</v>
      </c>
      <c r="P53" s="900">
        <f t="shared" si="6"/>
        <v>37907.47</v>
      </c>
      <c r="Q53" s="900">
        <f t="shared" si="6"/>
        <v>22424.38</v>
      </c>
      <c r="R53" s="900">
        <f t="shared" si="6"/>
        <v>12316.029999999999</v>
      </c>
      <c r="S53" s="900">
        <f t="shared" si="6"/>
        <v>7782.6100000000006</v>
      </c>
      <c r="T53" s="900">
        <f t="shared" si="6"/>
        <v>6228.54</v>
      </c>
      <c r="U53" s="900">
        <f t="shared" si="6"/>
        <v>5029.17</v>
      </c>
      <c r="V53" s="900">
        <f t="shared" si="6"/>
        <v>3752.63</v>
      </c>
      <c r="W53" s="900">
        <f t="shared" si="6"/>
        <v>2135.27</v>
      </c>
      <c r="X53" s="900">
        <f t="shared" si="6"/>
        <v>1351.11</v>
      </c>
      <c r="Y53" s="900">
        <f t="shared" si="6"/>
        <v>4998.92</v>
      </c>
      <c r="Z53" s="901">
        <f t="shared" si="6"/>
        <v>288226.26</v>
      </c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399"/>
      <c r="AU53" s="399"/>
    </row>
    <row r="54" spans="1:47" ht="16.5" customHeight="1">
      <c r="A54" s="1214"/>
      <c r="B54" s="1212"/>
      <c r="C54" s="1212"/>
      <c r="D54" s="403" t="s">
        <v>28</v>
      </c>
      <c r="E54" s="902">
        <f>E6+E9+E12+E15+E21+E24+E33+E36+E42+E45</f>
        <v>2029</v>
      </c>
      <c r="F54" s="902">
        <f t="shared" si="6"/>
        <v>42873</v>
      </c>
      <c r="G54" s="902">
        <f t="shared" si="6"/>
        <v>202515</v>
      </c>
      <c r="H54" s="902">
        <f t="shared" si="6"/>
        <v>470717</v>
      </c>
      <c r="I54" s="902">
        <f t="shared" si="6"/>
        <v>1010171</v>
      </c>
      <c r="J54" s="902">
        <f t="shared" si="6"/>
        <v>1700035</v>
      </c>
      <c r="K54" s="902">
        <f t="shared" si="6"/>
        <v>4105966</v>
      </c>
      <c r="L54" s="902">
        <f t="shared" si="6"/>
        <v>5134331</v>
      </c>
      <c r="M54" s="902">
        <f t="shared" si="6"/>
        <v>11054841</v>
      </c>
      <c r="N54" s="902">
        <f t="shared" si="6"/>
        <v>15839790</v>
      </c>
      <c r="O54" s="902">
        <f t="shared" si="6"/>
        <v>17194335</v>
      </c>
      <c r="P54" s="902">
        <f t="shared" si="6"/>
        <v>12850449</v>
      </c>
      <c r="Q54" s="902">
        <f t="shared" si="6"/>
        <v>7635386</v>
      </c>
      <c r="R54" s="902">
        <f t="shared" si="6"/>
        <v>4571619</v>
      </c>
      <c r="S54" s="902">
        <f t="shared" si="6"/>
        <v>3137140</v>
      </c>
      <c r="T54" s="902">
        <f t="shared" si="6"/>
        <v>2716674</v>
      </c>
      <c r="U54" s="902">
        <f t="shared" si="6"/>
        <v>2338831</v>
      </c>
      <c r="V54" s="902">
        <f t="shared" si="6"/>
        <v>1785930</v>
      </c>
      <c r="W54" s="902">
        <f t="shared" si="6"/>
        <v>1000723</v>
      </c>
      <c r="X54" s="902">
        <f t="shared" si="6"/>
        <v>554572</v>
      </c>
      <c r="Y54" s="902">
        <f t="shared" si="6"/>
        <v>1116465</v>
      </c>
      <c r="Z54" s="903">
        <f t="shared" si="6"/>
        <v>94465392</v>
      </c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/>
      <c r="AP54" s="399"/>
      <c r="AQ54" s="399"/>
      <c r="AR54" s="399"/>
      <c r="AS54" s="399"/>
      <c r="AT54" s="399"/>
      <c r="AU54" s="399"/>
    </row>
    <row r="55" spans="1:47" ht="16.5" customHeight="1" thickBot="1">
      <c r="A55" s="1216"/>
      <c r="B55" s="1217"/>
      <c r="C55" s="1217"/>
      <c r="D55" s="407" t="s">
        <v>26</v>
      </c>
      <c r="E55" s="909">
        <f>E7+E10+E13+E16+E22+E25+E34+E37+E43+E46</f>
        <v>958</v>
      </c>
      <c r="F55" s="909">
        <f t="shared" si="6"/>
        <v>10990</v>
      </c>
      <c r="G55" s="909">
        <f t="shared" si="6"/>
        <v>25780</v>
      </c>
      <c r="H55" s="909">
        <f t="shared" si="6"/>
        <v>35514</v>
      </c>
      <c r="I55" s="909">
        <f t="shared" si="6"/>
        <v>52942</v>
      </c>
      <c r="J55" s="909">
        <f t="shared" si="6"/>
        <v>62868</v>
      </c>
      <c r="K55" s="909">
        <f t="shared" si="6"/>
        <v>114588</v>
      </c>
      <c r="L55" s="909">
        <f t="shared" si="6"/>
        <v>108543</v>
      </c>
      <c r="M55" s="909">
        <f t="shared" si="6"/>
        <v>188424</v>
      </c>
      <c r="N55" s="909">
        <f t="shared" si="6"/>
        <v>212561</v>
      </c>
      <c r="O55" s="909">
        <f t="shared" si="6"/>
        <v>189264</v>
      </c>
      <c r="P55" s="909">
        <f t="shared" si="6"/>
        <v>118692</v>
      </c>
      <c r="Q55" s="909">
        <f t="shared" si="6"/>
        <v>59815</v>
      </c>
      <c r="R55" s="909">
        <f t="shared" si="6"/>
        <v>30447</v>
      </c>
      <c r="S55" s="909">
        <f t="shared" si="6"/>
        <v>17482</v>
      </c>
      <c r="T55" s="909">
        <f t="shared" si="6"/>
        <v>12723</v>
      </c>
      <c r="U55" s="909">
        <f t="shared" si="6"/>
        <v>9673</v>
      </c>
      <c r="V55" s="909">
        <f t="shared" si="6"/>
        <v>6339</v>
      </c>
      <c r="W55" s="909">
        <f t="shared" si="6"/>
        <v>3170</v>
      </c>
      <c r="X55" s="909">
        <f t="shared" si="6"/>
        <v>1733</v>
      </c>
      <c r="Y55" s="909">
        <f t="shared" si="6"/>
        <v>4784</v>
      </c>
      <c r="Z55" s="909">
        <f t="shared" si="6"/>
        <v>1267290</v>
      </c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399"/>
      <c r="AQ55" s="399"/>
      <c r="AR55" s="399"/>
      <c r="AS55" s="399"/>
      <c r="AT55" s="399"/>
      <c r="AU55" s="399"/>
    </row>
    <row r="56" spans="1:47" ht="16.5" customHeight="1" thickBot="1">
      <c r="A56" s="398"/>
      <c r="B56" s="398"/>
      <c r="C56" s="398"/>
      <c r="D56" s="398"/>
      <c r="E56" s="398"/>
      <c r="F56" s="398"/>
      <c r="G56" s="398"/>
      <c r="H56" s="398"/>
      <c r="I56" s="398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398"/>
      <c r="AB56" s="398"/>
      <c r="AC56" s="398"/>
      <c r="AD56" s="398"/>
      <c r="AE56" s="398"/>
      <c r="AF56" s="398"/>
      <c r="AG56" s="398"/>
      <c r="AH56" s="398"/>
      <c r="AI56" s="398"/>
      <c r="AJ56" s="398"/>
      <c r="AK56" s="398"/>
      <c r="AL56" s="398"/>
      <c r="AM56" s="398"/>
      <c r="AN56" s="398"/>
      <c r="AO56" s="398"/>
      <c r="AP56" s="398"/>
      <c r="AQ56" s="398"/>
      <c r="AR56" s="398"/>
      <c r="AS56" s="398"/>
      <c r="AT56" s="398"/>
      <c r="AU56" s="398"/>
    </row>
    <row r="57" spans="1:47" ht="16.5" customHeight="1">
      <c r="A57" s="398"/>
      <c r="B57" s="398"/>
      <c r="C57" s="398"/>
      <c r="D57" s="398"/>
      <c r="E57" s="398"/>
      <c r="F57" s="398"/>
      <c r="G57" s="1235" t="s">
        <v>37</v>
      </c>
      <c r="H57" s="1236"/>
      <c r="I57" s="1236"/>
      <c r="J57" s="1236"/>
      <c r="K57" s="1227" t="s">
        <v>41</v>
      </c>
      <c r="L57" s="1228"/>
      <c r="M57" s="1231" t="s">
        <v>43</v>
      </c>
      <c r="N57" s="1232"/>
      <c r="O57" s="1232"/>
      <c r="P57" s="1232"/>
      <c r="Q57" s="1232"/>
      <c r="R57" s="1232"/>
      <c r="S57" s="1232"/>
      <c r="T57" s="1233"/>
      <c r="U57" s="1231" t="s">
        <v>44</v>
      </c>
      <c r="V57" s="1232"/>
      <c r="W57" s="1232"/>
      <c r="X57" s="1232"/>
      <c r="Y57" s="1232"/>
      <c r="Z57" s="1234"/>
      <c r="AA57" s="398"/>
      <c r="AB57" s="398"/>
      <c r="AC57" s="398"/>
      <c r="AD57" s="398"/>
      <c r="AE57" s="398"/>
      <c r="AF57" s="398"/>
      <c r="AG57" s="398"/>
      <c r="AH57" s="398"/>
      <c r="AI57" s="398"/>
      <c r="AJ57" s="398"/>
      <c r="AK57" s="398"/>
      <c r="AL57" s="398"/>
      <c r="AM57" s="398"/>
      <c r="AN57" s="398"/>
      <c r="AO57" s="398"/>
      <c r="AP57" s="398"/>
      <c r="AQ57" s="398"/>
      <c r="AR57" s="398"/>
      <c r="AS57" s="398"/>
      <c r="AT57" s="398"/>
      <c r="AU57" s="398"/>
    </row>
    <row r="58" spans="1:47" ht="16.5" customHeight="1">
      <c r="A58" s="398"/>
      <c r="B58" s="398"/>
      <c r="C58" s="398"/>
      <c r="D58" s="398"/>
      <c r="E58" s="398"/>
      <c r="F58" s="398"/>
      <c r="G58" s="1237" t="s">
        <v>45</v>
      </c>
      <c r="H58" s="1220"/>
      <c r="I58" s="1220" t="s">
        <v>42</v>
      </c>
      <c r="J58" s="1220"/>
      <c r="K58" s="1229"/>
      <c r="L58" s="1230"/>
      <c r="M58" s="1220" t="s">
        <v>48</v>
      </c>
      <c r="N58" s="1220"/>
      <c r="O58" s="1220" t="s">
        <v>38</v>
      </c>
      <c r="P58" s="1220"/>
      <c r="Q58" s="1220" t="s">
        <v>39</v>
      </c>
      <c r="R58" s="1220"/>
      <c r="S58" s="1220" t="s">
        <v>40</v>
      </c>
      <c r="T58" s="1220"/>
      <c r="U58" s="1223" t="s">
        <v>45</v>
      </c>
      <c r="V58" s="1224"/>
      <c r="W58" s="1220" t="s">
        <v>46</v>
      </c>
      <c r="X58" s="1220"/>
      <c r="Y58" s="1220" t="s">
        <v>47</v>
      </c>
      <c r="Z58" s="1225"/>
      <c r="AA58" s="398"/>
      <c r="AB58" s="398"/>
      <c r="AC58" s="398"/>
      <c r="AD58" s="398"/>
      <c r="AE58" s="398"/>
      <c r="AF58" s="398"/>
      <c r="AG58" s="398"/>
      <c r="AH58" s="398"/>
      <c r="AI58" s="398"/>
      <c r="AJ58" s="398"/>
      <c r="AK58" s="398"/>
      <c r="AL58" s="398"/>
      <c r="AM58" s="398"/>
      <c r="AN58" s="398"/>
      <c r="AO58" s="398"/>
      <c r="AP58" s="398"/>
      <c r="AQ58" s="398"/>
      <c r="AR58" s="398"/>
      <c r="AS58" s="398"/>
      <c r="AT58" s="398"/>
      <c r="AU58" s="398"/>
    </row>
    <row r="59" spans="1:47" ht="16.5" customHeight="1" thickBot="1">
      <c r="A59" s="398"/>
      <c r="B59" s="398"/>
      <c r="C59" s="398"/>
      <c r="D59" s="398"/>
      <c r="E59" s="398"/>
      <c r="F59" s="398"/>
      <c r="G59" s="1226">
        <v>3850.66</v>
      </c>
      <c r="H59" s="1218"/>
      <c r="I59" s="1218">
        <v>385066</v>
      </c>
      <c r="J59" s="1218"/>
      <c r="K59" s="1218">
        <v>669.25</v>
      </c>
      <c r="L59" s="1218"/>
      <c r="M59" s="1218">
        <v>1136.6199999999999</v>
      </c>
      <c r="N59" s="1218"/>
      <c r="O59" s="1218">
        <v>127.95</v>
      </c>
      <c r="P59" s="1218"/>
      <c r="Q59" s="1218">
        <v>1227.44</v>
      </c>
      <c r="R59" s="1218"/>
      <c r="S59" s="1221">
        <f>M59+O59+Q59</f>
        <v>2492.0100000000002</v>
      </c>
      <c r="T59" s="1222"/>
      <c r="U59" s="1218">
        <f>Z53+G59+K59+S59</f>
        <v>295238.18</v>
      </c>
      <c r="V59" s="1218"/>
      <c r="W59" s="1218">
        <f>Z54</f>
        <v>94465392</v>
      </c>
      <c r="X59" s="1218"/>
      <c r="Y59" s="1218">
        <f>Z55</f>
        <v>1267290</v>
      </c>
      <c r="Z59" s="1219"/>
      <c r="AA59" s="398"/>
      <c r="AB59" s="398"/>
      <c r="AC59" s="398"/>
      <c r="AD59" s="398"/>
      <c r="AE59" s="398"/>
      <c r="AF59" s="398"/>
      <c r="AG59" s="398"/>
      <c r="AH59" s="398"/>
      <c r="AI59" s="398"/>
      <c r="AJ59" s="398"/>
      <c r="AK59" s="398"/>
      <c r="AL59" s="398"/>
      <c r="AM59" s="398"/>
      <c r="AN59" s="398"/>
      <c r="AO59" s="398"/>
      <c r="AP59" s="398"/>
      <c r="AQ59" s="398"/>
      <c r="AR59" s="398"/>
      <c r="AS59" s="398"/>
      <c r="AT59" s="398"/>
      <c r="AU59" s="398"/>
    </row>
  </sheetData>
  <mergeCells count="48">
    <mergeCell ref="U57:Z57"/>
    <mergeCell ref="G57:J57"/>
    <mergeCell ref="G58:H58"/>
    <mergeCell ref="I58:J58"/>
    <mergeCell ref="M58:N58"/>
    <mergeCell ref="G59:H59"/>
    <mergeCell ref="I59:J59"/>
    <mergeCell ref="K59:L59"/>
    <mergeCell ref="K57:L58"/>
    <mergeCell ref="M59:N59"/>
    <mergeCell ref="M57:T57"/>
    <mergeCell ref="Y59:Z59"/>
    <mergeCell ref="O58:P58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</mergeCells>
  <phoneticPr fontId="13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zoomScaleNormal="100" workbookViewId="0">
      <selection activeCell="A2" sqref="A2:I2"/>
    </sheetView>
  </sheetViews>
  <sheetFormatPr defaultRowHeight="13.5"/>
  <cols>
    <col min="1" max="1" width="6.5" style="398" customWidth="1"/>
    <col min="2" max="2" width="6.25" style="398" customWidth="1"/>
    <col min="3" max="3" width="6.625" style="398" customWidth="1"/>
    <col min="4" max="4" width="5.875" style="398" customWidth="1"/>
    <col min="5" max="26" width="8.125" style="398" customWidth="1"/>
    <col min="27" max="16384" width="9" style="398"/>
  </cols>
  <sheetData>
    <row r="1" spans="1:47" s="408" customFormat="1" ht="17.25" customHeight="1">
      <c r="A1" s="1210" t="s">
        <v>468</v>
      </c>
      <c r="B1" s="1211"/>
      <c r="C1" s="1211"/>
      <c r="D1" s="1211"/>
      <c r="E1" s="1211"/>
      <c r="F1" s="1211"/>
      <c r="G1" s="1211"/>
    </row>
    <row r="2" spans="1:47" ht="26.25" customHeight="1">
      <c r="A2" s="1213" t="s">
        <v>0</v>
      </c>
      <c r="B2" s="1213"/>
      <c r="C2" s="1213"/>
      <c r="D2" s="1213"/>
      <c r="E2" s="1213"/>
      <c r="F2" s="1213"/>
      <c r="G2" s="1213"/>
      <c r="H2" s="1213"/>
      <c r="I2" s="1213"/>
    </row>
    <row r="3" spans="1:47" ht="4.5" customHeight="1" thickBot="1"/>
    <row r="4" spans="1:47" s="1095" customFormat="1" ht="14.25" customHeight="1">
      <c r="A4" s="404" t="s">
        <v>36</v>
      </c>
      <c r="B4" s="405" t="s">
        <v>35</v>
      </c>
      <c r="C4" s="405" t="s">
        <v>1</v>
      </c>
      <c r="D4" s="405" t="s">
        <v>2</v>
      </c>
      <c r="E4" s="405" t="s">
        <v>3</v>
      </c>
      <c r="F4" s="405" t="s">
        <v>4</v>
      </c>
      <c r="G4" s="405" t="s">
        <v>5</v>
      </c>
      <c r="H4" s="405" t="s">
        <v>6</v>
      </c>
      <c r="I4" s="405" t="s">
        <v>7</v>
      </c>
      <c r="J4" s="405" t="s">
        <v>8</v>
      </c>
      <c r="K4" s="405" t="s">
        <v>9</v>
      </c>
      <c r="L4" s="405" t="s">
        <v>10</v>
      </c>
      <c r="M4" s="405" t="s">
        <v>11</v>
      </c>
      <c r="N4" s="405" t="s">
        <v>12</v>
      </c>
      <c r="O4" s="405" t="s">
        <v>13</v>
      </c>
      <c r="P4" s="405" t="s">
        <v>14</v>
      </c>
      <c r="Q4" s="405" t="s">
        <v>15</v>
      </c>
      <c r="R4" s="405" t="s">
        <v>16</v>
      </c>
      <c r="S4" s="405" t="s">
        <v>17</v>
      </c>
      <c r="T4" s="405" t="s">
        <v>18</v>
      </c>
      <c r="U4" s="405" t="s">
        <v>19</v>
      </c>
      <c r="V4" s="405" t="s">
        <v>20</v>
      </c>
      <c r="W4" s="405" t="s">
        <v>21</v>
      </c>
      <c r="X4" s="405" t="s">
        <v>22</v>
      </c>
      <c r="Y4" s="405" t="s">
        <v>23</v>
      </c>
      <c r="Z4" s="406" t="s">
        <v>25</v>
      </c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</row>
    <row r="5" spans="1:47" ht="14.25" customHeight="1">
      <c r="A5" s="1214" t="s">
        <v>32</v>
      </c>
      <c r="B5" s="1212" t="s">
        <v>29</v>
      </c>
      <c r="C5" s="1212" t="s">
        <v>458</v>
      </c>
      <c r="D5" s="401" t="s">
        <v>27</v>
      </c>
      <c r="E5" s="899">
        <v>21.43</v>
      </c>
      <c r="F5" s="900">
        <v>98.26</v>
      </c>
      <c r="G5" s="900">
        <v>109</v>
      </c>
      <c r="H5" s="900">
        <v>209.23</v>
      </c>
      <c r="I5" s="900">
        <v>441.67</v>
      </c>
      <c r="J5" s="900">
        <v>1095.3</v>
      </c>
      <c r="K5" s="900">
        <v>2629.2</v>
      </c>
      <c r="L5" s="900">
        <v>4038.7</v>
      </c>
      <c r="M5" s="900">
        <v>8967.2199999999993</v>
      </c>
      <c r="N5" s="900">
        <v>11125.35</v>
      </c>
      <c r="O5" s="900">
        <v>11502.86</v>
      </c>
      <c r="P5" s="900">
        <v>8961.1200000000008</v>
      </c>
      <c r="Q5" s="900">
        <v>4817.6499999999996</v>
      </c>
      <c r="R5" s="900">
        <v>2741.76</v>
      </c>
      <c r="S5" s="900">
        <v>1659.99</v>
      </c>
      <c r="T5" s="900">
        <v>1417.06</v>
      </c>
      <c r="U5" s="900">
        <v>1182.57</v>
      </c>
      <c r="V5" s="900">
        <v>805.82</v>
      </c>
      <c r="W5" s="900">
        <v>423.52</v>
      </c>
      <c r="X5" s="900">
        <v>316.11</v>
      </c>
      <c r="Y5" s="900">
        <v>208.49</v>
      </c>
      <c r="Z5" s="901">
        <v>62772.31</v>
      </c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399"/>
      <c r="AL5" s="399"/>
      <c r="AM5" s="399"/>
      <c r="AN5" s="399"/>
      <c r="AO5" s="399"/>
      <c r="AP5" s="399"/>
      <c r="AQ5" s="399"/>
      <c r="AR5" s="399"/>
      <c r="AS5" s="399"/>
      <c r="AT5" s="399"/>
      <c r="AU5" s="399"/>
    </row>
    <row r="6" spans="1:47" ht="14.25" customHeight="1">
      <c r="A6" s="1214"/>
      <c r="B6" s="1212"/>
      <c r="C6" s="1212"/>
      <c r="D6" s="403" t="s">
        <v>28</v>
      </c>
      <c r="E6" s="902">
        <v>262</v>
      </c>
      <c r="F6" s="902">
        <v>6362</v>
      </c>
      <c r="G6" s="902">
        <v>15118</v>
      </c>
      <c r="H6" s="902">
        <v>40304</v>
      </c>
      <c r="I6" s="902">
        <v>106294</v>
      </c>
      <c r="J6" s="902">
        <v>346630</v>
      </c>
      <c r="K6" s="902">
        <v>970092</v>
      </c>
      <c r="L6" s="902">
        <v>1660576</v>
      </c>
      <c r="M6" s="902">
        <v>4180128</v>
      </c>
      <c r="N6" s="902">
        <v>5572979</v>
      </c>
      <c r="O6" s="902">
        <v>6079547</v>
      </c>
      <c r="P6" s="902">
        <v>5043399</v>
      </c>
      <c r="Q6" s="902">
        <v>2816862</v>
      </c>
      <c r="R6" s="902">
        <v>1676667</v>
      </c>
      <c r="S6" s="902">
        <v>1042599</v>
      </c>
      <c r="T6" s="902">
        <v>933618</v>
      </c>
      <c r="U6" s="902">
        <v>773051</v>
      </c>
      <c r="V6" s="902">
        <v>545839</v>
      </c>
      <c r="W6" s="902">
        <v>291114</v>
      </c>
      <c r="X6" s="902">
        <v>230669</v>
      </c>
      <c r="Y6" s="902">
        <v>139381</v>
      </c>
      <c r="Z6" s="903">
        <v>32471491</v>
      </c>
      <c r="AA6" s="39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99"/>
      <c r="AU6" s="399"/>
    </row>
    <row r="7" spans="1:47" ht="14.25" customHeight="1">
      <c r="A7" s="1214"/>
      <c r="B7" s="1212"/>
      <c r="C7" s="1212"/>
      <c r="D7" s="402" t="s">
        <v>26</v>
      </c>
      <c r="E7" s="904">
        <v>177</v>
      </c>
      <c r="F7" s="904">
        <v>1527</v>
      </c>
      <c r="G7" s="904">
        <v>1682</v>
      </c>
      <c r="H7" s="904">
        <v>2931</v>
      </c>
      <c r="I7" s="904">
        <v>5495</v>
      </c>
      <c r="J7" s="904">
        <v>12810</v>
      </c>
      <c r="K7" s="904">
        <v>27963</v>
      </c>
      <c r="L7" s="904">
        <v>37190</v>
      </c>
      <c r="M7" s="904">
        <v>74872</v>
      </c>
      <c r="N7" s="904">
        <v>80665</v>
      </c>
      <c r="O7" s="904">
        <v>72739</v>
      </c>
      <c r="P7" s="904">
        <v>49570</v>
      </c>
      <c r="Q7" s="904">
        <v>22550</v>
      </c>
      <c r="R7" s="904">
        <v>11272</v>
      </c>
      <c r="S7" s="904">
        <v>5882</v>
      </c>
      <c r="T7" s="904">
        <v>4313</v>
      </c>
      <c r="U7" s="904">
        <v>3067</v>
      </c>
      <c r="V7" s="904">
        <v>1936</v>
      </c>
      <c r="W7" s="904">
        <v>836</v>
      </c>
      <c r="X7" s="904">
        <v>573</v>
      </c>
      <c r="Y7" s="904">
        <v>362</v>
      </c>
      <c r="Z7" s="905">
        <v>418412</v>
      </c>
      <c r="AA7" s="399"/>
      <c r="AB7" s="399"/>
      <c r="AC7" s="399"/>
      <c r="AD7" s="399"/>
      <c r="AE7" s="399"/>
      <c r="AF7" s="399"/>
      <c r="AG7" s="399"/>
      <c r="AH7" s="399"/>
      <c r="AI7" s="399"/>
      <c r="AJ7" s="399"/>
      <c r="AK7" s="399"/>
      <c r="AL7" s="399"/>
      <c r="AM7" s="399"/>
      <c r="AN7" s="399"/>
      <c r="AO7" s="399"/>
      <c r="AP7" s="399"/>
      <c r="AQ7" s="399"/>
      <c r="AR7" s="399"/>
      <c r="AS7" s="399"/>
      <c r="AT7" s="399"/>
      <c r="AU7" s="399"/>
    </row>
    <row r="8" spans="1:47" ht="14.25" customHeight="1">
      <c r="A8" s="1214"/>
      <c r="B8" s="1212"/>
      <c r="C8" s="1212" t="s">
        <v>459</v>
      </c>
      <c r="D8" s="401" t="s">
        <v>27</v>
      </c>
      <c r="E8" s="900">
        <v>9.35</v>
      </c>
      <c r="F8" s="900">
        <v>106.96</v>
      </c>
      <c r="G8" s="900">
        <v>392.82</v>
      </c>
      <c r="H8" s="900">
        <v>1254.05</v>
      </c>
      <c r="I8" s="900">
        <v>1992.37</v>
      </c>
      <c r="J8" s="900">
        <v>2433.66</v>
      </c>
      <c r="K8" s="900">
        <v>3406.59</v>
      </c>
      <c r="L8" s="900">
        <v>2823.37</v>
      </c>
      <c r="M8" s="900">
        <v>2519.46</v>
      </c>
      <c r="N8" s="900">
        <v>2304.27</v>
      </c>
      <c r="O8" s="900">
        <v>1990.98</v>
      </c>
      <c r="P8" s="900">
        <v>1534.68</v>
      </c>
      <c r="Q8" s="900">
        <v>806.79</v>
      </c>
      <c r="R8" s="900">
        <v>370.88</v>
      </c>
      <c r="S8" s="900">
        <v>318.92</v>
      </c>
      <c r="T8" s="900">
        <v>334.63</v>
      </c>
      <c r="U8" s="900">
        <v>307.29000000000002</v>
      </c>
      <c r="V8" s="900">
        <v>197.52</v>
      </c>
      <c r="W8" s="900">
        <v>78.790000000000006</v>
      </c>
      <c r="X8" s="900">
        <v>61.35</v>
      </c>
      <c r="Y8" s="900">
        <v>90.89</v>
      </c>
      <c r="Z8" s="901">
        <v>23335.62</v>
      </c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399"/>
      <c r="AL8" s="399"/>
      <c r="AM8" s="399"/>
      <c r="AN8" s="399"/>
      <c r="AO8" s="399"/>
      <c r="AP8" s="399"/>
      <c r="AQ8" s="399"/>
      <c r="AR8" s="399"/>
      <c r="AS8" s="399"/>
      <c r="AT8" s="399"/>
      <c r="AU8" s="399"/>
    </row>
    <row r="9" spans="1:47" ht="14.25" customHeight="1">
      <c r="A9" s="1214"/>
      <c r="B9" s="1212"/>
      <c r="C9" s="1212"/>
      <c r="D9" s="403" t="s">
        <v>28</v>
      </c>
      <c r="E9" s="902">
        <v>131</v>
      </c>
      <c r="F9" s="902">
        <v>4025</v>
      </c>
      <c r="G9" s="902">
        <v>29049</v>
      </c>
      <c r="H9" s="902">
        <v>135001</v>
      </c>
      <c r="I9" s="902">
        <v>275984</v>
      </c>
      <c r="J9" s="902">
        <v>425942</v>
      </c>
      <c r="K9" s="902">
        <v>701635</v>
      </c>
      <c r="L9" s="902">
        <v>687805</v>
      </c>
      <c r="M9" s="902">
        <v>703992</v>
      </c>
      <c r="N9" s="902">
        <v>690718</v>
      </c>
      <c r="O9" s="902">
        <v>597209</v>
      </c>
      <c r="P9" s="902">
        <v>503754</v>
      </c>
      <c r="Q9" s="902">
        <v>274099</v>
      </c>
      <c r="R9" s="902">
        <v>134830</v>
      </c>
      <c r="S9" s="902">
        <v>120462</v>
      </c>
      <c r="T9" s="902">
        <v>130210</v>
      </c>
      <c r="U9" s="902">
        <v>122267</v>
      </c>
      <c r="V9" s="902">
        <v>78586</v>
      </c>
      <c r="W9" s="902">
        <v>31311</v>
      </c>
      <c r="X9" s="902">
        <v>26052</v>
      </c>
      <c r="Y9" s="902">
        <v>36528</v>
      </c>
      <c r="Z9" s="903">
        <v>5709590</v>
      </c>
      <c r="AA9" s="399"/>
      <c r="AB9" s="399"/>
      <c r="AC9" s="399"/>
      <c r="AD9" s="399"/>
      <c r="AE9" s="399"/>
      <c r="AF9" s="399"/>
      <c r="AG9" s="399"/>
      <c r="AH9" s="399"/>
      <c r="AI9" s="399"/>
      <c r="AJ9" s="399"/>
      <c r="AK9" s="399"/>
      <c r="AL9" s="399"/>
      <c r="AM9" s="399"/>
      <c r="AN9" s="399"/>
      <c r="AO9" s="399"/>
      <c r="AP9" s="399"/>
      <c r="AQ9" s="399"/>
      <c r="AR9" s="399"/>
      <c r="AS9" s="399"/>
      <c r="AT9" s="399"/>
      <c r="AU9" s="399"/>
    </row>
    <row r="10" spans="1:47" ht="14.25" customHeight="1">
      <c r="A10" s="1214"/>
      <c r="B10" s="1212"/>
      <c r="C10" s="1212"/>
      <c r="D10" s="402" t="s">
        <v>26</v>
      </c>
      <c r="E10" s="904">
        <v>61</v>
      </c>
      <c r="F10" s="904">
        <v>908</v>
      </c>
      <c r="G10" s="904">
        <v>3331</v>
      </c>
      <c r="H10" s="904">
        <v>10380</v>
      </c>
      <c r="I10" s="904">
        <v>14697</v>
      </c>
      <c r="J10" s="904">
        <v>16269</v>
      </c>
      <c r="K10" s="904">
        <v>20900</v>
      </c>
      <c r="L10" s="904">
        <v>15669</v>
      </c>
      <c r="M10" s="904">
        <v>12819</v>
      </c>
      <c r="N10" s="904">
        <v>10063</v>
      </c>
      <c r="O10" s="904">
        <v>7178</v>
      </c>
      <c r="P10" s="904">
        <v>5045</v>
      </c>
      <c r="Q10" s="904">
        <v>2253</v>
      </c>
      <c r="R10" s="904">
        <v>893</v>
      </c>
      <c r="S10" s="904">
        <v>656</v>
      </c>
      <c r="T10" s="904">
        <v>618</v>
      </c>
      <c r="U10" s="904">
        <v>444</v>
      </c>
      <c r="V10" s="904">
        <v>260</v>
      </c>
      <c r="W10" s="904">
        <v>81</v>
      </c>
      <c r="X10" s="904">
        <v>54</v>
      </c>
      <c r="Y10" s="904">
        <v>93</v>
      </c>
      <c r="Z10" s="905">
        <v>122672</v>
      </c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399"/>
      <c r="AO10" s="399"/>
      <c r="AP10" s="399"/>
      <c r="AQ10" s="399"/>
      <c r="AR10" s="399"/>
      <c r="AS10" s="399"/>
      <c r="AT10" s="399"/>
      <c r="AU10" s="399"/>
    </row>
    <row r="11" spans="1:47" ht="14.25" customHeight="1">
      <c r="A11" s="1214"/>
      <c r="B11" s="1212"/>
      <c r="C11" s="1212" t="s">
        <v>460</v>
      </c>
      <c r="D11" s="401" t="s">
        <v>27</v>
      </c>
      <c r="E11" s="900">
        <v>0</v>
      </c>
      <c r="F11" s="900">
        <v>0</v>
      </c>
      <c r="G11" s="900">
        <v>1.17</v>
      </c>
      <c r="H11" s="900">
        <v>0.71</v>
      </c>
      <c r="I11" s="900">
        <v>18.11</v>
      </c>
      <c r="J11" s="900">
        <v>16.89</v>
      </c>
      <c r="K11" s="900">
        <v>49.93</v>
      </c>
      <c r="L11" s="900">
        <v>147.82</v>
      </c>
      <c r="M11" s="900">
        <v>917.7</v>
      </c>
      <c r="N11" s="900">
        <v>1529.83</v>
      </c>
      <c r="O11" s="900">
        <v>1690.55</v>
      </c>
      <c r="P11" s="900">
        <v>1505.05</v>
      </c>
      <c r="Q11" s="900">
        <v>1278.32</v>
      </c>
      <c r="R11" s="900">
        <v>206.46</v>
      </c>
      <c r="S11" s="900">
        <v>57.28</v>
      </c>
      <c r="T11" s="900">
        <v>43.36</v>
      </c>
      <c r="U11" s="900">
        <v>29.63</v>
      </c>
      <c r="V11" s="900">
        <v>28.19</v>
      </c>
      <c r="W11" s="900">
        <v>15.48</v>
      </c>
      <c r="X11" s="900">
        <v>8.5500000000000007</v>
      </c>
      <c r="Y11" s="900">
        <v>21.05</v>
      </c>
      <c r="Z11" s="901">
        <v>7566.08</v>
      </c>
      <c r="AA11" s="399"/>
      <c r="AB11" s="399"/>
      <c r="AC11" s="399"/>
      <c r="AD11" s="399"/>
      <c r="AE11" s="399"/>
      <c r="AF11" s="399"/>
      <c r="AG11" s="399"/>
      <c r="AH11" s="399"/>
      <c r="AI11" s="399"/>
      <c r="AJ11" s="399"/>
      <c r="AK11" s="399"/>
      <c r="AL11" s="399"/>
      <c r="AM11" s="399"/>
      <c r="AN11" s="399"/>
      <c r="AO11" s="399"/>
      <c r="AP11" s="399"/>
      <c r="AQ11" s="399"/>
      <c r="AR11" s="399"/>
      <c r="AS11" s="399"/>
      <c r="AT11" s="399"/>
      <c r="AU11" s="399"/>
    </row>
    <row r="12" spans="1:47" ht="14.25" customHeight="1">
      <c r="A12" s="1214"/>
      <c r="B12" s="1212"/>
      <c r="C12" s="1212"/>
      <c r="D12" s="403" t="s">
        <v>28</v>
      </c>
      <c r="E12" s="902">
        <v>0</v>
      </c>
      <c r="F12" s="902">
        <v>0</v>
      </c>
      <c r="G12" s="902">
        <v>50</v>
      </c>
      <c r="H12" s="902">
        <v>42</v>
      </c>
      <c r="I12" s="902">
        <v>1465</v>
      </c>
      <c r="J12" s="902">
        <v>1660</v>
      </c>
      <c r="K12" s="902">
        <v>7351</v>
      </c>
      <c r="L12" s="902">
        <v>23861</v>
      </c>
      <c r="M12" s="902">
        <v>161332</v>
      </c>
      <c r="N12" s="902">
        <v>303031</v>
      </c>
      <c r="O12" s="902">
        <v>359349</v>
      </c>
      <c r="P12" s="902">
        <v>338729</v>
      </c>
      <c r="Q12" s="902">
        <v>298660</v>
      </c>
      <c r="R12" s="902">
        <v>48001</v>
      </c>
      <c r="S12" s="902">
        <v>13438</v>
      </c>
      <c r="T12" s="902">
        <v>10643</v>
      </c>
      <c r="U12" s="902">
        <v>7022</v>
      </c>
      <c r="V12" s="902">
        <v>7634</v>
      </c>
      <c r="W12" s="902">
        <v>3827</v>
      </c>
      <c r="X12" s="902">
        <v>2191</v>
      </c>
      <c r="Y12" s="902">
        <v>4973</v>
      </c>
      <c r="Z12" s="903">
        <v>1593259</v>
      </c>
      <c r="AA12" s="399"/>
      <c r="AB12" s="399"/>
      <c r="AC12" s="399"/>
      <c r="AD12" s="399"/>
      <c r="AE12" s="399"/>
      <c r="AF12" s="399"/>
      <c r="AG12" s="399"/>
      <c r="AH12" s="399"/>
      <c r="AI12" s="399"/>
      <c r="AJ12" s="399"/>
      <c r="AK12" s="399"/>
      <c r="AL12" s="399"/>
      <c r="AM12" s="399"/>
      <c r="AN12" s="399"/>
      <c r="AO12" s="399"/>
      <c r="AP12" s="399"/>
      <c r="AQ12" s="399"/>
      <c r="AR12" s="399"/>
      <c r="AS12" s="399"/>
      <c r="AT12" s="399"/>
      <c r="AU12" s="399"/>
    </row>
    <row r="13" spans="1:47" ht="14.25" customHeight="1">
      <c r="A13" s="1214"/>
      <c r="B13" s="1212"/>
      <c r="C13" s="1212"/>
      <c r="D13" s="402" t="s">
        <v>26</v>
      </c>
      <c r="E13" s="904">
        <v>0</v>
      </c>
      <c r="F13" s="904">
        <v>0</v>
      </c>
      <c r="G13" s="904">
        <v>6</v>
      </c>
      <c r="H13" s="904">
        <v>4</v>
      </c>
      <c r="I13" s="904">
        <v>89</v>
      </c>
      <c r="J13" s="904">
        <v>93</v>
      </c>
      <c r="K13" s="904">
        <v>307</v>
      </c>
      <c r="L13" s="904">
        <v>747</v>
      </c>
      <c r="M13" s="904">
        <v>3557</v>
      </c>
      <c r="N13" s="904">
        <v>4841</v>
      </c>
      <c r="O13" s="904">
        <v>4083</v>
      </c>
      <c r="P13" s="904">
        <v>2669</v>
      </c>
      <c r="Q13" s="904">
        <v>1748</v>
      </c>
      <c r="R13" s="904">
        <v>239</v>
      </c>
      <c r="S13" s="904">
        <v>66</v>
      </c>
      <c r="T13" s="904">
        <v>50</v>
      </c>
      <c r="U13" s="904">
        <v>35</v>
      </c>
      <c r="V13" s="904">
        <v>33</v>
      </c>
      <c r="W13" s="904">
        <v>21</v>
      </c>
      <c r="X13" s="904">
        <v>9</v>
      </c>
      <c r="Y13" s="904">
        <v>23</v>
      </c>
      <c r="Z13" s="905">
        <v>18620</v>
      </c>
      <c r="AA13" s="399"/>
      <c r="AB13" s="399"/>
      <c r="AC13" s="399"/>
      <c r="AD13" s="399"/>
      <c r="AE13" s="399"/>
      <c r="AF13" s="399"/>
      <c r="AG13" s="399"/>
      <c r="AH13" s="399"/>
      <c r="AI13" s="399"/>
      <c r="AJ13" s="399"/>
      <c r="AK13" s="399"/>
      <c r="AL13" s="399"/>
      <c r="AM13" s="399"/>
      <c r="AN13" s="399"/>
      <c r="AO13" s="399"/>
      <c r="AP13" s="399"/>
      <c r="AQ13" s="399"/>
      <c r="AR13" s="399"/>
      <c r="AS13" s="399"/>
      <c r="AT13" s="399"/>
      <c r="AU13" s="399"/>
    </row>
    <row r="14" spans="1:47" ht="14.25" customHeight="1">
      <c r="A14" s="1214"/>
      <c r="B14" s="1212"/>
      <c r="C14" s="1215" t="s">
        <v>461</v>
      </c>
      <c r="D14" s="401" t="s">
        <v>27</v>
      </c>
      <c r="E14" s="900">
        <v>0</v>
      </c>
      <c r="F14" s="900">
        <v>0.27</v>
      </c>
      <c r="G14" s="900">
        <v>0</v>
      </c>
      <c r="H14" s="900">
        <v>0.03</v>
      </c>
      <c r="I14" s="900">
        <v>0.04</v>
      </c>
      <c r="J14" s="900">
        <v>8.66</v>
      </c>
      <c r="K14" s="900">
        <v>2.7</v>
      </c>
      <c r="L14" s="900">
        <v>32.21</v>
      </c>
      <c r="M14" s="900">
        <v>55.24</v>
      </c>
      <c r="N14" s="900">
        <v>334.46</v>
      </c>
      <c r="O14" s="900">
        <v>175.29</v>
      </c>
      <c r="P14" s="900">
        <v>20.22</v>
      </c>
      <c r="Q14" s="900">
        <v>5.36</v>
      </c>
      <c r="R14" s="900">
        <v>0.16</v>
      </c>
      <c r="S14" s="900">
        <v>0</v>
      </c>
      <c r="T14" s="900">
        <v>4.62</v>
      </c>
      <c r="U14" s="900">
        <v>5.84</v>
      </c>
      <c r="V14" s="900">
        <v>1.52</v>
      </c>
      <c r="W14" s="900">
        <v>0</v>
      </c>
      <c r="X14" s="900">
        <v>0.63</v>
      </c>
      <c r="Y14" s="900">
        <v>0</v>
      </c>
      <c r="Z14" s="901">
        <v>647.25</v>
      </c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399"/>
      <c r="AQ14" s="399"/>
      <c r="AR14" s="399"/>
      <c r="AS14" s="399"/>
      <c r="AT14" s="399"/>
      <c r="AU14" s="399"/>
    </row>
    <row r="15" spans="1:47" ht="14.25" customHeight="1">
      <c r="A15" s="1214"/>
      <c r="B15" s="1212"/>
      <c r="C15" s="1215"/>
      <c r="D15" s="403" t="s">
        <v>28</v>
      </c>
      <c r="E15" s="902">
        <v>0</v>
      </c>
      <c r="F15" s="902">
        <v>0</v>
      </c>
      <c r="G15" s="902">
        <v>0</v>
      </c>
      <c r="H15" s="902">
        <v>2</v>
      </c>
      <c r="I15" s="902">
        <v>3</v>
      </c>
      <c r="J15" s="902">
        <v>970</v>
      </c>
      <c r="K15" s="902">
        <v>437</v>
      </c>
      <c r="L15" s="902">
        <v>5347</v>
      </c>
      <c r="M15" s="902">
        <v>7923</v>
      </c>
      <c r="N15" s="902">
        <v>70700</v>
      </c>
      <c r="O15" s="902">
        <v>38614</v>
      </c>
      <c r="P15" s="902">
        <v>5286</v>
      </c>
      <c r="Q15" s="902">
        <v>1380</v>
      </c>
      <c r="R15" s="902">
        <v>44</v>
      </c>
      <c r="S15" s="902">
        <v>0</v>
      </c>
      <c r="T15" s="902">
        <v>979</v>
      </c>
      <c r="U15" s="902">
        <v>1191</v>
      </c>
      <c r="V15" s="902">
        <v>310</v>
      </c>
      <c r="W15" s="902">
        <v>0</v>
      </c>
      <c r="X15" s="902">
        <v>129</v>
      </c>
      <c r="Y15" s="902">
        <v>0</v>
      </c>
      <c r="Z15" s="903">
        <v>133315</v>
      </c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399"/>
      <c r="AR15" s="399"/>
      <c r="AS15" s="399"/>
      <c r="AT15" s="399"/>
      <c r="AU15" s="399"/>
    </row>
    <row r="16" spans="1:47" ht="14.25" customHeight="1">
      <c r="A16" s="1214"/>
      <c r="B16" s="1212"/>
      <c r="C16" s="1215"/>
      <c r="D16" s="402" t="s">
        <v>26</v>
      </c>
      <c r="E16" s="904">
        <v>0</v>
      </c>
      <c r="F16" s="904">
        <v>0</v>
      </c>
      <c r="G16" s="904">
        <v>0</v>
      </c>
      <c r="H16" s="904">
        <v>0</v>
      </c>
      <c r="I16" s="904">
        <v>0</v>
      </c>
      <c r="J16" s="904">
        <v>52</v>
      </c>
      <c r="K16" s="904">
        <v>18</v>
      </c>
      <c r="L16" s="904">
        <v>169</v>
      </c>
      <c r="M16" s="904">
        <v>217</v>
      </c>
      <c r="N16" s="904">
        <v>1151</v>
      </c>
      <c r="O16" s="904">
        <v>478</v>
      </c>
      <c r="P16" s="904">
        <v>49</v>
      </c>
      <c r="Q16" s="904">
        <v>10</v>
      </c>
      <c r="R16" s="904">
        <v>0</v>
      </c>
      <c r="S16" s="904">
        <v>0</v>
      </c>
      <c r="T16" s="904">
        <v>6</v>
      </c>
      <c r="U16" s="904">
        <v>7</v>
      </c>
      <c r="V16" s="904">
        <v>2</v>
      </c>
      <c r="W16" s="904">
        <v>0</v>
      </c>
      <c r="X16" s="904">
        <v>1</v>
      </c>
      <c r="Y16" s="904">
        <v>0</v>
      </c>
      <c r="Z16" s="906">
        <v>2160</v>
      </c>
      <c r="AA16" s="399"/>
      <c r="AB16" s="399"/>
      <c r="AC16" s="399"/>
      <c r="AD16" s="399"/>
      <c r="AE16" s="399"/>
      <c r="AF16" s="399"/>
      <c r="AG16" s="399"/>
      <c r="AH16" s="399"/>
      <c r="AI16" s="399"/>
      <c r="AJ16" s="399"/>
      <c r="AK16" s="399"/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</row>
    <row r="17" spans="1:47" ht="14.25" customHeight="1">
      <c r="A17" s="1214"/>
      <c r="B17" s="1212" t="s">
        <v>30</v>
      </c>
      <c r="C17" s="1212"/>
      <c r="D17" s="401" t="s">
        <v>27</v>
      </c>
      <c r="E17" s="900">
        <f>E5+E8+E11+E14</f>
        <v>30.78</v>
      </c>
      <c r="F17" s="900">
        <f t="shared" ref="F17:Z19" si="0">F5+F8+F11+F14</f>
        <v>205.49</v>
      </c>
      <c r="G17" s="900">
        <f t="shared" si="0"/>
        <v>502.99</v>
      </c>
      <c r="H17" s="900">
        <f t="shared" si="0"/>
        <v>1464.02</v>
      </c>
      <c r="I17" s="900">
        <f t="shared" si="0"/>
        <v>2452.19</v>
      </c>
      <c r="J17" s="900">
        <f t="shared" si="0"/>
        <v>3554.5099999999998</v>
      </c>
      <c r="K17" s="900">
        <f t="shared" si="0"/>
        <v>6088.42</v>
      </c>
      <c r="L17" s="900">
        <f t="shared" si="0"/>
        <v>7042.0999999999995</v>
      </c>
      <c r="M17" s="900">
        <f t="shared" si="0"/>
        <v>12459.62</v>
      </c>
      <c r="N17" s="900">
        <f t="shared" si="0"/>
        <v>15293.91</v>
      </c>
      <c r="O17" s="900">
        <f t="shared" si="0"/>
        <v>15359.68</v>
      </c>
      <c r="P17" s="900">
        <f t="shared" si="0"/>
        <v>12021.07</v>
      </c>
      <c r="Q17" s="900">
        <f t="shared" si="0"/>
        <v>6908.119999999999</v>
      </c>
      <c r="R17" s="900">
        <f t="shared" si="0"/>
        <v>3319.26</v>
      </c>
      <c r="S17" s="900">
        <f t="shared" si="0"/>
        <v>2036.19</v>
      </c>
      <c r="T17" s="900">
        <f t="shared" si="0"/>
        <v>1799.6699999999998</v>
      </c>
      <c r="U17" s="900">
        <f t="shared" si="0"/>
        <v>1525.33</v>
      </c>
      <c r="V17" s="900">
        <f t="shared" si="0"/>
        <v>1033.05</v>
      </c>
      <c r="W17" s="900">
        <f t="shared" si="0"/>
        <v>517.79</v>
      </c>
      <c r="X17" s="900">
        <f t="shared" si="0"/>
        <v>386.64000000000004</v>
      </c>
      <c r="Y17" s="900">
        <f t="shared" si="0"/>
        <v>320.43</v>
      </c>
      <c r="Z17" s="901">
        <f t="shared" si="0"/>
        <v>94321.26</v>
      </c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399"/>
      <c r="AL17" s="399"/>
      <c r="AM17" s="399"/>
      <c r="AN17" s="399"/>
      <c r="AO17" s="399"/>
      <c r="AP17" s="399"/>
      <c r="AQ17" s="399"/>
      <c r="AR17" s="399"/>
      <c r="AS17" s="399"/>
      <c r="AT17" s="399"/>
      <c r="AU17" s="399"/>
    </row>
    <row r="18" spans="1:47" ht="14.25" customHeight="1">
      <c r="A18" s="1214"/>
      <c r="B18" s="1212"/>
      <c r="C18" s="1212"/>
      <c r="D18" s="403" t="s">
        <v>28</v>
      </c>
      <c r="E18" s="902">
        <f>E6+E9+E12+E15</f>
        <v>393</v>
      </c>
      <c r="F18" s="902">
        <f t="shared" si="0"/>
        <v>10387</v>
      </c>
      <c r="G18" s="902">
        <f t="shared" si="0"/>
        <v>44217</v>
      </c>
      <c r="H18" s="902">
        <f t="shared" si="0"/>
        <v>175349</v>
      </c>
      <c r="I18" s="902">
        <f t="shared" si="0"/>
        <v>383746</v>
      </c>
      <c r="J18" s="902">
        <f t="shared" si="0"/>
        <v>775202</v>
      </c>
      <c r="K18" s="902">
        <f t="shared" si="0"/>
        <v>1679515</v>
      </c>
      <c r="L18" s="902">
        <f t="shared" si="0"/>
        <v>2377589</v>
      </c>
      <c r="M18" s="902">
        <f t="shared" si="0"/>
        <v>5053375</v>
      </c>
      <c r="N18" s="902">
        <f t="shared" si="0"/>
        <v>6637428</v>
      </c>
      <c r="O18" s="902">
        <f t="shared" si="0"/>
        <v>7074719</v>
      </c>
      <c r="P18" s="902">
        <f t="shared" si="0"/>
        <v>5891168</v>
      </c>
      <c r="Q18" s="902">
        <f t="shared" si="0"/>
        <v>3391001</v>
      </c>
      <c r="R18" s="902">
        <f t="shared" si="0"/>
        <v>1859542</v>
      </c>
      <c r="S18" s="902">
        <f t="shared" si="0"/>
        <v>1176499</v>
      </c>
      <c r="T18" s="902">
        <f t="shared" si="0"/>
        <v>1075450</v>
      </c>
      <c r="U18" s="902">
        <f t="shared" si="0"/>
        <v>903531</v>
      </c>
      <c r="V18" s="902">
        <f t="shared" si="0"/>
        <v>632369</v>
      </c>
      <c r="W18" s="902">
        <f t="shared" si="0"/>
        <v>326252</v>
      </c>
      <c r="X18" s="902">
        <f t="shared" si="0"/>
        <v>259041</v>
      </c>
      <c r="Y18" s="902">
        <f t="shared" si="0"/>
        <v>180882</v>
      </c>
      <c r="Z18" s="903">
        <f t="shared" si="0"/>
        <v>39907655</v>
      </c>
      <c r="AA18" s="399"/>
      <c r="AB18" s="399"/>
      <c r="AC18" s="399"/>
      <c r="AD18" s="399"/>
      <c r="AE18" s="399"/>
      <c r="AF18" s="399"/>
      <c r="AG18" s="399"/>
      <c r="AH18" s="399"/>
      <c r="AI18" s="399"/>
      <c r="AJ18" s="399"/>
      <c r="AK18" s="399"/>
      <c r="AL18" s="399"/>
      <c r="AM18" s="399"/>
      <c r="AN18" s="399"/>
      <c r="AO18" s="399"/>
      <c r="AP18" s="399"/>
      <c r="AQ18" s="399"/>
      <c r="AR18" s="399"/>
      <c r="AS18" s="399"/>
      <c r="AT18" s="399"/>
      <c r="AU18" s="399"/>
    </row>
    <row r="19" spans="1:47" ht="14.25" customHeight="1">
      <c r="A19" s="1214"/>
      <c r="B19" s="1212"/>
      <c r="C19" s="1212"/>
      <c r="D19" s="402" t="s">
        <v>26</v>
      </c>
      <c r="E19" s="907">
        <f>E7+E10+E13+E16</f>
        <v>238</v>
      </c>
      <c r="F19" s="907">
        <f t="shared" si="0"/>
        <v>2435</v>
      </c>
      <c r="G19" s="907">
        <f t="shared" si="0"/>
        <v>5019</v>
      </c>
      <c r="H19" s="907">
        <f t="shared" si="0"/>
        <v>13315</v>
      </c>
      <c r="I19" s="907">
        <f t="shared" si="0"/>
        <v>20281</v>
      </c>
      <c r="J19" s="907">
        <f t="shared" si="0"/>
        <v>29224</v>
      </c>
      <c r="K19" s="907">
        <f t="shared" si="0"/>
        <v>49188</v>
      </c>
      <c r="L19" s="907">
        <f t="shared" si="0"/>
        <v>53775</v>
      </c>
      <c r="M19" s="907">
        <f t="shared" si="0"/>
        <v>91465</v>
      </c>
      <c r="N19" s="907">
        <f t="shared" si="0"/>
        <v>96720</v>
      </c>
      <c r="O19" s="907">
        <f t="shared" si="0"/>
        <v>84478</v>
      </c>
      <c r="P19" s="907">
        <f t="shared" si="0"/>
        <v>57333</v>
      </c>
      <c r="Q19" s="907">
        <f t="shared" si="0"/>
        <v>26561</v>
      </c>
      <c r="R19" s="907">
        <f t="shared" si="0"/>
        <v>12404</v>
      </c>
      <c r="S19" s="907">
        <f t="shared" si="0"/>
        <v>6604</v>
      </c>
      <c r="T19" s="907">
        <f t="shared" si="0"/>
        <v>4987</v>
      </c>
      <c r="U19" s="907">
        <f t="shared" si="0"/>
        <v>3553</v>
      </c>
      <c r="V19" s="907">
        <f t="shared" si="0"/>
        <v>2231</v>
      </c>
      <c r="W19" s="907">
        <f t="shared" si="0"/>
        <v>938</v>
      </c>
      <c r="X19" s="907">
        <f t="shared" si="0"/>
        <v>637</v>
      </c>
      <c r="Y19" s="907">
        <f t="shared" si="0"/>
        <v>478</v>
      </c>
      <c r="Z19" s="908">
        <f t="shared" si="0"/>
        <v>561864</v>
      </c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399"/>
      <c r="AO19" s="399"/>
      <c r="AP19" s="399"/>
      <c r="AQ19" s="399"/>
      <c r="AR19" s="399"/>
      <c r="AS19" s="399"/>
      <c r="AT19" s="399"/>
      <c r="AU19" s="399"/>
    </row>
    <row r="20" spans="1:47" ht="14.25" customHeight="1">
      <c r="A20" s="1214"/>
      <c r="B20" s="1212" t="s">
        <v>31</v>
      </c>
      <c r="C20" s="1215" t="s">
        <v>462</v>
      </c>
      <c r="D20" s="401" t="s">
        <v>27</v>
      </c>
      <c r="E20" s="900">
        <v>1.88</v>
      </c>
      <c r="F20" s="900">
        <v>1.1000000000000001</v>
      </c>
      <c r="G20" s="900">
        <v>7.42</v>
      </c>
      <c r="H20" s="900">
        <v>24.44</v>
      </c>
      <c r="I20" s="900">
        <v>90.09</v>
      </c>
      <c r="J20" s="900">
        <v>188.11</v>
      </c>
      <c r="K20" s="900">
        <v>111.9</v>
      </c>
      <c r="L20" s="900">
        <v>188.12</v>
      </c>
      <c r="M20" s="900">
        <v>279.11</v>
      </c>
      <c r="N20" s="900">
        <v>312.97000000000003</v>
      </c>
      <c r="O20" s="900">
        <v>627.83000000000004</v>
      </c>
      <c r="P20" s="900">
        <v>429.49</v>
      </c>
      <c r="Q20" s="900">
        <v>101.4</v>
      </c>
      <c r="R20" s="900">
        <v>48.78</v>
      </c>
      <c r="S20" s="900">
        <v>15.93</v>
      </c>
      <c r="T20" s="900">
        <v>10.16</v>
      </c>
      <c r="U20" s="900">
        <v>2.44</v>
      </c>
      <c r="V20" s="900">
        <v>0.44</v>
      </c>
      <c r="W20" s="900">
        <v>0.22</v>
      </c>
      <c r="X20" s="900">
        <v>3.14</v>
      </c>
      <c r="Y20" s="900">
        <v>0.34</v>
      </c>
      <c r="Z20" s="901">
        <v>2445.31</v>
      </c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399"/>
      <c r="AQ20" s="399"/>
      <c r="AR20" s="399"/>
      <c r="AS20" s="399"/>
      <c r="AT20" s="399"/>
      <c r="AU20" s="399"/>
    </row>
    <row r="21" spans="1:47" ht="14.25" customHeight="1">
      <c r="A21" s="1214"/>
      <c r="B21" s="1212"/>
      <c r="C21" s="1215"/>
      <c r="D21" s="403" t="s">
        <v>28</v>
      </c>
      <c r="E21" s="902">
        <v>0</v>
      </c>
      <c r="F21" s="902">
        <v>26</v>
      </c>
      <c r="G21" s="902">
        <v>298</v>
      </c>
      <c r="H21" s="902">
        <v>1132</v>
      </c>
      <c r="I21" s="902">
        <v>5069</v>
      </c>
      <c r="J21" s="902">
        <v>13624</v>
      </c>
      <c r="K21" s="902">
        <v>9526</v>
      </c>
      <c r="L21" s="902">
        <v>18741</v>
      </c>
      <c r="M21" s="902">
        <v>32348</v>
      </c>
      <c r="N21" s="902">
        <v>35537</v>
      </c>
      <c r="O21" s="902">
        <v>72620</v>
      </c>
      <c r="P21" s="902">
        <v>50040</v>
      </c>
      <c r="Q21" s="902">
        <v>12353</v>
      </c>
      <c r="R21" s="902">
        <v>6086</v>
      </c>
      <c r="S21" s="902">
        <v>1924</v>
      </c>
      <c r="T21" s="902">
        <v>1368</v>
      </c>
      <c r="U21" s="902">
        <v>331</v>
      </c>
      <c r="V21" s="902">
        <v>55</v>
      </c>
      <c r="W21" s="902">
        <v>30</v>
      </c>
      <c r="X21" s="902">
        <v>427</v>
      </c>
      <c r="Y21" s="902">
        <v>40</v>
      </c>
      <c r="Z21" s="903">
        <v>261575</v>
      </c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  <c r="AN21" s="399"/>
      <c r="AO21" s="399"/>
      <c r="AP21" s="399"/>
      <c r="AQ21" s="399"/>
      <c r="AR21" s="399"/>
      <c r="AS21" s="399"/>
      <c r="AT21" s="399"/>
      <c r="AU21" s="399"/>
    </row>
    <row r="22" spans="1:47" ht="14.25" customHeight="1">
      <c r="A22" s="1214"/>
      <c r="B22" s="1212"/>
      <c r="C22" s="1215"/>
      <c r="D22" s="402" t="s">
        <v>26</v>
      </c>
      <c r="E22" s="904">
        <v>0</v>
      </c>
      <c r="F22" s="904">
        <v>5</v>
      </c>
      <c r="G22" s="904">
        <v>34</v>
      </c>
      <c r="H22" s="904">
        <v>76</v>
      </c>
      <c r="I22" s="904">
        <v>283</v>
      </c>
      <c r="J22" s="904">
        <v>580</v>
      </c>
      <c r="K22" s="904">
        <v>248</v>
      </c>
      <c r="L22" s="904">
        <v>210</v>
      </c>
      <c r="M22" s="904">
        <v>209</v>
      </c>
      <c r="N22" s="904">
        <v>310</v>
      </c>
      <c r="O22" s="904">
        <v>562</v>
      </c>
      <c r="P22" s="904">
        <v>400</v>
      </c>
      <c r="Q22" s="904">
        <v>127</v>
      </c>
      <c r="R22" s="904">
        <v>66</v>
      </c>
      <c r="S22" s="904">
        <v>19</v>
      </c>
      <c r="T22" s="904">
        <v>15</v>
      </c>
      <c r="U22" s="904">
        <v>3</v>
      </c>
      <c r="V22" s="904">
        <v>0</v>
      </c>
      <c r="W22" s="904">
        <v>0</v>
      </c>
      <c r="X22" s="904">
        <v>6</v>
      </c>
      <c r="Y22" s="904">
        <v>0</v>
      </c>
      <c r="Z22" s="905">
        <v>3153</v>
      </c>
      <c r="AA22" s="399"/>
      <c r="AB22" s="399"/>
      <c r="AC22" s="399"/>
      <c r="AD22" s="399"/>
      <c r="AE22" s="399"/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399"/>
      <c r="AQ22" s="399"/>
      <c r="AR22" s="399"/>
      <c r="AS22" s="399"/>
      <c r="AT22" s="399"/>
      <c r="AU22" s="399"/>
    </row>
    <row r="23" spans="1:47" ht="14.25" customHeight="1">
      <c r="A23" s="1214"/>
      <c r="B23" s="1212"/>
      <c r="C23" s="1215" t="s">
        <v>463</v>
      </c>
      <c r="D23" s="401" t="s">
        <v>27</v>
      </c>
      <c r="E23" s="900">
        <v>24.41</v>
      </c>
      <c r="F23" s="900">
        <v>12.58</v>
      </c>
      <c r="G23" s="900">
        <v>31.15</v>
      </c>
      <c r="H23" s="900">
        <v>69.27</v>
      </c>
      <c r="I23" s="900">
        <v>22.03</v>
      </c>
      <c r="J23" s="900">
        <v>13.53</v>
      </c>
      <c r="K23" s="900">
        <v>7.56</v>
      </c>
      <c r="L23" s="900">
        <v>7.59</v>
      </c>
      <c r="M23" s="900">
        <v>10.51</v>
      </c>
      <c r="N23" s="900">
        <v>5.15</v>
      </c>
      <c r="O23" s="900">
        <v>7.83</v>
      </c>
      <c r="P23" s="900">
        <v>6.51</v>
      </c>
      <c r="Q23" s="900">
        <v>1.86</v>
      </c>
      <c r="R23" s="900">
        <v>0</v>
      </c>
      <c r="S23" s="900">
        <v>0.16</v>
      </c>
      <c r="T23" s="900">
        <v>0.44</v>
      </c>
      <c r="U23" s="900">
        <v>0</v>
      </c>
      <c r="V23" s="900">
        <v>1.02</v>
      </c>
      <c r="W23" s="900">
        <v>0</v>
      </c>
      <c r="X23" s="900">
        <v>0</v>
      </c>
      <c r="Y23" s="900">
        <v>0</v>
      </c>
      <c r="Z23" s="901">
        <v>221.6</v>
      </c>
      <c r="AA23" s="399"/>
      <c r="AB23" s="399"/>
      <c r="AC23" s="399"/>
      <c r="AD23" s="399"/>
      <c r="AE23" s="399"/>
      <c r="AF23" s="399"/>
      <c r="AG23" s="399"/>
      <c r="AH23" s="399"/>
      <c r="AI23" s="399"/>
      <c r="AJ23" s="399"/>
      <c r="AK23" s="399"/>
      <c r="AL23" s="399"/>
      <c r="AM23" s="399"/>
      <c r="AN23" s="399"/>
      <c r="AO23" s="399"/>
      <c r="AP23" s="399"/>
      <c r="AQ23" s="399"/>
      <c r="AR23" s="399"/>
      <c r="AS23" s="399"/>
      <c r="AT23" s="399"/>
      <c r="AU23" s="399"/>
    </row>
    <row r="24" spans="1:47" ht="14.25" customHeight="1">
      <c r="A24" s="1214"/>
      <c r="B24" s="1212"/>
      <c r="C24" s="1215"/>
      <c r="D24" s="403" t="s">
        <v>28</v>
      </c>
      <c r="E24" s="902">
        <v>0</v>
      </c>
      <c r="F24" s="902">
        <v>135</v>
      </c>
      <c r="G24" s="902">
        <v>958</v>
      </c>
      <c r="H24" s="902">
        <v>2213</v>
      </c>
      <c r="I24" s="902">
        <v>1298</v>
      </c>
      <c r="J24" s="902">
        <v>910</v>
      </c>
      <c r="K24" s="902">
        <v>716</v>
      </c>
      <c r="L24" s="902">
        <v>698</v>
      </c>
      <c r="M24" s="902">
        <v>1157</v>
      </c>
      <c r="N24" s="902">
        <v>523</v>
      </c>
      <c r="O24" s="902">
        <v>1025</v>
      </c>
      <c r="P24" s="902">
        <v>679</v>
      </c>
      <c r="Q24" s="902">
        <v>191</v>
      </c>
      <c r="R24" s="902">
        <v>0</v>
      </c>
      <c r="S24" s="902">
        <v>22</v>
      </c>
      <c r="T24" s="902">
        <v>48</v>
      </c>
      <c r="U24" s="902">
        <v>0</v>
      </c>
      <c r="V24" s="902">
        <v>72</v>
      </c>
      <c r="W24" s="902">
        <v>0</v>
      </c>
      <c r="X24" s="902">
        <v>0</v>
      </c>
      <c r="Y24" s="902">
        <v>0</v>
      </c>
      <c r="Z24" s="903">
        <v>10645</v>
      </c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</row>
    <row r="25" spans="1:47" ht="14.25" customHeight="1">
      <c r="A25" s="1214"/>
      <c r="B25" s="1212"/>
      <c r="C25" s="1215"/>
      <c r="D25" s="402" t="s">
        <v>26</v>
      </c>
      <c r="E25" s="904">
        <v>0</v>
      </c>
      <c r="F25" s="904">
        <v>22</v>
      </c>
      <c r="G25" s="904">
        <v>103</v>
      </c>
      <c r="H25" s="904">
        <v>187</v>
      </c>
      <c r="I25" s="904">
        <v>84</v>
      </c>
      <c r="J25" s="904">
        <v>43</v>
      </c>
      <c r="K25" s="904">
        <v>21</v>
      </c>
      <c r="L25" s="904">
        <v>19</v>
      </c>
      <c r="M25" s="904">
        <v>16</v>
      </c>
      <c r="N25" s="904">
        <v>7</v>
      </c>
      <c r="O25" s="904">
        <v>11</v>
      </c>
      <c r="P25" s="904">
        <v>10</v>
      </c>
      <c r="Q25" s="904">
        <v>1</v>
      </c>
      <c r="R25" s="904">
        <v>0</v>
      </c>
      <c r="S25" s="904">
        <v>0</v>
      </c>
      <c r="T25" s="904">
        <v>1</v>
      </c>
      <c r="U25" s="904">
        <v>0</v>
      </c>
      <c r="V25" s="904">
        <v>1</v>
      </c>
      <c r="W25" s="904">
        <v>0</v>
      </c>
      <c r="X25" s="904">
        <v>0</v>
      </c>
      <c r="Y25" s="904">
        <v>0</v>
      </c>
      <c r="Z25" s="906">
        <v>526</v>
      </c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  <c r="AN25" s="399"/>
      <c r="AO25" s="399"/>
      <c r="AP25" s="399"/>
      <c r="AQ25" s="399"/>
      <c r="AR25" s="399"/>
      <c r="AS25" s="399"/>
      <c r="AT25" s="399"/>
      <c r="AU25" s="399"/>
    </row>
    <row r="26" spans="1:47" ht="14.25" customHeight="1">
      <c r="A26" s="1214"/>
      <c r="B26" s="1212" t="s">
        <v>30</v>
      </c>
      <c r="C26" s="1212"/>
      <c r="D26" s="401" t="s">
        <v>27</v>
      </c>
      <c r="E26" s="900">
        <f>E20+E23</f>
        <v>26.29</v>
      </c>
      <c r="F26" s="900">
        <f t="shared" ref="F26:Z28" si="1">F20+F23</f>
        <v>13.68</v>
      </c>
      <c r="G26" s="900">
        <f t="shared" si="1"/>
        <v>38.57</v>
      </c>
      <c r="H26" s="900">
        <f t="shared" si="1"/>
        <v>93.71</v>
      </c>
      <c r="I26" s="900">
        <f t="shared" si="1"/>
        <v>112.12</v>
      </c>
      <c r="J26" s="900">
        <f t="shared" si="1"/>
        <v>201.64000000000001</v>
      </c>
      <c r="K26" s="900">
        <f t="shared" si="1"/>
        <v>119.46000000000001</v>
      </c>
      <c r="L26" s="900">
        <f t="shared" si="1"/>
        <v>195.71</v>
      </c>
      <c r="M26" s="900">
        <f t="shared" si="1"/>
        <v>289.62</v>
      </c>
      <c r="N26" s="900">
        <f t="shared" si="1"/>
        <v>318.12</v>
      </c>
      <c r="O26" s="900">
        <f t="shared" si="1"/>
        <v>635.66000000000008</v>
      </c>
      <c r="P26" s="900">
        <f t="shared" si="1"/>
        <v>436</v>
      </c>
      <c r="Q26" s="900">
        <f t="shared" si="1"/>
        <v>103.26</v>
      </c>
      <c r="R26" s="900">
        <f t="shared" si="1"/>
        <v>48.78</v>
      </c>
      <c r="S26" s="900">
        <f t="shared" si="1"/>
        <v>16.09</v>
      </c>
      <c r="T26" s="900">
        <f t="shared" si="1"/>
        <v>10.6</v>
      </c>
      <c r="U26" s="900">
        <f t="shared" si="1"/>
        <v>2.44</v>
      </c>
      <c r="V26" s="900">
        <f t="shared" si="1"/>
        <v>1.46</v>
      </c>
      <c r="W26" s="900">
        <f t="shared" si="1"/>
        <v>0.22</v>
      </c>
      <c r="X26" s="900">
        <f t="shared" si="1"/>
        <v>3.14</v>
      </c>
      <c r="Y26" s="900">
        <f t="shared" si="1"/>
        <v>0.34</v>
      </c>
      <c r="Z26" s="901">
        <f t="shared" si="1"/>
        <v>2666.91</v>
      </c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399"/>
      <c r="AS26" s="399"/>
      <c r="AT26" s="399"/>
      <c r="AU26" s="399"/>
    </row>
    <row r="27" spans="1:47" ht="14.25" customHeight="1">
      <c r="A27" s="1214"/>
      <c r="B27" s="1212"/>
      <c r="C27" s="1212"/>
      <c r="D27" s="403" t="s">
        <v>28</v>
      </c>
      <c r="E27" s="902">
        <f>E21+E24</f>
        <v>0</v>
      </c>
      <c r="F27" s="902">
        <f t="shared" si="1"/>
        <v>161</v>
      </c>
      <c r="G27" s="902">
        <f t="shared" si="1"/>
        <v>1256</v>
      </c>
      <c r="H27" s="902">
        <f t="shared" si="1"/>
        <v>3345</v>
      </c>
      <c r="I27" s="902">
        <f t="shared" si="1"/>
        <v>6367</v>
      </c>
      <c r="J27" s="902">
        <f t="shared" si="1"/>
        <v>14534</v>
      </c>
      <c r="K27" s="902">
        <f t="shared" si="1"/>
        <v>10242</v>
      </c>
      <c r="L27" s="902">
        <f t="shared" si="1"/>
        <v>19439</v>
      </c>
      <c r="M27" s="902">
        <f t="shared" si="1"/>
        <v>33505</v>
      </c>
      <c r="N27" s="902">
        <f t="shared" si="1"/>
        <v>36060</v>
      </c>
      <c r="O27" s="902">
        <f t="shared" si="1"/>
        <v>73645</v>
      </c>
      <c r="P27" s="902">
        <f t="shared" si="1"/>
        <v>50719</v>
      </c>
      <c r="Q27" s="902">
        <f t="shared" si="1"/>
        <v>12544</v>
      </c>
      <c r="R27" s="902">
        <f t="shared" si="1"/>
        <v>6086</v>
      </c>
      <c r="S27" s="902">
        <f t="shared" si="1"/>
        <v>1946</v>
      </c>
      <c r="T27" s="902">
        <f t="shared" si="1"/>
        <v>1416</v>
      </c>
      <c r="U27" s="902">
        <f t="shared" si="1"/>
        <v>331</v>
      </c>
      <c r="V27" s="902">
        <f t="shared" si="1"/>
        <v>127</v>
      </c>
      <c r="W27" s="902">
        <f t="shared" si="1"/>
        <v>30</v>
      </c>
      <c r="X27" s="902">
        <f t="shared" si="1"/>
        <v>427</v>
      </c>
      <c r="Y27" s="902">
        <f t="shared" si="1"/>
        <v>40</v>
      </c>
      <c r="Z27" s="903">
        <f t="shared" si="1"/>
        <v>272220</v>
      </c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 s="399"/>
      <c r="AS27" s="399"/>
      <c r="AT27" s="399"/>
      <c r="AU27" s="399"/>
    </row>
    <row r="28" spans="1:47" ht="14.25" customHeight="1">
      <c r="A28" s="1214"/>
      <c r="B28" s="1212"/>
      <c r="C28" s="1212"/>
      <c r="D28" s="402" t="s">
        <v>26</v>
      </c>
      <c r="E28" s="907">
        <f>E22+E25</f>
        <v>0</v>
      </c>
      <c r="F28" s="907">
        <f t="shared" si="1"/>
        <v>27</v>
      </c>
      <c r="G28" s="907">
        <f t="shared" si="1"/>
        <v>137</v>
      </c>
      <c r="H28" s="907">
        <f t="shared" si="1"/>
        <v>263</v>
      </c>
      <c r="I28" s="907">
        <f t="shared" si="1"/>
        <v>367</v>
      </c>
      <c r="J28" s="907">
        <f t="shared" si="1"/>
        <v>623</v>
      </c>
      <c r="K28" s="907">
        <f t="shared" si="1"/>
        <v>269</v>
      </c>
      <c r="L28" s="907">
        <f t="shared" si="1"/>
        <v>229</v>
      </c>
      <c r="M28" s="907">
        <f t="shared" si="1"/>
        <v>225</v>
      </c>
      <c r="N28" s="907">
        <f t="shared" si="1"/>
        <v>317</v>
      </c>
      <c r="O28" s="907">
        <f t="shared" si="1"/>
        <v>573</v>
      </c>
      <c r="P28" s="907">
        <f t="shared" si="1"/>
        <v>410</v>
      </c>
      <c r="Q28" s="907">
        <f t="shared" si="1"/>
        <v>128</v>
      </c>
      <c r="R28" s="907">
        <f t="shared" si="1"/>
        <v>66</v>
      </c>
      <c r="S28" s="907">
        <f t="shared" si="1"/>
        <v>19</v>
      </c>
      <c r="T28" s="907">
        <f t="shared" si="1"/>
        <v>16</v>
      </c>
      <c r="U28" s="907">
        <f t="shared" si="1"/>
        <v>3</v>
      </c>
      <c r="V28" s="907">
        <f t="shared" si="1"/>
        <v>1</v>
      </c>
      <c r="W28" s="907">
        <f t="shared" si="1"/>
        <v>0</v>
      </c>
      <c r="X28" s="907">
        <f t="shared" si="1"/>
        <v>6</v>
      </c>
      <c r="Y28" s="907">
        <f t="shared" si="1"/>
        <v>0</v>
      </c>
      <c r="Z28" s="908">
        <f t="shared" si="1"/>
        <v>3679</v>
      </c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 s="399"/>
      <c r="AS28" s="399"/>
      <c r="AT28" s="399"/>
      <c r="AU28" s="399"/>
    </row>
    <row r="29" spans="1:47" ht="14.25" customHeight="1">
      <c r="A29" s="1214" t="s">
        <v>24</v>
      </c>
      <c r="B29" s="1212"/>
      <c r="C29" s="1212"/>
      <c r="D29" s="401" t="s">
        <v>27</v>
      </c>
      <c r="E29" s="900">
        <f>E5+E8+E11+E14+E20+E23</f>
        <v>57.070000000000007</v>
      </c>
      <c r="F29" s="900">
        <f t="shared" ref="F29:Z31" si="2">F5+F8+F11+F14+F20+F23</f>
        <v>219.17000000000002</v>
      </c>
      <c r="G29" s="900">
        <f t="shared" si="2"/>
        <v>541.56000000000006</v>
      </c>
      <c r="H29" s="900">
        <f t="shared" si="2"/>
        <v>1557.73</v>
      </c>
      <c r="I29" s="900">
        <f t="shared" si="2"/>
        <v>2564.3100000000004</v>
      </c>
      <c r="J29" s="900">
        <f t="shared" si="2"/>
        <v>3756.15</v>
      </c>
      <c r="K29" s="900">
        <f t="shared" si="2"/>
        <v>6207.88</v>
      </c>
      <c r="L29" s="900">
        <f t="shared" si="2"/>
        <v>7237.8099999999995</v>
      </c>
      <c r="M29" s="900">
        <f t="shared" si="2"/>
        <v>12749.240000000002</v>
      </c>
      <c r="N29" s="900">
        <f t="shared" si="2"/>
        <v>15612.029999999999</v>
      </c>
      <c r="O29" s="900">
        <f t="shared" si="2"/>
        <v>15995.34</v>
      </c>
      <c r="P29" s="900">
        <f t="shared" si="2"/>
        <v>12457.07</v>
      </c>
      <c r="Q29" s="900">
        <f t="shared" si="2"/>
        <v>7011.3799999999983</v>
      </c>
      <c r="R29" s="900">
        <f t="shared" si="2"/>
        <v>3368.0400000000004</v>
      </c>
      <c r="S29" s="900">
        <f t="shared" si="2"/>
        <v>2052.2799999999997</v>
      </c>
      <c r="T29" s="900">
        <f t="shared" si="2"/>
        <v>1810.27</v>
      </c>
      <c r="U29" s="900">
        <f t="shared" si="2"/>
        <v>1527.77</v>
      </c>
      <c r="V29" s="900">
        <f t="shared" si="2"/>
        <v>1034.51</v>
      </c>
      <c r="W29" s="900">
        <f t="shared" si="2"/>
        <v>518.01</v>
      </c>
      <c r="X29" s="900">
        <f t="shared" si="2"/>
        <v>389.78000000000003</v>
      </c>
      <c r="Y29" s="900">
        <f t="shared" si="2"/>
        <v>320.77</v>
      </c>
      <c r="Z29" s="901">
        <f t="shared" si="2"/>
        <v>96988.17</v>
      </c>
      <c r="AA29" s="399"/>
      <c r="AB29" s="399"/>
      <c r="AC29" s="399"/>
      <c r="AD29" s="399"/>
      <c r="AE29" s="399"/>
      <c r="AF29" s="399"/>
      <c r="AG29" s="399"/>
      <c r="AH29" s="399"/>
      <c r="AI29" s="399"/>
      <c r="AJ29" s="399"/>
      <c r="AK29" s="399"/>
      <c r="AL29" s="399"/>
      <c r="AM29" s="399"/>
      <c r="AN29" s="399"/>
      <c r="AO29" s="399"/>
      <c r="AP29" s="399"/>
      <c r="AQ29" s="399"/>
      <c r="AR29" s="399"/>
      <c r="AS29" s="399"/>
      <c r="AT29" s="399"/>
      <c r="AU29" s="399"/>
    </row>
    <row r="30" spans="1:47" ht="14.25" customHeight="1">
      <c r="A30" s="1214"/>
      <c r="B30" s="1212"/>
      <c r="C30" s="1212"/>
      <c r="D30" s="403" t="s">
        <v>28</v>
      </c>
      <c r="E30" s="902">
        <f>E6+E9+E12+E15+E21+E24</f>
        <v>393</v>
      </c>
      <c r="F30" s="902">
        <f t="shared" si="2"/>
        <v>10548</v>
      </c>
      <c r="G30" s="902">
        <f t="shared" si="2"/>
        <v>45473</v>
      </c>
      <c r="H30" s="902">
        <f t="shared" si="2"/>
        <v>178694</v>
      </c>
      <c r="I30" s="902">
        <f t="shared" si="2"/>
        <v>390113</v>
      </c>
      <c r="J30" s="902">
        <f t="shared" si="2"/>
        <v>789736</v>
      </c>
      <c r="K30" s="902">
        <f t="shared" si="2"/>
        <v>1689757</v>
      </c>
      <c r="L30" s="902">
        <f t="shared" si="2"/>
        <v>2397028</v>
      </c>
      <c r="M30" s="902">
        <f t="shared" si="2"/>
        <v>5086880</v>
      </c>
      <c r="N30" s="902">
        <f t="shared" si="2"/>
        <v>6673488</v>
      </c>
      <c r="O30" s="902">
        <f t="shared" si="2"/>
        <v>7148364</v>
      </c>
      <c r="P30" s="902">
        <f t="shared" si="2"/>
        <v>5941887</v>
      </c>
      <c r="Q30" s="902">
        <f t="shared" si="2"/>
        <v>3403545</v>
      </c>
      <c r="R30" s="902">
        <f t="shared" si="2"/>
        <v>1865628</v>
      </c>
      <c r="S30" s="902">
        <f t="shared" si="2"/>
        <v>1178445</v>
      </c>
      <c r="T30" s="902">
        <f t="shared" si="2"/>
        <v>1076866</v>
      </c>
      <c r="U30" s="902">
        <f t="shared" si="2"/>
        <v>903862</v>
      </c>
      <c r="V30" s="902">
        <f t="shared" si="2"/>
        <v>632496</v>
      </c>
      <c r="W30" s="902">
        <f t="shared" si="2"/>
        <v>326282</v>
      </c>
      <c r="X30" s="902">
        <f t="shared" si="2"/>
        <v>259468</v>
      </c>
      <c r="Y30" s="902">
        <f t="shared" si="2"/>
        <v>180922</v>
      </c>
      <c r="Z30" s="903">
        <f t="shared" si="2"/>
        <v>40179875</v>
      </c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399"/>
      <c r="AN30" s="399"/>
      <c r="AO30" s="399"/>
      <c r="AP30" s="399"/>
      <c r="AQ30" s="399"/>
      <c r="AR30" s="399"/>
      <c r="AS30" s="399"/>
      <c r="AT30" s="399"/>
      <c r="AU30" s="399"/>
    </row>
    <row r="31" spans="1:47" ht="14.25" customHeight="1">
      <c r="A31" s="1214"/>
      <c r="B31" s="1212"/>
      <c r="C31" s="1212"/>
      <c r="D31" s="402" t="s">
        <v>26</v>
      </c>
      <c r="E31" s="907">
        <f>E7+E10+E13+E16+E22+E25</f>
        <v>238</v>
      </c>
      <c r="F31" s="907">
        <f t="shared" si="2"/>
        <v>2462</v>
      </c>
      <c r="G31" s="907">
        <f t="shared" si="2"/>
        <v>5156</v>
      </c>
      <c r="H31" s="907">
        <f t="shared" si="2"/>
        <v>13578</v>
      </c>
      <c r="I31" s="907">
        <f t="shared" si="2"/>
        <v>20648</v>
      </c>
      <c r="J31" s="907">
        <f t="shared" si="2"/>
        <v>29847</v>
      </c>
      <c r="K31" s="907">
        <f t="shared" si="2"/>
        <v>49457</v>
      </c>
      <c r="L31" s="907">
        <f t="shared" si="2"/>
        <v>54004</v>
      </c>
      <c r="M31" s="907">
        <f t="shared" si="2"/>
        <v>91690</v>
      </c>
      <c r="N31" s="907">
        <f t="shared" si="2"/>
        <v>97037</v>
      </c>
      <c r="O31" s="907">
        <f t="shared" si="2"/>
        <v>85051</v>
      </c>
      <c r="P31" s="907">
        <f t="shared" si="2"/>
        <v>57743</v>
      </c>
      <c r="Q31" s="907">
        <f t="shared" si="2"/>
        <v>26689</v>
      </c>
      <c r="R31" s="907">
        <f t="shared" si="2"/>
        <v>12470</v>
      </c>
      <c r="S31" s="907">
        <f t="shared" si="2"/>
        <v>6623</v>
      </c>
      <c r="T31" s="907">
        <f t="shared" si="2"/>
        <v>5003</v>
      </c>
      <c r="U31" s="907">
        <f t="shared" si="2"/>
        <v>3556</v>
      </c>
      <c r="V31" s="907">
        <f t="shared" si="2"/>
        <v>2232</v>
      </c>
      <c r="W31" s="907">
        <f t="shared" si="2"/>
        <v>938</v>
      </c>
      <c r="X31" s="907">
        <f t="shared" si="2"/>
        <v>643</v>
      </c>
      <c r="Y31" s="907">
        <f t="shared" si="2"/>
        <v>478</v>
      </c>
      <c r="Z31" s="908">
        <f t="shared" si="2"/>
        <v>565543</v>
      </c>
      <c r="AA31" s="399"/>
      <c r="AB31" s="399"/>
      <c r="AC31" s="399"/>
      <c r="AD31" s="399"/>
      <c r="AE31" s="399"/>
      <c r="AF31" s="399"/>
      <c r="AG31" s="399"/>
      <c r="AH31" s="399"/>
      <c r="AI31" s="399"/>
      <c r="AJ31" s="399"/>
      <c r="AK31" s="399"/>
      <c r="AL31" s="399"/>
      <c r="AM31" s="399"/>
      <c r="AN31" s="399"/>
      <c r="AO31" s="399"/>
      <c r="AP31" s="399"/>
      <c r="AQ31" s="399"/>
      <c r="AR31" s="399"/>
      <c r="AS31" s="399"/>
      <c r="AT31" s="399"/>
      <c r="AU31" s="399"/>
    </row>
    <row r="32" spans="1:47" ht="14.25" customHeight="1">
      <c r="A32" s="1214" t="s">
        <v>34</v>
      </c>
      <c r="B32" s="1212" t="s">
        <v>29</v>
      </c>
      <c r="C32" s="1215" t="s">
        <v>464</v>
      </c>
      <c r="D32" s="401" t="s">
        <v>27</v>
      </c>
      <c r="E32" s="900">
        <v>0</v>
      </c>
      <c r="F32" s="900">
        <v>0.03</v>
      </c>
      <c r="G32" s="900">
        <v>9.98</v>
      </c>
      <c r="H32" s="900">
        <v>0.21</v>
      </c>
      <c r="I32" s="900">
        <v>7.9</v>
      </c>
      <c r="J32" s="900">
        <v>3.53</v>
      </c>
      <c r="K32" s="900">
        <v>17.46</v>
      </c>
      <c r="L32" s="900">
        <v>37.409999999999997</v>
      </c>
      <c r="M32" s="900">
        <v>138.46</v>
      </c>
      <c r="N32" s="900">
        <v>272.48</v>
      </c>
      <c r="O32" s="900">
        <v>336.63</v>
      </c>
      <c r="P32" s="900">
        <v>369.4</v>
      </c>
      <c r="Q32" s="900">
        <v>823.27</v>
      </c>
      <c r="R32" s="900">
        <v>1556.21</v>
      </c>
      <c r="S32" s="900">
        <v>1051.1400000000001</v>
      </c>
      <c r="T32" s="900">
        <v>1082.5999999999999</v>
      </c>
      <c r="U32" s="900">
        <v>702.78</v>
      </c>
      <c r="V32" s="900">
        <v>660.73</v>
      </c>
      <c r="W32" s="900">
        <v>349.23</v>
      </c>
      <c r="X32" s="900">
        <v>300.61</v>
      </c>
      <c r="Y32" s="900">
        <v>319</v>
      </c>
      <c r="Z32" s="901">
        <v>8039.06</v>
      </c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</row>
    <row r="33" spans="1:47" ht="14.25" customHeight="1">
      <c r="A33" s="1214"/>
      <c r="B33" s="1212"/>
      <c r="C33" s="1215"/>
      <c r="D33" s="403" t="s">
        <v>28</v>
      </c>
      <c r="E33" s="902">
        <v>0</v>
      </c>
      <c r="F33" s="902">
        <v>0</v>
      </c>
      <c r="G33" s="902">
        <v>290</v>
      </c>
      <c r="H33" s="902">
        <v>9</v>
      </c>
      <c r="I33" s="902">
        <v>760</v>
      </c>
      <c r="J33" s="902">
        <v>324</v>
      </c>
      <c r="K33" s="902">
        <v>2200</v>
      </c>
      <c r="L33" s="902">
        <v>5530</v>
      </c>
      <c r="M33" s="902">
        <v>22300</v>
      </c>
      <c r="N33" s="902">
        <v>50880</v>
      </c>
      <c r="O33" s="902">
        <v>69542</v>
      </c>
      <c r="P33" s="902">
        <v>84804</v>
      </c>
      <c r="Q33" s="902">
        <v>192277</v>
      </c>
      <c r="R33" s="902">
        <v>368417</v>
      </c>
      <c r="S33" s="902">
        <v>251274</v>
      </c>
      <c r="T33" s="902">
        <v>260281</v>
      </c>
      <c r="U33" s="902">
        <v>167093</v>
      </c>
      <c r="V33" s="902">
        <v>157891</v>
      </c>
      <c r="W33" s="902">
        <v>80328</v>
      </c>
      <c r="X33" s="902">
        <v>72637</v>
      </c>
      <c r="Y33" s="902">
        <v>76431</v>
      </c>
      <c r="Z33" s="903">
        <v>1863268</v>
      </c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399"/>
      <c r="AN33" s="399"/>
      <c r="AO33" s="399"/>
      <c r="AP33" s="399"/>
      <c r="AQ33" s="399"/>
      <c r="AR33" s="399"/>
      <c r="AS33" s="399"/>
      <c r="AT33" s="399"/>
      <c r="AU33" s="399"/>
    </row>
    <row r="34" spans="1:47" ht="14.25" customHeight="1">
      <c r="A34" s="1214"/>
      <c r="B34" s="1212"/>
      <c r="C34" s="1215"/>
      <c r="D34" s="402" t="s">
        <v>26</v>
      </c>
      <c r="E34" s="904">
        <v>0</v>
      </c>
      <c r="F34" s="904">
        <v>0</v>
      </c>
      <c r="G34" s="904">
        <v>35</v>
      </c>
      <c r="H34" s="904">
        <v>0</v>
      </c>
      <c r="I34" s="904">
        <v>47</v>
      </c>
      <c r="J34" s="904">
        <v>18</v>
      </c>
      <c r="K34" s="904">
        <v>97</v>
      </c>
      <c r="L34" s="904">
        <v>192</v>
      </c>
      <c r="M34" s="904">
        <v>536</v>
      </c>
      <c r="N34" s="904">
        <v>905</v>
      </c>
      <c r="O34" s="904">
        <v>880</v>
      </c>
      <c r="P34" s="904">
        <v>724</v>
      </c>
      <c r="Q34" s="904">
        <v>1228</v>
      </c>
      <c r="R34" s="904">
        <v>1831</v>
      </c>
      <c r="S34" s="904">
        <v>1128</v>
      </c>
      <c r="T34" s="904">
        <v>1155</v>
      </c>
      <c r="U34" s="904">
        <v>727</v>
      </c>
      <c r="V34" s="904">
        <v>740</v>
      </c>
      <c r="W34" s="904">
        <v>336</v>
      </c>
      <c r="X34" s="904">
        <v>343</v>
      </c>
      <c r="Y34" s="904">
        <v>347</v>
      </c>
      <c r="Z34" s="905">
        <v>11269</v>
      </c>
      <c r="AA34" s="399"/>
      <c r="AB34" s="399"/>
      <c r="AC34" s="399"/>
      <c r="AD34" s="399"/>
      <c r="AE34" s="399"/>
      <c r="AF34" s="399"/>
      <c r="AG34" s="399"/>
      <c r="AH34" s="399"/>
      <c r="AI34" s="399"/>
      <c r="AJ34" s="399"/>
      <c r="AK34" s="399"/>
      <c r="AL34" s="399"/>
      <c r="AM34" s="399"/>
      <c r="AN34" s="399"/>
      <c r="AO34" s="399"/>
      <c r="AP34" s="399"/>
      <c r="AQ34" s="399"/>
      <c r="AR34" s="399"/>
      <c r="AS34" s="399"/>
      <c r="AT34" s="399"/>
      <c r="AU34" s="399"/>
    </row>
    <row r="35" spans="1:47" ht="14.25" customHeight="1">
      <c r="A35" s="1214"/>
      <c r="B35" s="1212"/>
      <c r="C35" s="1215" t="s">
        <v>465</v>
      </c>
      <c r="D35" s="401" t="s">
        <v>27</v>
      </c>
      <c r="E35" s="900">
        <v>0</v>
      </c>
      <c r="F35" s="900">
        <v>0</v>
      </c>
      <c r="G35" s="900">
        <v>0</v>
      </c>
      <c r="H35" s="900">
        <v>0</v>
      </c>
      <c r="I35" s="900">
        <v>0</v>
      </c>
      <c r="J35" s="900">
        <v>0</v>
      </c>
      <c r="K35" s="900">
        <v>0.1</v>
      </c>
      <c r="L35" s="900">
        <v>0.23</v>
      </c>
      <c r="M35" s="900">
        <v>0</v>
      </c>
      <c r="N35" s="900">
        <v>0.86</v>
      </c>
      <c r="O35" s="900">
        <v>5.94</v>
      </c>
      <c r="P35" s="900">
        <v>0.11</v>
      </c>
      <c r="Q35" s="900">
        <v>10.07</v>
      </c>
      <c r="R35" s="900">
        <v>1.48</v>
      </c>
      <c r="S35" s="900">
        <v>0</v>
      </c>
      <c r="T35" s="900">
        <v>5.96</v>
      </c>
      <c r="U35" s="900">
        <v>8.27</v>
      </c>
      <c r="V35" s="900">
        <v>9.41</v>
      </c>
      <c r="W35" s="900">
        <v>15.65</v>
      </c>
      <c r="X35" s="900">
        <v>13.89</v>
      </c>
      <c r="Y35" s="900">
        <v>89.5</v>
      </c>
      <c r="Z35" s="901">
        <v>161.47</v>
      </c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  <c r="AK35" s="399"/>
      <c r="AL35" s="399"/>
      <c r="AM35" s="399"/>
      <c r="AN35" s="399"/>
      <c r="AO35" s="399"/>
      <c r="AP35" s="399"/>
      <c r="AQ35" s="399"/>
      <c r="AR35" s="399"/>
      <c r="AS35" s="399"/>
      <c r="AT35" s="399"/>
      <c r="AU35" s="399"/>
    </row>
    <row r="36" spans="1:47" ht="14.25" customHeight="1">
      <c r="A36" s="1214"/>
      <c r="B36" s="1212"/>
      <c r="C36" s="1215"/>
      <c r="D36" s="403" t="s">
        <v>28</v>
      </c>
      <c r="E36" s="902">
        <v>0</v>
      </c>
      <c r="F36" s="902">
        <v>0</v>
      </c>
      <c r="G36" s="902">
        <v>0</v>
      </c>
      <c r="H36" s="902">
        <v>0</v>
      </c>
      <c r="I36" s="902">
        <v>0</v>
      </c>
      <c r="J36" s="902">
        <v>0</v>
      </c>
      <c r="K36" s="902">
        <v>17</v>
      </c>
      <c r="L36" s="902">
        <v>51</v>
      </c>
      <c r="M36" s="902">
        <v>0</v>
      </c>
      <c r="N36" s="902">
        <v>192</v>
      </c>
      <c r="O36" s="902">
        <v>1643</v>
      </c>
      <c r="P36" s="902">
        <v>27</v>
      </c>
      <c r="Q36" s="902">
        <v>3003</v>
      </c>
      <c r="R36" s="902">
        <v>374</v>
      </c>
      <c r="S36" s="902">
        <v>0</v>
      </c>
      <c r="T36" s="902">
        <v>1393</v>
      </c>
      <c r="U36" s="902">
        <v>1736</v>
      </c>
      <c r="V36" s="902">
        <v>2472</v>
      </c>
      <c r="W36" s="902">
        <v>3900</v>
      </c>
      <c r="X36" s="902">
        <v>3710</v>
      </c>
      <c r="Y36" s="902">
        <v>23032</v>
      </c>
      <c r="Z36" s="903">
        <v>41550</v>
      </c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399"/>
      <c r="AT36" s="399"/>
      <c r="AU36" s="399"/>
    </row>
    <row r="37" spans="1:47" ht="14.25" customHeight="1">
      <c r="A37" s="1214"/>
      <c r="B37" s="1212"/>
      <c r="C37" s="1215"/>
      <c r="D37" s="402" t="s">
        <v>26</v>
      </c>
      <c r="E37" s="904">
        <v>0</v>
      </c>
      <c r="F37" s="904">
        <v>0</v>
      </c>
      <c r="G37" s="904">
        <v>0</v>
      </c>
      <c r="H37" s="904">
        <v>0</v>
      </c>
      <c r="I37" s="904">
        <v>0</v>
      </c>
      <c r="J37" s="904">
        <v>0</v>
      </c>
      <c r="K37" s="904">
        <v>1</v>
      </c>
      <c r="L37" s="904">
        <v>1</v>
      </c>
      <c r="M37" s="904">
        <v>0</v>
      </c>
      <c r="N37" s="904">
        <v>3</v>
      </c>
      <c r="O37" s="904">
        <v>22</v>
      </c>
      <c r="P37" s="904">
        <v>0</v>
      </c>
      <c r="Q37" s="904">
        <v>20</v>
      </c>
      <c r="R37" s="904">
        <v>2</v>
      </c>
      <c r="S37" s="904">
        <v>0</v>
      </c>
      <c r="T37" s="904">
        <v>8</v>
      </c>
      <c r="U37" s="904">
        <v>10</v>
      </c>
      <c r="V37" s="904">
        <v>14</v>
      </c>
      <c r="W37" s="904">
        <v>20</v>
      </c>
      <c r="X37" s="904">
        <v>21</v>
      </c>
      <c r="Y37" s="904">
        <v>133</v>
      </c>
      <c r="Z37" s="905">
        <v>255</v>
      </c>
      <c r="AA37" s="399"/>
      <c r="AB37" s="399"/>
      <c r="AC37" s="399"/>
      <c r="AD37" s="399"/>
      <c r="AE37" s="399"/>
      <c r="AF37" s="399"/>
      <c r="AG37" s="399"/>
      <c r="AH37" s="399"/>
      <c r="AI37" s="399"/>
      <c r="AJ37" s="399"/>
      <c r="AK37" s="399"/>
      <c r="AL37" s="399"/>
      <c r="AM37" s="399"/>
      <c r="AN37" s="399"/>
      <c r="AO37" s="399"/>
      <c r="AP37" s="399"/>
      <c r="AQ37" s="399"/>
      <c r="AR37" s="399"/>
      <c r="AS37" s="399"/>
      <c r="AT37" s="399"/>
      <c r="AU37" s="399"/>
    </row>
    <row r="38" spans="1:47" ht="14.25" customHeight="1">
      <c r="A38" s="1214"/>
      <c r="B38" s="1212" t="s">
        <v>30</v>
      </c>
      <c r="C38" s="1212"/>
      <c r="D38" s="401" t="s">
        <v>27</v>
      </c>
      <c r="E38" s="900">
        <f>E32+E35</f>
        <v>0</v>
      </c>
      <c r="F38" s="900">
        <f t="shared" ref="F38:Z40" si="3">F32+F35</f>
        <v>0.03</v>
      </c>
      <c r="G38" s="900">
        <f t="shared" si="3"/>
        <v>9.98</v>
      </c>
      <c r="H38" s="900">
        <f t="shared" si="3"/>
        <v>0.21</v>
      </c>
      <c r="I38" s="900">
        <f t="shared" si="3"/>
        <v>7.9</v>
      </c>
      <c r="J38" s="900">
        <f t="shared" si="3"/>
        <v>3.53</v>
      </c>
      <c r="K38" s="900">
        <f t="shared" si="3"/>
        <v>17.560000000000002</v>
      </c>
      <c r="L38" s="900">
        <f t="shared" si="3"/>
        <v>37.639999999999993</v>
      </c>
      <c r="M38" s="900">
        <f t="shared" si="3"/>
        <v>138.46</v>
      </c>
      <c r="N38" s="900">
        <f t="shared" si="3"/>
        <v>273.34000000000003</v>
      </c>
      <c r="O38" s="900">
        <f t="shared" si="3"/>
        <v>342.57</v>
      </c>
      <c r="P38" s="900">
        <f t="shared" si="3"/>
        <v>369.51</v>
      </c>
      <c r="Q38" s="900">
        <f t="shared" si="3"/>
        <v>833.34</v>
      </c>
      <c r="R38" s="900">
        <f t="shared" si="3"/>
        <v>1557.69</v>
      </c>
      <c r="S38" s="900">
        <f t="shared" si="3"/>
        <v>1051.1400000000001</v>
      </c>
      <c r="T38" s="900">
        <f t="shared" si="3"/>
        <v>1088.56</v>
      </c>
      <c r="U38" s="900">
        <f t="shared" si="3"/>
        <v>711.05</v>
      </c>
      <c r="V38" s="900">
        <f t="shared" si="3"/>
        <v>670.14</v>
      </c>
      <c r="W38" s="900">
        <f t="shared" si="3"/>
        <v>364.88</v>
      </c>
      <c r="X38" s="900">
        <f t="shared" si="3"/>
        <v>314.5</v>
      </c>
      <c r="Y38" s="900">
        <f t="shared" si="3"/>
        <v>408.5</v>
      </c>
      <c r="Z38" s="901">
        <f t="shared" si="3"/>
        <v>8200.5300000000007</v>
      </c>
      <c r="AA38" s="399"/>
      <c r="AB38" s="399"/>
      <c r="AC38" s="399"/>
      <c r="AD38" s="399"/>
      <c r="AE38" s="399"/>
      <c r="AF38" s="399"/>
      <c r="AG38" s="399"/>
      <c r="AH38" s="399"/>
      <c r="AI38" s="399"/>
      <c r="AJ38" s="399"/>
      <c r="AK38" s="399"/>
      <c r="AL38" s="399"/>
      <c r="AM38" s="399"/>
      <c r="AN38" s="399"/>
      <c r="AO38" s="399"/>
      <c r="AP38" s="399"/>
      <c r="AQ38" s="399"/>
      <c r="AR38" s="399"/>
      <c r="AS38" s="399"/>
      <c r="AT38" s="399"/>
      <c r="AU38" s="399"/>
    </row>
    <row r="39" spans="1:47" ht="14.25" customHeight="1">
      <c r="A39" s="1214"/>
      <c r="B39" s="1212"/>
      <c r="C39" s="1212"/>
      <c r="D39" s="403" t="s">
        <v>28</v>
      </c>
      <c r="E39" s="902">
        <f>E33+E36</f>
        <v>0</v>
      </c>
      <c r="F39" s="902">
        <f t="shared" si="3"/>
        <v>0</v>
      </c>
      <c r="G39" s="902">
        <f t="shared" si="3"/>
        <v>290</v>
      </c>
      <c r="H39" s="902">
        <f t="shared" si="3"/>
        <v>9</v>
      </c>
      <c r="I39" s="902">
        <f t="shared" si="3"/>
        <v>760</v>
      </c>
      <c r="J39" s="902">
        <f t="shared" si="3"/>
        <v>324</v>
      </c>
      <c r="K39" s="902">
        <f t="shared" si="3"/>
        <v>2217</v>
      </c>
      <c r="L39" s="902">
        <f t="shared" si="3"/>
        <v>5581</v>
      </c>
      <c r="M39" s="902">
        <f t="shared" si="3"/>
        <v>22300</v>
      </c>
      <c r="N39" s="902">
        <f t="shared" si="3"/>
        <v>51072</v>
      </c>
      <c r="O39" s="902">
        <f t="shared" si="3"/>
        <v>71185</v>
      </c>
      <c r="P39" s="902">
        <f t="shared" si="3"/>
        <v>84831</v>
      </c>
      <c r="Q39" s="902">
        <f t="shared" si="3"/>
        <v>195280</v>
      </c>
      <c r="R39" s="902">
        <f t="shared" si="3"/>
        <v>368791</v>
      </c>
      <c r="S39" s="902">
        <f t="shared" si="3"/>
        <v>251274</v>
      </c>
      <c r="T39" s="902">
        <f t="shared" si="3"/>
        <v>261674</v>
      </c>
      <c r="U39" s="902">
        <f t="shared" si="3"/>
        <v>168829</v>
      </c>
      <c r="V39" s="902">
        <f t="shared" si="3"/>
        <v>160363</v>
      </c>
      <c r="W39" s="902">
        <f t="shared" si="3"/>
        <v>84228</v>
      </c>
      <c r="X39" s="902">
        <f t="shared" si="3"/>
        <v>76347</v>
      </c>
      <c r="Y39" s="902">
        <f t="shared" si="3"/>
        <v>99463</v>
      </c>
      <c r="Z39" s="903">
        <f t="shared" si="3"/>
        <v>1904818</v>
      </c>
      <c r="AA39" s="399"/>
      <c r="AB39" s="399"/>
      <c r="AC39" s="399"/>
      <c r="AD39" s="399"/>
      <c r="AE39" s="399"/>
      <c r="AF39" s="399"/>
      <c r="AG39" s="399"/>
      <c r="AH39" s="399"/>
      <c r="AI39" s="399"/>
      <c r="AJ39" s="399"/>
      <c r="AK39" s="399"/>
      <c r="AL39" s="399"/>
      <c r="AM39" s="399"/>
      <c r="AN39" s="399"/>
      <c r="AO39" s="399"/>
      <c r="AP39" s="399"/>
      <c r="AQ39" s="399"/>
      <c r="AR39" s="399"/>
      <c r="AS39" s="399"/>
      <c r="AT39" s="399"/>
      <c r="AU39" s="399"/>
    </row>
    <row r="40" spans="1:47" ht="14.25" customHeight="1">
      <c r="A40" s="1214"/>
      <c r="B40" s="1212"/>
      <c r="C40" s="1212"/>
      <c r="D40" s="402" t="s">
        <v>26</v>
      </c>
      <c r="E40" s="907">
        <f>E34+E37</f>
        <v>0</v>
      </c>
      <c r="F40" s="907">
        <f t="shared" si="3"/>
        <v>0</v>
      </c>
      <c r="G40" s="907">
        <f t="shared" si="3"/>
        <v>35</v>
      </c>
      <c r="H40" s="907">
        <f t="shared" si="3"/>
        <v>0</v>
      </c>
      <c r="I40" s="907">
        <f t="shared" si="3"/>
        <v>47</v>
      </c>
      <c r="J40" s="907">
        <f t="shared" si="3"/>
        <v>18</v>
      </c>
      <c r="K40" s="907">
        <f t="shared" si="3"/>
        <v>98</v>
      </c>
      <c r="L40" s="907">
        <f t="shared" si="3"/>
        <v>193</v>
      </c>
      <c r="M40" s="907">
        <f t="shared" si="3"/>
        <v>536</v>
      </c>
      <c r="N40" s="907">
        <f t="shared" si="3"/>
        <v>908</v>
      </c>
      <c r="O40" s="907">
        <f t="shared" si="3"/>
        <v>902</v>
      </c>
      <c r="P40" s="907">
        <f t="shared" si="3"/>
        <v>724</v>
      </c>
      <c r="Q40" s="907">
        <f t="shared" si="3"/>
        <v>1248</v>
      </c>
      <c r="R40" s="907">
        <f t="shared" si="3"/>
        <v>1833</v>
      </c>
      <c r="S40" s="907">
        <f t="shared" si="3"/>
        <v>1128</v>
      </c>
      <c r="T40" s="907">
        <f t="shared" si="3"/>
        <v>1163</v>
      </c>
      <c r="U40" s="907">
        <f t="shared" si="3"/>
        <v>737</v>
      </c>
      <c r="V40" s="907">
        <f t="shared" si="3"/>
        <v>754</v>
      </c>
      <c r="W40" s="907">
        <f t="shared" si="3"/>
        <v>356</v>
      </c>
      <c r="X40" s="907">
        <f t="shared" si="3"/>
        <v>364</v>
      </c>
      <c r="Y40" s="907">
        <f t="shared" si="3"/>
        <v>480</v>
      </c>
      <c r="Z40" s="908">
        <f t="shared" si="3"/>
        <v>11524</v>
      </c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</row>
    <row r="41" spans="1:47" ht="14.25" customHeight="1">
      <c r="A41" s="1214"/>
      <c r="B41" s="1212" t="s">
        <v>31</v>
      </c>
      <c r="C41" s="1215" t="s">
        <v>466</v>
      </c>
      <c r="D41" s="401" t="s">
        <v>27</v>
      </c>
      <c r="E41" s="900">
        <v>0</v>
      </c>
      <c r="F41" s="900">
        <v>0</v>
      </c>
      <c r="G41" s="900">
        <v>0</v>
      </c>
      <c r="H41" s="900">
        <v>0</v>
      </c>
      <c r="I41" s="900">
        <v>21.02</v>
      </c>
      <c r="J41" s="900">
        <v>13.32</v>
      </c>
      <c r="K41" s="900">
        <v>0.36</v>
      </c>
      <c r="L41" s="900">
        <v>9.4499999999999993</v>
      </c>
      <c r="M41" s="900">
        <v>40.75</v>
      </c>
      <c r="N41" s="900">
        <v>56.31</v>
      </c>
      <c r="O41" s="900">
        <v>90.12</v>
      </c>
      <c r="P41" s="900">
        <v>122.58</v>
      </c>
      <c r="Q41" s="900">
        <v>34.450000000000003</v>
      </c>
      <c r="R41" s="900">
        <v>4.29</v>
      </c>
      <c r="S41" s="900">
        <v>0.88</v>
      </c>
      <c r="T41" s="900">
        <v>0.19</v>
      </c>
      <c r="U41" s="900">
        <v>0</v>
      </c>
      <c r="V41" s="900">
        <v>0.26</v>
      </c>
      <c r="W41" s="900">
        <v>0</v>
      </c>
      <c r="X41" s="900">
        <v>0</v>
      </c>
      <c r="Y41" s="900">
        <v>0</v>
      </c>
      <c r="Z41" s="901">
        <v>393.98</v>
      </c>
      <c r="AA41" s="399"/>
      <c r="AB41" s="399"/>
      <c r="AC41" s="399"/>
      <c r="AD41" s="399"/>
      <c r="AE41" s="399"/>
      <c r="AF41" s="399"/>
      <c r="AG41" s="399"/>
      <c r="AH41" s="399"/>
      <c r="AI41" s="399"/>
      <c r="AJ41" s="399"/>
      <c r="AK41" s="399"/>
      <c r="AL41" s="399"/>
      <c r="AM41" s="399"/>
      <c r="AN41" s="399"/>
      <c r="AO41" s="399"/>
      <c r="AP41" s="399"/>
      <c r="AQ41" s="399"/>
      <c r="AR41" s="399"/>
      <c r="AS41" s="399"/>
      <c r="AT41" s="399"/>
      <c r="AU41" s="399"/>
    </row>
    <row r="42" spans="1:47" ht="14.25" customHeight="1">
      <c r="A42" s="1214"/>
      <c r="B42" s="1212"/>
      <c r="C42" s="1215"/>
      <c r="D42" s="403" t="s">
        <v>28</v>
      </c>
      <c r="E42" s="902">
        <v>0</v>
      </c>
      <c r="F42" s="902">
        <v>0</v>
      </c>
      <c r="G42" s="902">
        <v>0</v>
      </c>
      <c r="H42" s="902">
        <v>0</v>
      </c>
      <c r="I42" s="902">
        <v>1337</v>
      </c>
      <c r="J42" s="902">
        <v>1532</v>
      </c>
      <c r="K42" s="902">
        <v>24</v>
      </c>
      <c r="L42" s="902">
        <v>1004</v>
      </c>
      <c r="M42" s="902">
        <v>3959</v>
      </c>
      <c r="N42" s="902">
        <v>4918</v>
      </c>
      <c r="O42" s="902">
        <v>7640</v>
      </c>
      <c r="P42" s="902">
        <v>11622</v>
      </c>
      <c r="Q42" s="902">
        <v>3457</v>
      </c>
      <c r="R42" s="902">
        <v>435</v>
      </c>
      <c r="S42" s="902">
        <v>68</v>
      </c>
      <c r="T42" s="902">
        <v>13</v>
      </c>
      <c r="U42" s="902">
        <v>0</v>
      </c>
      <c r="V42" s="902">
        <v>37</v>
      </c>
      <c r="W42" s="902">
        <v>0</v>
      </c>
      <c r="X42" s="902">
        <v>0</v>
      </c>
      <c r="Y42" s="902">
        <v>0</v>
      </c>
      <c r="Z42" s="903">
        <v>36046</v>
      </c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  <c r="AR42" s="399"/>
      <c r="AS42" s="399"/>
      <c r="AT42" s="399"/>
      <c r="AU42" s="399"/>
    </row>
    <row r="43" spans="1:47" ht="14.25" customHeight="1">
      <c r="A43" s="1214"/>
      <c r="B43" s="1212"/>
      <c r="C43" s="1215"/>
      <c r="D43" s="402" t="s">
        <v>26</v>
      </c>
      <c r="E43" s="904">
        <v>0</v>
      </c>
      <c r="F43" s="904">
        <v>0</v>
      </c>
      <c r="G43" s="904">
        <v>0</v>
      </c>
      <c r="H43" s="904">
        <v>0</v>
      </c>
      <c r="I43" s="904">
        <v>71</v>
      </c>
      <c r="J43" s="904">
        <v>47</v>
      </c>
      <c r="K43" s="904">
        <v>0</v>
      </c>
      <c r="L43" s="904">
        <v>16</v>
      </c>
      <c r="M43" s="904">
        <v>52</v>
      </c>
      <c r="N43" s="904">
        <v>66</v>
      </c>
      <c r="O43" s="904">
        <v>109</v>
      </c>
      <c r="P43" s="904">
        <v>140</v>
      </c>
      <c r="Q43" s="904">
        <v>44</v>
      </c>
      <c r="R43" s="904">
        <v>5</v>
      </c>
      <c r="S43" s="904">
        <v>0</v>
      </c>
      <c r="T43" s="904">
        <v>0</v>
      </c>
      <c r="U43" s="904">
        <v>0</v>
      </c>
      <c r="V43" s="904">
        <v>0</v>
      </c>
      <c r="W43" s="904">
        <v>0</v>
      </c>
      <c r="X43" s="904">
        <v>0</v>
      </c>
      <c r="Y43" s="904">
        <v>0</v>
      </c>
      <c r="Z43" s="905">
        <v>550</v>
      </c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399"/>
      <c r="AQ43" s="399"/>
      <c r="AR43" s="399"/>
      <c r="AS43" s="399"/>
      <c r="AT43" s="399"/>
      <c r="AU43" s="399"/>
    </row>
    <row r="44" spans="1:47" ht="14.25" customHeight="1">
      <c r="A44" s="1214"/>
      <c r="B44" s="1212"/>
      <c r="C44" s="1215" t="s">
        <v>467</v>
      </c>
      <c r="D44" s="401" t="s">
        <v>27</v>
      </c>
      <c r="E44" s="900">
        <v>6.16</v>
      </c>
      <c r="F44" s="900">
        <v>210.5</v>
      </c>
      <c r="G44" s="900">
        <v>657.66</v>
      </c>
      <c r="H44" s="900">
        <v>544.04</v>
      </c>
      <c r="I44" s="900">
        <v>1874.87</v>
      </c>
      <c r="J44" s="900">
        <v>1040.44</v>
      </c>
      <c r="K44" s="900">
        <v>2233.1799999999998</v>
      </c>
      <c r="L44" s="900">
        <v>3065.32</v>
      </c>
      <c r="M44" s="900">
        <v>6823.37</v>
      </c>
      <c r="N44" s="900">
        <v>11090.41</v>
      </c>
      <c r="O44" s="900">
        <v>12397.41</v>
      </c>
      <c r="P44" s="900">
        <v>10597.41</v>
      </c>
      <c r="Q44" s="900">
        <v>6476.28</v>
      </c>
      <c r="R44" s="900">
        <v>2541.48</v>
      </c>
      <c r="S44" s="900">
        <v>1172.5999999999999</v>
      </c>
      <c r="T44" s="900">
        <v>765.65</v>
      </c>
      <c r="U44" s="900">
        <v>563.07000000000005</v>
      </c>
      <c r="V44" s="900">
        <v>286.88</v>
      </c>
      <c r="W44" s="900">
        <v>158.91</v>
      </c>
      <c r="X44" s="900">
        <v>102.41</v>
      </c>
      <c r="Y44" s="900">
        <v>750.2</v>
      </c>
      <c r="Z44" s="901">
        <v>63358.25</v>
      </c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399"/>
      <c r="AS44" s="399"/>
      <c r="AT44" s="399"/>
      <c r="AU44" s="399"/>
    </row>
    <row r="45" spans="1:47" ht="14.25" customHeight="1">
      <c r="A45" s="1214"/>
      <c r="B45" s="1212"/>
      <c r="C45" s="1215"/>
      <c r="D45" s="403" t="s">
        <v>28</v>
      </c>
      <c r="E45" s="902">
        <v>0</v>
      </c>
      <c r="F45" s="902">
        <v>2962</v>
      </c>
      <c r="G45" s="902">
        <v>16161</v>
      </c>
      <c r="H45" s="902">
        <v>21345</v>
      </c>
      <c r="I45" s="902">
        <v>107669</v>
      </c>
      <c r="J45" s="902">
        <v>72771</v>
      </c>
      <c r="K45" s="902">
        <v>165077</v>
      </c>
      <c r="L45" s="902">
        <v>263428</v>
      </c>
      <c r="M45" s="902">
        <v>705014</v>
      </c>
      <c r="N45" s="902">
        <v>1265319</v>
      </c>
      <c r="O45" s="902">
        <v>1434140</v>
      </c>
      <c r="P45" s="902">
        <v>1225009</v>
      </c>
      <c r="Q45" s="902">
        <v>753562</v>
      </c>
      <c r="R45" s="902">
        <v>316428</v>
      </c>
      <c r="S45" s="902">
        <v>148155</v>
      </c>
      <c r="T45" s="902">
        <v>95608</v>
      </c>
      <c r="U45" s="902">
        <v>69909</v>
      </c>
      <c r="V45" s="902">
        <v>40567</v>
      </c>
      <c r="W45" s="902">
        <v>21032</v>
      </c>
      <c r="X45" s="902">
        <v>14051</v>
      </c>
      <c r="Y45" s="902">
        <v>107691</v>
      </c>
      <c r="Z45" s="903">
        <v>6845898</v>
      </c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399"/>
      <c r="AS45" s="399"/>
      <c r="AT45" s="399"/>
      <c r="AU45" s="399"/>
    </row>
    <row r="46" spans="1:47" ht="14.25" customHeight="1">
      <c r="A46" s="1214"/>
      <c r="B46" s="1212"/>
      <c r="C46" s="1215"/>
      <c r="D46" s="402" t="s">
        <v>26</v>
      </c>
      <c r="E46" s="904">
        <v>0</v>
      </c>
      <c r="F46" s="904">
        <v>502</v>
      </c>
      <c r="G46" s="904">
        <v>1792</v>
      </c>
      <c r="H46" s="904">
        <v>1794</v>
      </c>
      <c r="I46" s="904">
        <v>6882</v>
      </c>
      <c r="J46" s="904">
        <v>3549</v>
      </c>
      <c r="K46" s="904">
        <v>5284</v>
      </c>
      <c r="L46" s="904">
        <v>5385</v>
      </c>
      <c r="M46" s="904">
        <v>10791</v>
      </c>
      <c r="N46" s="904">
        <v>14493</v>
      </c>
      <c r="O46" s="904">
        <v>16822</v>
      </c>
      <c r="P46" s="904">
        <v>15096</v>
      </c>
      <c r="Q46" s="904">
        <v>9380</v>
      </c>
      <c r="R46" s="904">
        <v>3942</v>
      </c>
      <c r="S46" s="904">
        <v>1774</v>
      </c>
      <c r="T46" s="904">
        <v>1162</v>
      </c>
      <c r="U46" s="904">
        <v>838</v>
      </c>
      <c r="V46" s="904">
        <v>509</v>
      </c>
      <c r="W46" s="904">
        <v>262</v>
      </c>
      <c r="X46" s="904">
        <v>183</v>
      </c>
      <c r="Y46" s="904">
        <v>1415</v>
      </c>
      <c r="Z46" s="905">
        <v>101855</v>
      </c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</row>
    <row r="47" spans="1:47" ht="14.25" customHeight="1">
      <c r="A47" s="1214"/>
      <c r="B47" s="1212" t="s">
        <v>30</v>
      </c>
      <c r="C47" s="1212"/>
      <c r="D47" s="401" t="s">
        <v>27</v>
      </c>
      <c r="E47" s="900">
        <f>E41+E44</f>
        <v>6.16</v>
      </c>
      <c r="F47" s="900">
        <f t="shared" ref="F47:Z49" si="4">F41+F44</f>
        <v>210.5</v>
      </c>
      <c r="G47" s="900">
        <f t="shared" si="4"/>
        <v>657.66</v>
      </c>
      <c r="H47" s="900">
        <f t="shared" si="4"/>
        <v>544.04</v>
      </c>
      <c r="I47" s="900">
        <f t="shared" si="4"/>
        <v>1895.8899999999999</v>
      </c>
      <c r="J47" s="900">
        <f t="shared" si="4"/>
        <v>1053.76</v>
      </c>
      <c r="K47" s="900">
        <f t="shared" si="4"/>
        <v>2233.54</v>
      </c>
      <c r="L47" s="900">
        <f t="shared" si="4"/>
        <v>3074.77</v>
      </c>
      <c r="M47" s="900">
        <f t="shared" si="4"/>
        <v>6864.12</v>
      </c>
      <c r="N47" s="900">
        <f t="shared" si="4"/>
        <v>11146.72</v>
      </c>
      <c r="O47" s="900">
        <f t="shared" si="4"/>
        <v>12487.53</v>
      </c>
      <c r="P47" s="900">
        <f t="shared" si="4"/>
        <v>10719.99</v>
      </c>
      <c r="Q47" s="900">
        <f t="shared" si="4"/>
        <v>6510.73</v>
      </c>
      <c r="R47" s="900">
        <f t="shared" si="4"/>
        <v>2545.77</v>
      </c>
      <c r="S47" s="900">
        <f t="shared" si="4"/>
        <v>1173.48</v>
      </c>
      <c r="T47" s="900">
        <f t="shared" si="4"/>
        <v>765.84</v>
      </c>
      <c r="U47" s="900">
        <f t="shared" si="4"/>
        <v>563.07000000000005</v>
      </c>
      <c r="V47" s="900">
        <f t="shared" si="4"/>
        <v>287.14</v>
      </c>
      <c r="W47" s="900">
        <f t="shared" si="4"/>
        <v>158.91</v>
      </c>
      <c r="X47" s="900">
        <f t="shared" si="4"/>
        <v>102.41</v>
      </c>
      <c r="Y47" s="900">
        <f t="shared" si="4"/>
        <v>750.2</v>
      </c>
      <c r="Z47" s="901">
        <f t="shared" si="4"/>
        <v>63752.23</v>
      </c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99"/>
      <c r="AR47" s="399"/>
      <c r="AS47" s="399"/>
      <c r="AT47" s="399"/>
      <c r="AU47" s="399"/>
    </row>
    <row r="48" spans="1:47" ht="14.25" customHeight="1">
      <c r="A48" s="1214"/>
      <c r="B48" s="1212"/>
      <c r="C48" s="1212"/>
      <c r="D48" s="403" t="s">
        <v>28</v>
      </c>
      <c r="E48" s="902">
        <f>E42+E45</f>
        <v>0</v>
      </c>
      <c r="F48" s="902">
        <f t="shared" si="4"/>
        <v>2962</v>
      </c>
      <c r="G48" s="902">
        <f t="shared" si="4"/>
        <v>16161</v>
      </c>
      <c r="H48" s="902">
        <f t="shared" si="4"/>
        <v>21345</v>
      </c>
      <c r="I48" s="902">
        <f t="shared" si="4"/>
        <v>109006</v>
      </c>
      <c r="J48" s="902">
        <f t="shared" si="4"/>
        <v>74303</v>
      </c>
      <c r="K48" s="902">
        <f t="shared" si="4"/>
        <v>165101</v>
      </c>
      <c r="L48" s="902">
        <f t="shared" si="4"/>
        <v>264432</v>
      </c>
      <c r="M48" s="902">
        <f t="shared" si="4"/>
        <v>708973</v>
      </c>
      <c r="N48" s="902">
        <f t="shared" si="4"/>
        <v>1270237</v>
      </c>
      <c r="O48" s="902">
        <f t="shared" si="4"/>
        <v>1441780</v>
      </c>
      <c r="P48" s="902">
        <f t="shared" si="4"/>
        <v>1236631</v>
      </c>
      <c r="Q48" s="902">
        <f t="shared" si="4"/>
        <v>757019</v>
      </c>
      <c r="R48" s="902">
        <f t="shared" si="4"/>
        <v>316863</v>
      </c>
      <c r="S48" s="902">
        <f t="shared" si="4"/>
        <v>148223</v>
      </c>
      <c r="T48" s="902">
        <f t="shared" si="4"/>
        <v>95621</v>
      </c>
      <c r="U48" s="902">
        <f t="shared" si="4"/>
        <v>69909</v>
      </c>
      <c r="V48" s="902">
        <f t="shared" si="4"/>
        <v>40604</v>
      </c>
      <c r="W48" s="902">
        <f t="shared" si="4"/>
        <v>21032</v>
      </c>
      <c r="X48" s="902">
        <f t="shared" si="4"/>
        <v>14051</v>
      </c>
      <c r="Y48" s="902">
        <f t="shared" si="4"/>
        <v>107691</v>
      </c>
      <c r="Z48" s="903">
        <f t="shared" si="4"/>
        <v>6881944</v>
      </c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</row>
    <row r="49" spans="1:47" ht="14.25" customHeight="1">
      <c r="A49" s="1214"/>
      <c r="B49" s="1212"/>
      <c r="C49" s="1212"/>
      <c r="D49" s="402" t="s">
        <v>26</v>
      </c>
      <c r="E49" s="907">
        <f>E43+E46</f>
        <v>0</v>
      </c>
      <c r="F49" s="907">
        <f t="shared" si="4"/>
        <v>502</v>
      </c>
      <c r="G49" s="907">
        <f t="shared" si="4"/>
        <v>1792</v>
      </c>
      <c r="H49" s="907">
        <f t="shared" si="4"/>
        <v>1794</v>
      </c>
      <c r="I49" s="907">
        <f t="shared" si="4"/>
        <v>6953</v>
      </c>
      <c r="J49" s="907">
        <f t="shared" si="4"/>
        <v>3596</v>
      </c>
      <c r="K49" s="907">
        <f t="shared" si="4"/>
        <v>5284</v>
      </c>
      <c r="L49" s="907">
        <f t="shared" si="4"/>
        <v>5401</v>
      </c>
      <c r="M49" s="907">
        <f t="shared" si="4"/>
        <v>10843</v>
      </c>
      <c r="N49" s="907">
        <f t="shared" si="4"/>
        <v>14559</v>
      </c>
      <c r="O49" s="907">
        <f t="shared" si="4"/>
        <v>16931</v>
      </c>
      <c r="P49" s="907">
        <f t="shared" si="4"/>
        <v>15236</v>
      </c>
      <c r="Q49" s="907">
        <f t="shared" si="4"/>
        <v>9424</v>
      </c>
      <c r="R49" s="907">
        <f t="shared" si="4"/>
        <v>3947</v>
      </c>
      <c r="S49" s="907">
        <f t="shared" si="4"/>
        <v>1774</v>
      </c>
      <c r="T49" s="907">
        <f t="shared" si="4"/>
        <v>1162</v>
      </c>
      <c r="U49" s="907">
        <f t="shared" si="4"/>
        <v>838</v>
      </c>
      <c r="V49" s="907">
        <f t="shared" si="4"/>
        <v>509</v>
      </c>
      <c r="W49" s="907">
        <f t="shared" si="4"/>
        <v>262</v>
      </c>
      <c r="X49" s="907">
        <f t="shared" si="4"/>
        <v>183</v>
      </c>
      <c r="Y49" s="907">
        <f t="shared" si="4"/>
        <v>1415</v>
      </c>
      <c r="Z49" s="908">
        <f t="shared" si="4"/>
        <v>102405</v>
      </c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  <c r="AO49" s="399"/>
      <c r="AP49" s="399"/>
      <c r="AQ49" s="399"/>
      <c r="AR49" s="399"/>
      <c r="AS49" s="399"/>
      <c r="AT49" s="399"/>
      <c r="AU49" s="399"/>
    </row>
    <row r="50" spans="1:47" ht="14.25" customHeight="1">
      <c r="A50" s="1214" t="s">
        <v>24</v>
      </c>
      <c r="B50" s="1212"/>
      <c r="C50" s="1212"/>
      <c r="D50" s="401" t="s">
        <v>27</v>
      </c>
      <c r="E50" s="900">
        <f>E32+E35+E41+E44</f>
        <v>6.16</v>
      </c>
      <c r="F50" s="900">
        <f t="shared" ref="F50:Z52" si="5">F32+F35+F41+F44</f>
        <v>210.53</v>
      </c>
      <c r="G50" s="900">
        <f t="shared" si="5"/>
        <v>667.64</v>
      </c>
      <c r="H50" s="900">
        <f t="shared" si="5"/>
        <v>544.25</v>
      </c>
      <c r="I50" s="900">
        <f t="shared" si="5"/>
        <v>1903.79</v>
      </c>
      <c r="J50" s="900">
        <f t="shared" si="5"/>
        <v>1057.29</v>
      </c>
      <c r="K50" s="900">
        <f t="shared" si="5"/>
        <v>2251.1</v>
      </c>
      <c r="L50" s="900">
        <f t="shared" si="5"/>
        <v>3112.4100000000003</v>
      </c>
      <c r="M50" s="900">
        <f t="shared" si="5"/>
        <v>7002.58</v>
      </c>
      <c r="N50" s="900">
        <f t="shared" si="5"/>
        <v>11420.06</v>
      </c>
      <c r="O50" s="900">
        <f t="shared" si="5"/>
        <v>12830.1</v>
      </c>
      <c r="P50" s="900">
        <f t="shared" si="5"/>
        <v>11089.5</v>
      </c>
      <c r="Q50" s="900">
        <f t="shared" si="5"/>
        <v>7344.07</v>
      </c>
      <c r="R50" s="900">
        <f t="shared" si="5"/>
        <v>4103.46</v>
      </c>
      <c r="S50" s="900">
        <f t="shared" si="5"/>
        <v>2224.62</v>
      </c>
      <c r="T50" s="900">
        <f t="shared" si="5"/>
        <v>1854.4</v>
      </c>
      <c r="U50" s="900">
        <f t="shared" si="5"/>
        <v>1274.1199999999999</v>
      </c>
      <c r="V50" s="900">
        <f t="shared" si="5"/>
        <v>957.28</v>
      </c>
      <c r="W50" s="900">
        <f t="shared" si="5"/>
        <v>523.79</v>
      </c>
      <c r="X50" s="900">
        <f t="shared" si="5"/>
        <v>416.90999999999997</v>
      </c>
      <c r="Y50" s="900">
        <f t="shared" si="5"/>
        <v>1158.7</v>
      </c>
      <c r="Z50" s="901">
        <f t="shared" si="5"/>
        <v>71952.759999999995</v>
      </c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  <c r="AO50" s="399"/>
      <c r="AP50" s="399"/>
      <c r="AQ50" s="399"/>
      <c r="AR50" s="399"/>
      <c r="AS50" s="399"/>
      <c r="AT50" s="399"/>
      <c r="AU50" s="399"/>
    </row>
    <row r="51" spans="1:47" ht="14.25" customHeight="1">
      <c r="A51" s="1214"/>
      <c r="B51" s="1212"/>
      <c r="C51" s="1212"/>
      <c r="D51" s="403" t="s">
        <v>28</v>
      </c>
      <c r="E51" s="902">
        <f>E33+E36+E42+E45</f>
        <v>0</v>
      </c>
      <c r="F51" s="902">
        <f t="shared" si="5"/>
        <v>2962</v>
      </c>
      <c r="G51" s="902">
        <f t="shared" si="5"/>
        <v>16451</v>
      </c>
      <c r="H51" s="902">
        <f t="shared" si="5"/>
        <v>21354</v>
      </c>
      <c r="I51" s="902">
        <f t="shared" si="5"/>
        <v>109766</v>
      </c>
      <c r="J51" s="902">
        <f t="shared" si="5"/>
        <v>74627</v>
      </c>
      <c r="K51" s="902">
        <f t="shared" si="5"/>
        <v>167318</v>
      </c>
      <c r="L51" s="902">
        <f t="shared" si="5"/>
        <v>270013</v>
      </c>
      <c r="M51" s="902">
        <f t="shared" si="5"/>
        <v>731273</v>
      </c>
      <c r="N51" s="902">
        <f t="shared" si="5"/>
        <v>1321309</v>
      </c>
      <c r="O51" s="902">
        <f t="shared" si="5"/>
        <v>1512965</v>
      </c>
      <c r="P51" s="902">
        <f t="shared" si="5"/>
        <v>1321462</v>
      </c>
      <c r="Q51" s="902">
        <f t="shared" si="5"/>
        <v>952299</v>
      </c>
      <c r="R51" s="902">
        <f t="shared" si="5"/>
        <v>685654</v>
      </c>
      <c r="S51" s="902">
        <f t="shared" si="5"/>
        <v>399497</v>
      </c>
      <c r="T51" s="902">
        <f t="shared" si="5"/>
        <v>357295</v>
      </c>
      <c r="U51" s="902">
        <f t="shared" si="5"/>
        <v>238738</v>
      </c>
      <c r="V51" s="902">
        <f t="shared" si="5"/>
        <v>200967</v>
      </c>
      <c r="W51" s="902">
        <f t="shared" si="5"/>
        <v>105260</v>
      </c>
      <c r="X51" s="902">
        <f t="shared" si="5"/>
        <v>90398</v>
      </c>
      <c r="Y51" s="902">
        <f t="shared" si="5"/>
        <v>207154</v>
      </c>
      <c r="Z51" s="903">
        <f t="shared" si="5"/>
        <v>8786762</v>
      </c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399"/>
      <c r="AP51" s="399"/>
      <c r="AQ51" s="399"/>
      <c r="AR51" s="399"/>
      <c r="AS51" s="399"/>
      <c r="AT51" s="399"/>
      <c r="AU51" s="399"/>
    </row>
    <row r="52" spans="1:47" ht="14.25" customHeight="1">
      <c r="A52" s="1214"/>
      <c r="B52" s="1212"/>
      <c r="C52" s="1212"/>
      <c r="D52" s="402" t="s">
        <v>26</v>
      </c>
      <c r="E52" s="907">
        <f>E34+E37+E43+E46</f>
        <v>0</v>
      </c>
      <c r="F52" s="907">
        <f t="shared" si="5"/>
        <v>502</v>
      </c>
      <c r="G52" s="907">
        <f t="shared" si="5"/>
        <v>1827</v>
      </c>
      <c r="H52" s="907">
        <f t="shared" si="5"/>
        <v>1794</v>
      </c>
      <c r="I52" s="907">
        <f t="shared" si="5"/>
        <v>7000</v>
      </c>
      <c r="J52" s="907">
        <f t="shared" si="5"/>
        <v>3614</v>
      </c>
      <c r="K52" s="907">
        <f t="shared" si="5"/>
        <v>5382</v>
      </c>
      <c r="L52" s="907">
        <f t="shared" si="5"/>
        <v>5594</v>
      </c>
      <c r="M52" s="907">
        <f t="shared" si="5"/>
        <v>11379</v>
      </c>
      <c r="N52" s="907">
        <f t="shared" si="5"/>
        <v>15467</v>
      </c>
      <c r="O52" s="907">
        <f t="shared" si="5"/>
        <v>17833</v>
      </c>
      <c r="P52" s="907">
        <f t="shared" si="5"/>
        <v>15960</v>
      </c>
      <c r="Q52" s="907">
        <f t="shared" si="5"/>
        <v>10672</v>
      </c>
      <c r="R52" s="907">
        <f t="shared" si="5"/>
        <v>5780</v>
      </c>
      <c r="S52" s="907">
        <f t="shared" si="5"/>
        <v>2902</v>
      </c>
      <c r="T52" s="907">
        <f t="shared" si="5"/>
        <v>2325</v>
      </c>
      <c r="U52" s="907">
        <f t="shared" si="5"/>
        <v>1575</v>
      </c>
      <c r="V52" s="907">
        <f t="shared" si="5"/>
        <v>1263</v>
      </c>
      <c r="W52" s="907">
        <f t="shared" si="5"/>
        <v>618</v>
      </c>
      <c r="X52" s="907">
        <f t="shared" si="5"/>
        <v>547</v>
      </c>
      <c r="Y52" s="907">
        <f t="shared" si="5"/>
        <v>1895</v>
      </c>
      <c r="Z52" s="908">
        <f t="shared" si="5"/>
        <v>113929</v>
      </c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/>
      <c r="AP52" s="399"/>
      <c r="AQ52" s="399"/>
      <c r="AR52" s="399"/>
      <c r="AS52" s="399"/>
      <c r="AT52" s="399"/>
      <c r="AU52" s="399"/>
    </row>
    <row r="53" spans="1:47" ht="14.25" customHeight="1">
      <c r="A53" s="1214" t="s">
        <v>33</v>
      </c>
      <c r="B53" s="1212"/>
      <c r="C53" s="1212"/>
      <c r="D53" s="401" t="s">
        <v>27</v>
      </c>
      <c r="E53" s="900">
        <f>E5+E8+E11+E14+E20+E23+E32+E35+E41+E44</f>
        <v>63.230000000000004</v>
      </c>
      <c r="F53" s="900">
        <f t="shared" ref="F53:Z55" si="6">F5+F8+F11+F14+F20+F23+F32+F35+F41+F44</f>
        <v>429.70000000000005</v>
      </c>
      <c r="G53" s="900">
        <f t="shared" si="6"/>
        <v>1209.2</v>
      </c>
      <c r="H53" s="900">
        <f t="shared" si="6"/>
        <v>2101.98</v>
      </c>
      <c r="I53" s="900">
        <f t="shared" si="6"/>
        <v>4468.1000000000004</v>
      </c>
      <c r="J53" s="900">
        <f t="shared" si="6"/>
        <v>4813.4400000000005</v>
      </c>
      <c r="K53" s="900">
        <f t="shared" si="6"/>
        <v>8458.98</v>
      </c>
      <c r="L53" s="900">
        <f t="shared" si="6"/>
        <v>10350.219999999999</v>
      </c>
      <c r="M53" s="900">
        <f t="shared" si="6"/>
        <v>19751.82</v>
      </c>
      <c r="N53" s="900">
        <f t="shared" si="6"/>
        <v>27032.089999999997</v>
      </c>
      <c r="O53" s="900">
        <f t="shared" si="6"/>
        <v>28825.439999999999</v>
      </c>
      <c r="P53" s="900">
        <f t="shared" si="6"/>
        <v>23546.57</v>
      </c>
      <c r="Q53" s="900">
        <f t="shared" si="6"/>
        <v>14355.449999999997</v>
      </c>
      <c r="R53" s="900">
        <f t="shared" si="6"/>
        <v>7471.5</v>
      </c>
      <c r="S53" s="900">
        <f t="shared" si="6"/>
        <v>4276.8999999999996</v>
      </c>
      <c r="T53" s="900">
        <f t="shared" si="6"/>
        <v>3664.67</v>
      </c>
      <c r="U53" s="900">
        <f t="shared" si="6"/>
        <v>2801.8900000000003</v>
      </c>
      <c r="V53" s="900">
        <f t="shared" si="6"/>
        <v>1991.79</v>
      </c>
      <c r="W53" s="900">
        <f t="shared" si="6"/>
        <v>1041.8</v>
      </c>
      <c r="X53" s="900">
        <f t="shared" si="6"/>
        <v>806.69</v>
      </c>
      <c r="Y53" s="900">
        <f t="shared" si="6"/>
        <v>1479.47</v>
      </c>
      <c r="Z53" s="901">
        <f t="shared" si="6"/>
        <v>168940.93</v>
      </c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399"/>
      <c r="AU53" s="399"/>
    </row>
    <row r="54" spans="1:47" ht="14.25" customHeight="1">
      <c r="A54" s="1214"/>
      <c r="B54" s="1212"/>
      <c r="C54" s="1212"/>
      <c r="D54" s="403" t="s">
        <v>28</v>
      </c>
      <c r="E54" s="902">
        <f>E6+E9+E12+E15+E21+E24+E33+E36+E42+E45</f>
        <v>393</v>
      </c>
      <c r="F54" s="902">
        <f t="shared" si="6"/>
        <v>13510</v>
      </c>
      <c r="G54" s="902">
        <f t="shared" si="6"/>
        <v>61924</v>
      </c>
      <c r="H54" s="902">
        <f t="shared" si="6"/>
        <v>200048</v>
      </c>
      <c r="I54" s="902">
        <f t="shared" si="6"/>
        <v>499879</v>
      </c>
      <c r="J54" s="902">
        <f t="shared" si="6"/>
        <v>864363</v>
      </c>
      <c r="K54" s="902">
        <f t="shared" si="6"/>
        <v>1857075</v>
      </c>
      <c r="L54" s="902">
        <f t="shared" si="6"/>
        <v>2667041</v>
      </c>
      <c r="M54" s="902">
        <f t="shared" si="6"/>
        <v>5818153</v>
      </c>
      <c r="N54" s="902">
        <f t="shared" si="6"/>
        <v>7994797</v>
      </c>
      <c r="O54" s="902">
        <f t="shared" si="6"/>
        <v>8661329</v>
      </c>
      <c r="P54" s="902">
        <f t="shared" si="6"/>
        <v>7263349</v>
      </c>
      <c r="Q54" s="902">
        <f t="shared" si="6"/>
        <v>4355844</v>
      </c>
      <c r="R54" s="902">
        <f t="shared" si="6"/>
        <v>2551282</v>
      </c>
      <c r="S54" s="902">
        <f t="shared" si="6"/>
        <v>1577942</v>
      </c>
      <c r="T54" s="902">
        <f t="shared" si="6"/>
        <v>1434161</v>
      </c>
      <c r="U54" s="902">
        <f t="shared" si="6"/>
        <v>1142600</v>
      </c>
      <c r="V54" s="902">
        <f t="shared" si="6"/>
        <v>833463</v>
      </c>
      <c r="W54" s="902">
        <f t="shared" si="6"/>
        <v>431542</v>
      </c>
      <c r="X54" s="902">
        <f t="shared" si="6"/>
        <v>349866</v>
      </c>
      <c r="Y54" s="902">
        <f t="shared" si="6"/>
        <v>388076</v>
      </c>
      <c r="Z54" s="903">
        <f t="shared" si="6"/>
        <v>48966637</v>
      </c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/>
      <c r="AP54" s="399"/>
      <c r="AQ54" s="399"/>
      <c r="AR54" s="399"/>
      <c r="AS54" s="399"/>
      <c r="AT54" s="399"/>
      <c r="AU54" s="399"/>
    </row>
    <row r="55" spans="1:47" ht="14.25" customHeight="1" thickBot="1">
      <c r="A55" s="1216"/>
      <c r="B55" s="1217"/>
      <c r="C55" s="1217"/>
      <c r="D55" s="407" t="s">
        <v>26</v>
      </c>
      <c r="E55" s="909">
        <f>E7+E10+E13+E16+E22+E25+E34+E37+E43+E46</f>
        <v>238</v>
      </c>
      <c r="F55" s="909">
        <f t="shared" si="6"/>
        <v>2964</v>
      </c>
      <c r="G55" s="909">
        <f t="shared" si="6"/>
        <v>6983</v>
      </c>
      <c r="H55" s="909">
        <f t="shared" si="6"/>
        <v>15372</v>
      </c>
      <c r="I55" s="909">
        <f t="shared" si="6"/>
        <v>27648</v>
      </c>
      <c r="J55" s="909">
        <f t="shared" si="6"/>
        <v>33461</v>
      </c>
      <c r="K55" s="909">
        <f t="shared" si="6"/>
        <v>54839</v>
      </c>
      <c r="L55" s="909">
        <f t="shared" si="6"/>
        <v>59598</v>
      </c>
      <c r="M55" s="909">
        <f t="shared" si="6"/>
        <v>103069</v>
      </c>
      <c r="N55" s="909">
        <f t="shared" si="6"/>
        <v>112504</v>
      </c>
      <c r="O55" s="909">
        <f t="shared" si="6"/>
        <v>102884</v>
      </c>
      <c r="P55" s="909">
        <f t="shared" si="6"/>
        <v>73703</v>
      </c>
      <c r="Q55" s="909">
        <f t="shared" si="6"/>
        <v>37361</v>
      </c>
      <c r="R55" s="909">
        <f t="shared" si="6"/>
        <v>18250</v>
      </c>
      <c r="S55" s="909">
        <f t="shared" si="6"/>
        <v>9525</v>
      </c>
      <c r="T55" s="909">
        <f t="shared" si="6"/>
        <v>7328</v>
      </c>
      <c r="U55" s="909">
        <f t="shared" si="6"/>
        <v>5131</v>
      </c>
      <c r="V55" s="909">
        <f t="shared" si="6"/>
        <v>3495</v>
      </c>
      <c r="W55" s="909">
        <f t="shared" si="6"/>
        <v>1556</v>
      </c>
      <c r="X55" s="909">
        <f t="shared" si="6"/>
        <v>1190</v>
      </c>
      <c r="Y55" s="909">
        <f t="shared" si="6"/>
        <v>2373</v>
      </c>
      <c r="Z55" s="909">
        <f t="shared" si="6"/>
        <v>679472</v>
      </c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399"/>
      <c r="AQ55" s="399"/>
      <c r="AR55" s="399"/>
      <c r="AS55" s="399"/>
      <c r="AT55" s="399"/>
      <c r="AU55" s="399"/>
    </row>
    <row r="56" spans="1:47" ht="14.25" thickBot="1"/>
    <row r="57" spans="1:47">
      <c r="G57" s="1235" t="s">
        <v>37</v>
      </c>
      <c r="H57" s="1236"/>
      <c r="I57" s="1236"/>
      <c r="J57" s="1236"/>
      <c r="K57" s="1227" t="s">
        <v>41</v>
      </c>
      <c r="L57" s="1228"/>
      <c r="M57" s="1231" t="s">
        <v>43</v>
      </c>
      <c r="N57" s="1232"/>
      <c r="O57" s="1232"/>
      <c r="P57" s="1232"/>
      <c r="Q57" s="1232"/>
      <c r="R57" s="1232"/>
      <c r="S57" s="1232"/>
      <c r="T57" s="1233"/>
      <c r="U57" s="1231" t="s">
        <v>44</v>
      </c>
      <c r="V57" s="1232"/>
      <c r="W57" s="1232"/>
      <c r="X57" s="1232"/>
      <c r="Y57" s="1232"/>
      <c r="Z57" s="1234"/>
    </row>
    <row r="58" spans="1:47">
      <c r="G58" s="1237" t="s">
        <v>45</v>
      </c>
      <c r="H58" s="1220"/>
      <c r="I58" s="1220" t="s">
        <v>42</v>
      </c>
      <c r="J58" s="1220"/>
      <c r="K58" s="1229"/>
      <c r="L58" s="1230"/>
      <c r="M58" s="1220" t="s">
        <v>48</v>
      </c>
      <c r="N58" s="1220"/>
      <c r="O58" s="1220" t="s">
        <v>38</v>
      </c>
      <c r="P58" s="1220"/>
      <c r="Q58" s="1220" t="s">
        <v>39</v>
      </c>
      <c r="R58" s="1220"/>
      <c r="S58" s="1220" t="s">
        <v>40</v>
      </c>
      <c r="T58" s="1220"/>
      <c r="U58" s="1223" t="s">
        <v>45</v>
      </c>
      <c r="V58" s="1224"/>
      <c r="W58" s="1220" t="s">
        <v>46</v>
      </c>
      <c r="X58" s="1220"/>
      <c r="Y58" s="1220" t="s">
        <v>47</v>
      </c>
      <c r="Z58" s="1225"/>
    </row>
    <row r="59" spans="1:47" ht="14.25" thickBot="1">
      <c r="G59" s="1226">
        <v>2069.75</v>
      </c>
      <c r="H59" s="1218"/>
      <c r="I59" s="1218">
        <v>206975</v>
      </c>
      <c r="J59" s="1218"/>
      <c r="K59" s="1218">
        <v>455.99</v>
      </c>
      <c r="L59" s="1218"/>
      <c r="M59" s="1218">
        <v>333</v>
      </c>
      <c r="N59" s="1218"/>
      <c r="O59" s="1218">
        <v>86.04</v>
      </c>
      <c r="P59" s="1218"/>
      <c r="Q59" s="1218">
        <v>832.92</v>
      </c>
      <c r="R59" s="1218"/>
      <c r="S59" s="1221">
        <f>M59+O59+Q59</f>
        <v>1251.96</v>
      </c>
      <c r="T59" s="1222"/>
      <c r="U59" s="1218">
        <f>Z53+G59+K59+S59</f>
        <v>172718.62999999998</v>
      </c>
      <c r="V59" s="1218"/>
      <c r="W59" s="1218">
        <f>Z54</f>
        <v>48966637</v>
      </c>
      <c r="X59" s="1218"/>
      <c r="Y59" s="1218">
        <f>Z55</f>
        <v>679472</v>
      </c>
      <c r="Z59" s="1219"/>
    </row>
  </sheetData>
  <mergeCells count="48">
    <mergeCell ref="U57:Z57"/>
    <mergeCell ref="G57:J57"/>
    <mergeCell ref="G58:H58"/>
    <mergeCell ref="I58:J58"/>
    <mergeCell ref="M58:N58"/>
    <mergeCell ref="G59:H59"/>
    <mergeCell ref="I59:J59"/>
    <mergeCell ref="K59:L59"/>
    <mergeCell ref="K57:L58"/>
    <mergeCell ref="M59:N59"/>
    <mergeCell ref="M57:T57"/>
    <mergeCell ref="Y59:Z59"/>
    <mergeCell ref="O58:P58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</mergeCells>
  <phoneticPr fontId="13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zoomScale="60" zoomScaleNormal="60" workbookViewId="0">
      <selection activeCell="E13" sqref="E13"/>
    </sheetView>
  </sheetViews>
  <sheetFormatPr defaultRowHeight="13.5"/>
  <cols>
    <col min="1" max="30" width="9" style="309"/>
    <col min="31" max="33" width="0" style="309" hidden="1" customWidth="1"/>
    <col min="34" max="16384" width="9" style="309"/>
  </cols>
  <sheetData>
    <row r="1" spans="1:47" ht="18.75">
      <c r="A1" s="1210" t="s">
        <v>457</v>
      </c>
      <c r="B1" s="1211"/>
      <c r="C1" s="1211"/>
      <c r="D1" s="1211"/>
      <c r="E1" s="1211"/>
      <c r="F1" s="1211"/>
      <c r="G1" s="1211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396"/>
      <c r="AR1" s="396"/>
      <c r="AS1" s="396"/>
      <c r="AT1" s="396"/>
      <c r="AU1" s="396"/>
    </row>
    <row r="2" spans="1:47" ht="25.5">
      <c r="A2" s="1213" t="s">
        <v>0</v>
      </c>
      <c r="B2" s="1213"/>
      <c r="C2" s="1213"/>
      <c r="D2" s="1213"/>
      <c r="E2" s="1213"/>
      <c r="F2" s="1213"/>
      <c r="G2" s="1213"/>
      <c r="H2" s="1213"/>
      <c r="I2" s="1213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75"/>
      <c r="AR2" s="375"/>
      <c r="AS2" s="375"/>
      <c r="AT2" s="375"/>
      <c r="AU2" s="375"/>
    </row>
    <row r="3" spans="1:47" ht="14.25" thickBot="1">
      <c r="A3" s="375"/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375"/>
      <c r="AP3" s="375"/>
      <c r="AQ3" s="375"/>
      <c r="AR3" s="375"/>
      <c r="AS3" s="375"/>
      <c r="AT3" s="375"/>
      <c r="AU3" s="375"/>
    </row>
    <row r="4" spans="1:47" ht="16.5" customHeight="1">
      <c r="A4" s="381" t="s">
        <v>36</v>
      </c>
      <c r="B4" s="382" t="s">
        <v>35</v>
      </c>
      <c r="C4" s="382" t="s">
        <v>1</v>
      </c>
      <c r="D4" s="382" t="s">
        <v>2</v>
      </c>
      <c r="E4" s="382" t="s">
        <v>3</v>
      </c>
      <c r="F4" s="382" t="s">
        <v>4</v>
      </c>
      <c r="G4" s="382" t="s">
        <v>5</v>
      </c>
      <c r="H4" s="382" t="s">
        <v>6</v>
      </c>
      <c r="I4" s="382" t="s">
        <v>7</v>
      </c>
      <c r="J4" s="382" t="s">
        <v>8</v>
      </c>
      <c r="K4" s="382" t="s">
        <v>9</v>
      </c>
      <c r="L4" s="382" t="s">
        <v>10</v>
      </c>
      <c r="M4" s="382" t="s">
        <v>11</v>
      </c>
      <c r="N4" s="382" t="s">
        <v>12</v>
      </c>
      <c r="O4" s="382" t="s">
        <v>13</v>
      </c>
      <c r="P4" s="382" t="s">
        <v>14</v>
      </c>
      <c r="Q4" s="382" t="s">
        <v>15</v>
      </c>
      <c r="R4" s="382" t="s">
        <v>16</v>
      </c>
      <c r="S4" s="382" t="s">
        <v>17</v>
      </c>
      <c r="T4" s="382" t="s">
        <v>18</v>
      </c>
      <c r="U4" s="382" t="s">
        <v>19</v>
      </c>
      <c r="V4" s="382" t="s">
        <v>20</v>
      </c>
      <c r="W4" s="382" t="s">
        <v>21</v>
      </c>
      <c r="X4" s="382" t="s">
        <v>22</v>
      </c>
      <c r="Y4" s="382" t="s">
        <v>23</v>
      </c>
      <c r="Z4" s="383" t="s">
        <v>25</v>
      </c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377"/>
      <c r="AM4" s="377"/>
      <c r="AN4" s="377"/>
      <c r="AO4" s="377"/>
      <c r="AP4" s="377"/>
      <c r="AQ4" s="377"/>
      <c r="AR4" s="377"/>
      <c r="AS4" s="377"/>
      <c r="AT4" s="377"/>
      <c r="AU4" s="377"/>
    </row>
    <row r="5" spans="1:47" ht="16.5" customHeight="1">
      <c r="A5" s="1214" t="s">
        <v>32</v>
      </c>
      <c r="B5" s="1212" t="s">
        <v>29</v>
      </c>
      <c r="C5" s="1212" t="s">
        <v>51</v>
      </c>
      <c r="D5" s="378" t="s">
        <v>27</v>
      </c>
      <c r="E5" s="385">
        <v>74.819999999999993</v>
      </c>
      <c r="F5" s="386">
        <v>294.27999999999997</v>
      </c>
      <c r="G5" s="386">
        <v>698.56</v>
      </c>
      <c r="H5" s="386">
        <v>746.36</v>
      </c>
      <c r="I5" s="386">
        <v>986.92</v>
      </c>
      <c r="J5" s="386">
        <v>1501.06</v>
      </c>
      <c r="K5" s="386">
        <v>4251.24</v>
      </c>
      <c r="L5" s="386">
        <v>4379.91</v>
      </c>
      <c r="M5" s="386">
        <v>9029.16</v>
      </c>
      <c r="N5" s="386">
        <v>12965.6</v>
      </c>
      <c r="O5" s="386">
        <v>13456.9</v>
      </c>
      <c r="P5" s="386">
        <v>8122.18</v>
      </c>
      <c r="Q5" s="386">
        <v>4620.3</v>
      </c>
      <c r="R5" s="386">
        <v>2617.29</v>
      </c>
      <c r="S5" s="386">
        <v>1958.74</v>
      </c>
      <c r="T5" s="386">
        <v>1593.46</v>
      </c>
      <c r="U5" s="386">
        <v>1452.46</v>
      </c>
      <c r="V5" s="386">
        <v>1122.6300000000001</v>
      </c>
      <c r="W5" s="386">
        <v>634.80999999999995</v>
      </c>
      <c r="X5" s="386">
        <v>200.07</v>
      </c>
      <c r="Y5" s="386">
        <v>191.8</v>
      </c>
      <c r="Z5" s="387">
        <v>70898.55</v>
      </c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</row>
    <row r="6" spans="1:47" ht="16.5" customHeight="1">
      <c r="A6" s="1214"/>
      <c r="B6" s="1212"/>
      <c r="C6" s="1212"/>
      <c r="D6" s="380" t="s">
        <v>28</v>
      </c>
      <c r="E6" s="388">
        <v>1589</v>
      </c>
      <c r="F6" s="388">
        <v>20082</v>
      </c>
      <c r="G6" s="388">
        <v>96855</v>
      </c>
      <c r="H6" s="388">
        <v>159880</v>
      </c>
      <c r="I6" s="388">
        <v>283772</v>
      </c>
      <c r="J6" s="388">
        <v>517143</v>
      </c>
      <c r="K6" s="388">
        <v>1669336</v>
      </c>
      <c r="L6" s="388">
        <v>1989494</v>
      </c>
      <c r="M6" s="388">
        <v>4458137</v>
      </c>
      <c r="N6" s="388">
        <v>6857806</v>
      </c>
      <c r="O6" s="388">
        <v>7535015</v>
      </c>
      <c r="P6" s="388">
        <v>4777394</v>
      </c>
      <c r="Q6" s="388">
        <v>2848334</v>
      </c>
      <c r="R6" s="388">
        <v>1695897</v>
      </c>
      <c r="S6" s="388">
        <v>1317692</v>
      </c>
      <c r="T6" s="388">
        <v>1125986</v>
      </c>
      <c r="U6" s="388">
        <v>1042118</v>
      </c>
      <c r="V6" s="388">
        <v>827512</v>
      </c>
      <c r="W6" s="388">
        <v>475998</v>
      </c>
      <c r="X6" s="388">
        <v>150298</v>
      </c>
      <c r="Y6" s="388">
        <v>142272</v>
      </c>
      <c r="Z6" s="389">
        <v>37992610</v>
      </c>
      <c r="AA6" s="376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</row>
    <row r="7" spans="1:47" ht="16.5" customHeight="1">
      <c r="A7" s="1214"/>
      <c r="B7" s="1212"/>
      <c r="C7" s="1212"/>
      <c r="D7" s="379" t="s">
        <v>26</v>
      </c>
      <c r="E7" s="390">
        <v>705</v>
      </c>
      <c r="F7" s="390">
        <v>6018</v>
      </c>
      <c r="G7" s="390">
        <v>13588</v>
      </c>
      <c r="H7" s="390">
        <v>11730</v>
      </c>
      <c r="I7" s="390">
        <v>13707</v>
      </c>
      <c r="J7" s="390">
        <v>17761</v>
      </c>
      <c r="K7" s="390">
        <v>43421</v>
      </c>
      <c r="L7" s="390">
        <v>38915</v>
      </c>
      <c r="M7" s="390">
        <v>72102</v>
      </c>
      <c r="N7" s="390">
        <v>88231</v>
      </c>
      <c r="O7" s="390">
        <v>77716</v>
      </c>
      <c r="P7" s="390">
        <v>39570</v>
      </c>
      <c r="Q7" s="390">
        <v>20145</v>
      </c>
      <c r="R7" s="390">
        <v>10468</v>
      </c>
      <c r="S7" s="390">
        <v>7053</v>
      </c>
      <c r="T7" s="390">
        <v>4771</v>
      </c>
      <c r="U7" s="390">
        <v>3944</v>
      </c>
      <c r="V7" s="390">
        <v>2412</v>
      </c>
      <c r="W7" s="390">
        <v>1267</v>
      </c>
      <c r="X7" s="390">
        <v>357</v>
      </c>
      <c r="Y7" s="390">
        <v>339</v>
      </c>
      <c r="Z7" s="391">
        <v>474220</v>
      </c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</row>
    <row r="8" spans="1:47" ht="16.5" customHeight="1">
      <c r="A8" s="1214"/>
      <c r="B8" s="1212"/>
      <c r="C8" s="1212" t="s">
        <v>52</v>
      </c>
      <c r="D8" s="378" t="s">
        <v>27</v>
      </c>
      <c r="E8" s="386">
        <v>3.28</v>
      </c>
      <c r="F8" s="386">
        <v>174.11</v>
      </c>
      <c r="G8" s="386">
        <v>298.95</v>
      </c>
      <c r="H8" s="386">
        <v>466.7</v>
      </c>
      <c r="I8" s="386">
        <v>915.86</v>
      </c>
      <c r="J8" s="386">
        <v>1108.1199999999999</v>
      </c>
      <c r="K8" s="386">
        <v>2222.41</v>
      </c>
      <c r="L8" s="386">
        <v>1392.74</v>
      </c>
      <c r="M8" s="386">
        <v>1765.77</v>
      </c>
      <c r="N8" s="386">
        <v>1509.41</v>
      </c>
      <c r="O8" s="386">
        <v>1211.5</v>
      </c>
      <c r="P8" s="386">
        <v>713.49</v>
      </c>
      <c r="Q8" s="386">
        <v>270.26</v>
      </c>
      <c r="R8" s="386">
        <v>193.06</v>
      </c>
      <c r="S8" s="386">
        <v>132.61000000000001</v>
      </c>
      <c r="T8" s="386">
        <v>127.11</v>
      </c>
      <c r="U8" s="386">
        <v>135.82</v>
      </c>
      <c r="V8" s="386">
        <v>92.41</v>
      </c>
      <c r="W8" s="386">
        <v>60.33</v>
      </c>
      <c r="X8" s="386">
        <v>13.6</v>
      </c>
      <c r="Y8" s="386">
        <v>12.23</v>
      </c>
      <c r="Z8" s="387">
        <v>12819.77</v>
      </c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</row>
    <row r="9" spans="1:47" ht="16.5" customHeight="1">
      <c r="A9" s="1214"/>
      <c r="B9" s="1212"/>
      <c r="C9" s="1212"/>
      <c r="D9" s="380" t="s">
        <v>28</v>
      </c>
      <c r="E9" s="388">
        <v>47</v>
      </c>
      <c r="F9" s="388">
        <v>7971</v>
      </c>
      <c r="G9" s="388">
        <v>25510</v>
      </c>
      <c r="H9" s="388">
        <v>64051</v>
      </c>
      <c r="I9" s="388">
        <v>160630</v>
      </c>
      <c r="J9" s="388">
        <v>231432</v>
      </c>
      <c r="K9" s="388">
        <v>524424</v>
      </c>
      <c r="L9" s="388">
        <v>384469</v>
      </c>
      <c r="M9" s="388">
        <v>530046</v>
      </c>
      <c r="N9" s="388">
        <v>464294</v>
      </c>
      <c r="O9" s="388">
        <v>399255</v>
      </c>
      <c r="P9" s="388">
        <v>247434</v>
      </c>
      <c r="Q9" s="388">
        <v>99747</v>
      </c>
      <c r="R9" s="388">
        <v>74284</v>
      </c>
      <c r="S9" s="388">
        <v>51799</v>
      </c>
      <c r="T9" s="388">
        <v>51834</v>
      </c>
      <c r="U9" s="388">
        <v>54437</v>
      </c>
      <c r="V9" s="388">
        <v>38817</v>
      </c>
      <c r="W9" s="388">
        <v>24810</v>
      </c>
      <c r="X9" s="388">
        <v>5933</v>
      </c>
      <c r="Y9" s="388">
        <v>5645</v>
      </c>
      <c r="Z9" s="389">
        <v>3446869</v>
      </c>
      <c r="AA9" s="376"/>
      <c r="AB9" s="376"/>
      <c r="AC9" s="376"/>
      <c r="AD9" s="376"/>
      <c r="AE9" s="376"/>
      <c r="AF9" s="376"/>
      <c r="AG9" s="376"/>
      <c r="AH9" s="376"/>
      <c r="AI9" s="376"/>
      <c r="AJ9" s="376"/>
      <c r="AK9" s="376"/>
      <c r="AL9" s="376"/>
      <c r="AM9" s="376"/>
      <c r="AN9" s="376"/>
      <c r="AO9" s="376"/>
      <c r="AP9" s="376"/>
      <c r="AQ9" s="376"/>
      <c r="AR9" s="376"/>
      <c r="AS9" s="376"/>
      <c r="AT9" s="376"/>
      <c r="AU9" s="376"/>
    </row>
    <row r="10" spans="1:47" ht="16.5" customHeight="1">
      <c r="A10" s="1214"/>
      <c r="B10" s="1212"/>
      <c r="C10" s="1212"/>
      <c r="D10" s="379" t="s">
        <v>26</v>
      </c>
      <c r="E10" s="390">
        <v>15</v>
      </c>
      <c r="F10" s="390">
        <v>1711</v>
      </c>
      <c r="G10" s="390">
        <v>3060</v>
      </c>
      <c r="H10" s="390">
        <v>4575</v>
      </c>
      <c r="I10" s="390">
        <v>8123</v>
      </c>
      <c r="J10" s="390">
        <v>8648</v>
      </c>
      <c r="K10" s="390">
        <v>15101</v>
      </c>
      <c r="L10" s="390">
        <v>8423</v>
      </c>
      <c r="M10" s="390">
        <v>9494</v>
      </c>
      <c r="N10" s="390">
        <v>6765</v>
      </c>
      <c r="O10" s="390">
        <v>4739</v>
      </c>
      <c r="P10" s="390">
        <v>2500</v>
      </c>
      <c r="Q10" s="390">
        <v>803</v>
      </c>
      <c r="R10" s="390">
        <v>509</v>
      </c>
      <c r="S10" s="390">
        <v>286</v>
      </c>
      <c r="T10" s="390">
        <v>244</v>
      </c>
      <c r="U10" s="390">
        <v>219</v>
      </c>
      <c r="V10" s="390">
        <v>151</v>
      </c>
      <c r="W10" s="390">
        <v>71</v>
      </c>
      <c r="X10" s="390">
        <v>17</v>
      </c>
      <c r="Y10" s="390">
        <v>15</v>
      </c>
      <c r="Z10" s="391">
        <v>75469</v>
      </c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</row>
    <row r="11" spans="1:47" ht="16.5" customHeight="1">
      <c r="A11" s="1214"/>
      <c r="B11" s="1212"/>
      <c r="C11" s="1212" t="s">
        <v>53</v>
      </c>
      <c r="D11" s="378" t="s">
        <v>27</v>
      </c>
      <c r="E11" s="386">
        <v>0</v>
      </c>
      <c r="F11" s="386">
        <v>0</v>
      </c>
      <c r="G11" s="386">
        <v>0</v>
      </c>
      <c r="H11" s="386">
        <v>7.0000000000000007E-2</v>
      </c>
      <c r="I11" s="386">
        <v>0.64</v>
      </c>
      <c r="J11" s="386">
        <v>6.39</v>
      </c>
      <c r="K11" s="386">
        <v>12.83</v>
      </c>
      <c r="L11" s="386">
        <v>12.13</v>
      </c>
      <c r="M11" s="386">
        <v>90.32</v>
      </c>
      <c r="N11" s="386">
        <v>288.83999999999997</v>
      </c>
      <c r="O11" s="386">
        <v>164.71</v>
      </c>
      <c r="P11" s="386">
        <v>151.88</v>
      </c>
      <c r="Q11" s="386">
        <v>18.41</v>
      </c>
      <c r="R11" s="386">
        <v>7.81</v>
      </c>
      <c r="S11" s="386">
        <v>6.62</v>
      </c>
      <c r="T11" s="386">
        <v>3.29</v>
      </c>
      <c r="U11" s="386">
        <v>7.47</v>
      </c>
      <c r="V11" s="386">
        <v>3.43</v>
      </c>
      <c r="W11" s="386">
        <v>5.62</v>
      </c>
      <c r="X11" s="386">
        <v>0</v>
      </c>
      <c r="Y11" s="386">
        <v>18.5</v>
      </c>
      <c r="Z11" s="387">
        <v>798.96</v>
      </c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6"/>
      <c r="AN11" s="376"/>
      <c r="AO11" s="376"/>
      <c r="AP11" s="376"/>
      <c r="AQ11" s="376"/>
      <c r="AR11" s="376"/>
      <c r="AS11" s="376"/>
      <c r="AT11" s="376"/>
      <c r="AU11" s="376"/>
    </row>
    <row r="12" spans="1:47" ht="16.5" customHeight="1">
      <c r="A12" s="1214"/>
      <c r="B12" s="1212"/>
      <c r="C12" s="1212"/>
      <c r="D12" s="380" t="s">
        <v>28</v>
      </c>
      <c r="E12" s="388">
        <v>0</v>
      </c>
      <c r="F12" s="388">
        <v>0</v>
      </c>
      <c r="G12" s="388">
        <v>0</v>
      </c>
      <c r="H12" s="388">
        <v>4</v>
      </c>
      <c r="I12" s="388">
        <v>44</v>
      </c>
      <c r="J12" s="388">
        <v>499</v>
      </c>
      <c r="K12" s="388">
        <v>1815</v>
      </c>
      <c r="L12" s="388">
        <v>2311</v>
      </c>
      <c r="M12" s="388">
        <v>17465</v>
      </c>
      <c r="N12" s="388">
        <v>60916</v>
      </c>
      <c r="O12" s="388">
        <v>34578</v>
      </c>
      <c r="P12" s="388">
        <v>32212</v>
      </c>
      <c r="Q12" s="388">
        <v>3973</v>
      </c>
      <c r="R12" s="388">
        <v>2038</v>
      </c>
      <c r="S12" s="388">
        <v>1558</v>
      </c>
      <c r="T12" s="388">
        <v>745</v>
      </c>
      <c r="U12" s="388">
        <v>1829</v>
      </c>
      <c r="V12" s="388">
        <v>837</v>
      </c>
      <c r="W12" s="388">
        <v>1956</v>
      </c>
      <c r="X12" s="388">
        <v>0</v>
      </c>
      <c r="Y12" s="388">
        <v>4233</v>
      </c>
      <c r="Z12" s="389">
        <v>167013</v>
      </c>
      <c r="AA12" s="376"/>
      <c r="AB12" s="376"/>
      <c r="AC12" s="376"/>
      <c r="AD12" s="376"/>
      <c r="AE12" s="376"/>
      <c r="AF12" s="376"/>
      <c r="AG12" s="376"/>
      <c r="AH12" s="376"/>
      <c r="AI12" s="376"/>
      <c r="AJ12" s="376"/>
      <c r="AK12" s="376"/>
      <c r="AL12" s="376"/>
      <c r="AM12" s="376"/>
      <c r="AN12" s="376"/>
      <c r="AO12" s="376"/>
      <c r="AP12" s="376"/>
      <c r="AQ12" s="376"/>
      <c r="AR12" s="376"/>
      <c r="AS12" s="376"/>
      <c r="AT12" s="376"/>
      <c r="AU12" s="376"/>
    </row>
    <row r="13" spans="1:47" ht="16.5" customHeight="1">
      <c r="A13" s="1214"/>
      <c r="B13" s="1212"/>
      <c r="C13" s="1212"/>
      <c r="D13" s="379" t="s">
        <v>26</v>
      </c>
      <c r="E13" s="390">
        <v>0</v>
      </c>
      <c r="F13" s="390">
        <v>0</v>
      </c>
      <c r="G13" s="390">
        <v>0</v>
      </c>
      <c r="H13" s="390">
        <v>0</v>
      </c>
      <c r="I13" s="390">
        <v>3</v>
      </c>
      <c r="J13" s="390">
        <v>37</v>
      </c>
      <c r="K13" s="390">
        <v>78</v>
      </c>
      <c r="L13" s="390">
        <v>70</v>
      </c>
      <c r="M13" s="390">
        <v>381</v>
      </c>
      <c r="N13" s="390">
        <v>1040</v>
      </c>
      <c r="O13" s="390">
        <v>432</v>
      </c>
      <c r="P13" s="390">
        <v>328</v>
      </c>
      <c r="Q13" s="390">
        <v>22</v>
      </c>
      <c r="R13" s="390">
        <v>12</v>
      </c>
      <c r="S13" s="390">
        <v>4</v>
      </c>
      <c r="T13" s="390">
        <v>3</v>
      </c>
      <c r="U13" s="390">
        <v>7</v>
      </c>
      <c r="V13" s="390">
        <v>3</v>
      </c>
      <c r="W13" s="390">
        <v>12</v>
      </c>
      <c r="X13" s="390">
        <v>0</v>
      </c>
      <c r="Y13" s="390">
        <v>28</v>
      </c>
      <c r="Z13" s="391">
        <v>2460</v>
      </c>
      <c r="AA13" s="376"/>
      <c r="AB13" s="376"/>
      <c r="AC13" s="376"/>
      <c r="AD13" s="376"/>
      <c r="AE13" s="376"/>
      <c r="AF13" s="376"/>
      <c r="AG13" s="376"/>
      <c r="AH13" s="376"/>
      <c r="AI13" s="376"/>
      <c r="AJ13" s="376"/>
      <c r="AK13" s="376"/>
      <c r="AL13" s="376"/>
      <c r="AM13" s="376"/>
      <c r="AN13" s="376"/>
      <c r="AO13" s="376"/>
      <c r="AP13" s="376"/>
      <c r="AQ13" s="376"/>
      <c r="AR13" s="376"/>
      <c r="AS13" s="376"/>
      <c r="AT13" s="376"/>
      <c r="AU13" s="376"/>
    </row>
    <row r="14" spans="1:47" ht="16.5" customHeight="1">
      <c r="A14" s="1214"/>
      <c r="B14" s="1212"/>
      <c r="C14" s="1215" t="s">
        <v>54</v>
      </c>
      <c r="D14" s="378" t="s">
        <v>27</v>
      </c>
      <c r="E14" s="386">
        <v>0</v>
      </c>
      <c r="F14" s="386">
        <v>1.23</v>
      </c>
      <c r="G14" s="386">
        <v>0.53</v>
      </c>
      <c r="H14" s="386">
        <v>0</v>
      </c>
      <c r="I14" s="386">
        <v>0.41</v>
      </c>
      <c r="J14" s="386">
        <v>1.88</v>
      </c>
      <c r="K14" s="386">
        <v>2.7</v>
      </c>
      <c r="L14" s="386">
        <v>24.22</v>
      </c>
      <c r="M14" s="386">
        <v>129.66</v>
      </c>
      <c r="N14" s="386">
        <v>250.44</v>
      </c>
      <c r="O14" s="386">
        <v>40.03</v>
      </c>
      <c r="P14" s="386">
        <v>1.3</v>
      </c>
      <c r="Q14" s="386">
        <v>0</v>
      </c>
      <c r="R14" s="386">
        <v>0</v>
      </c>
      <c r="S14" s="386">
        <v>0</v>
      </c>
      <c r="T14" s="386">
        <v>0</v>
      </c>
      <c r="U14" s="386">
        <v>0.56999999999999995</v>
      </c>
      <c r="V14" s="386">
        <v>1.3</v>
      </c>
      <c r="W14" s="386">
        <v>4.95</v>
      </c>
      <c r="X14" s="386">
        <v>1.79</v>
      </c>
      <c r="Y14" s="386">
        <v>0.27</v>
      </c>
      <c r="Z14" s="387">
        <v>461.28</v>
      </c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76"/>
      <c r="AL14" s="376"/>
      <c r="AM14" s="376"/>
      <c r="AN14" s="376"/>
      <c r="AO14" s="376"/>
      <c r="AP14" s="376"/>
      <c r="AQ14" s="376"/>
      <c r="AR14" s="376"/>
      <c r="AS14" s="376"/>
      <c r="AT14" s="376"/>
      <c r="AU14" s="376"/>
    </row>
    <row r="15" spans="1:47" ht="16.5" customHeight="1">
      <c r="A15" s="1214"/>
      <c r="B15" s="1212"/>
      <c r="C15" s="1215"/>
      <c r="D15" s="380" t="s">
        <v>28</v>
      </c>
      <c r="E15" s="388">
        <v>0</v>
      </c>
      <c r="F15" s="388">
        <v>0</v>
      </c>
      <c r="G15" s="388">
        <v>11</v>
      </c>
      <c r="H15" s="388">
        <v>0</v>
      </c>
      <c r="I15" s="388">
        <v>40</v>
      </c>
      <c r="J15" s="388">
        <v>235</v>
      </c>
      <c r="K15" s="388">
        <v>437</v>
      </c>
      <c r="L15" s="388">
        <v>4781</v>
      </c>
      <c r="M15" s="388">
        <v>26553</v>
      </c>
      <c r="N15" s="388">
        <v>60957</v>
      </c>
      <c r="O15" s="388">
        <v>9540</v>
      </c>
      <c r="P15" s="388">
        <v>274</v>
      </c>
      <c r="Q15" s="388">
        <v>0</v>
      </c>
      <c r="R15" s="388">
        <v>0</v>
      </c>
      <c r="S15" s="388">
        <v>0</v>
      </c>
      <c r="T15" s="388">
        <v>0</v>
      </c>
      <c r="U15" s="388">
        <v>144</v>
      </c>
      <c r="V15" s="388">
        <v>328</v>
      </c>
      <c r="W15" s="388">
        <v>1248</v>
      </c>
      <c r="X15" s="388">
        <v>451</v>
      </c>
      <c r="Y15" s="388">
        <v>68</v>
      </c>
      <c r="Z15" s="389">
        <v>105067</v>
      </c>
      <c r="AA15" s="376"/>
      <c r="AB15" s="376"/>
      <c r="AC15" s="376"/>
      <c r="AD15" s="376"/>
      <c r="AE15" s="376"/>
      <c r="AF15" s="376"/>
      <c r="AG15" s="376"/>
      <c r="AH15" s="376"/>
      <c r="AI15" s="376"/>
      <c r="AJ15" s="376"/>
      <c r="AK15" s="376"/>
      <c r="AL15" s="376"/>
      <c r="AM15" s="376"/>
      <c r="AN15" s="376"/>
      <c r="AO15" s="376"/>
      <c r="AP15" s="376"/>
      <c r="AQ15" s="376"/>
      <c r="AR15" s="376"/>
      <c r="AS15" s="376"/>
      <c r="AT15" s="376"/>
      <c r="AU15" s="376"/>
    </row>
    <row r="16" spans="1:47" ht="16.5" customHeight="1">
      <c r="A16" s="1214"/>
      <c r="B16" s="1212"/>
      <c r="C16" s="1215"/>
      <c r="D16" s="379" t="s">
        <v>26</v>
      </c>
      <c r="E16" s="390">
        <v>0</v>
      </c>
      <c r="F16" s="390">
        <v>0</v>
      </c>
      <c r="G16" s="390">
        <v>1</v>
      </c>
      <c r="H16" s="390">
        <v>0</v>
      </c>
      <c r="I16" s="390">
        <v>2</v>
      </c>
      <c r="J16" s="390">
        <v>14</v>
      </c>
      <c r="K16" s="390">
        <v>18</v>
      </c>
      <c r="L16" s="390">
        <v>139</v>
      </c>
      <c r="M16" s="390">
        <v>578</v>
      </c>
      <c r="N16" s="390">
        <v>1007</v>
      </c>
      <c r="O16" s="390">
        <v>115</v>
      </c>
      <c r="P16" s="390">
        <v>3</v>
      </c>
      <c r="Q16" s="390">
        <v>0</v>
      </c>
      <c r="R16" s="390">
        <v>0</v>
      </c>
      <c r="S16" s="390">
        <v>0</v>
      </c>
      <c r="T16" s="390">
        <v>0</v>
      </c>
      <c r="U16" s="390">
        <v>1</v>
      </c>
      <c r="V16" s="390">
        <v>1</v>
      </c>
      <c r="W16" s="390">
        <v>5</v>
      </c>
      <c r="X16" s="390">
        <v>2</v>
      </c>
      <c r="Y16" s="390">
        <v>0</v>
      </c>
      <c r="Z16" s="392">
        <v>1886</v>
      </c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76"/>
      <c r="AO16" s="376"/>
      <c r="AP16" s="376"/>
      <c r="AQ16" s="376"/>
      <c r="AR16" s="376"/>
      <c r="AS16" s="376"/>
      <c r="AT16" s="376"/>
      <c r="AU16" s="376"/>
    </row>
    <row r="17" spans="1:47" ht="16.5" customHeight="1">
      <c r="A17" s="1214"/>
      <c r="B17" s="1212" t="s">
        <v>30</v>
      </c>
      <c r="C17" s="1212"/>
      <c r="D17" s="378" t="s">
        <v>27</v>
      </c>
      <c r="E17" s="386">
        <v>78.099999999999994</v>
      </c>
      <c r="F17" s="386">
        <v>469.62</v>
      </c>
      <c r="G17" s="386">
        <v>998.04</v>
      </c>
      <c r="H17" s="386">
        <v>1213.1299999999999</v>
      </c>
      <c r="I17" s="386">
        <v>1903.8300000000002</v>
      </c>
      <c r="J17" s="386">
        <v>2617.4499999999998</v>
      </c>
      <c r="K17" s="386">
        <v>6489.1799999999994</v>
      </c>
      <c r="L17" s="386">
        <v>5809</v>
      </c>
      <c r="M17" s="386">
        <v>11014.91</v>
      </c>
      <c r="N17" s="386">
        <v>15014.29</v>
      </c>
      <c r="O17" s="386">
        <v>14873.14</v>
      </c>
      <c r="P17" s="386">
        <v>8988.8499999999985</v>
      </c>
      <c r="Q17" s="386">
        <v>4908.97</v>
      </c>
      <c r="R17" s="386">
        <v>2818.16</v>
      </c>
      <c r="S17" s="386">
        <v>2097.9699999999998</v>
      </c>
      <c r="T17" s="386">
        <v>1723.86</v>
      </c>
      <c r="U17" s="386">
        <v>1596.32</v>
      </c>
      <c r="V17" s="386">
        <v>1219.7700000000002</v>
      </c>
      <c r="W17" s="386">
        <v>705.71</v>
      </c>
      <c r="X17" s="386">
        <v>215.45999999999998</v>
      </c>
      <c r="Y17" s="386">
        <v>222.8</v>
      </c>
      <c r="Z17" s="387">
        <v>84978.560000000012</v>
      </c>
      <c r="AA17" s="376"/>
      <c r="AB17" s="376"/>
      <c r="AC17" s="376"/>
      <c r="AD17" s="376"/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  <c r="AS17" s="376"/>
      <c r="AT17" s="376"/>
      <c r="AU17" s="376"/>
    </row>
    <row r="18" spans="1:47" ht="16.5" customHeight="1">
      <c r="A18" s="1214"/>
      <c r="B18" s="1212"/>
      <c r="C18" s="1212"/>
      <c r="D18" s="380" t="s">
        <v>28</v>
      </c>
      <c r="E18" s="388">
        <v>1636</v>
      </c>
      <c r="F18" s="388">
        <v>28053</v>
      </c>
      <c r="G18" s="388">
        <v>122376</v>
      </c>
      <c r="H18" s="388">
        <v>223935</v>
      </c>
      <c r="I18" s="388">
        <v>444486</v>
      </c>
      <c r="J18" s="388">
        <v>749309</v>
      </c>
      <c r="K18" s="388">
        <v>2196012</v>
      </c>
      <c r="L18" s="388">
        <v>2381055</v>
      </c>
      <c r="M18" s="388">
        <v>5032201</v>
      </c>
      <c r="N18" s="388">
        <v>7443973</v>
      </c>
      <c r="O18" s="388">
        <v>7978388</v>
      </c>
      <c r="P18" s="388">
        <v>5057314</v>
      </c>
      <c r="Q18" s="388">
        <v>2952054</v>
      </c>
      <c r="R18" s="388">
        <v>1772219</v>
      </c>
      <c r="S18" s="388">
        <v>1371049</v>
      </c>
      <c r="T18" s="388">
        <v>1178565</v>
      </c>
      <c r="U18" s="388">
        <v>1098528</v>
      </c>
      <c r="V18" s="388">
        <v>867494</v>
      </c>
      <c r="W18" s="388">
        <v>504012</v>
      </c>
      <c r="X18" s="388">
        <v>156682</v>
      </c>
      <c r="Y18" s="388">
        <v>152218</v>
      </c>
      <c r="Z18" s="389">
        <v>41711559</v>
      </c>
      <c r="AA18" s="376"/>
      <c r="AB18" s="376"/>
      <c r="AC18" s="376"/>
      <c r="AD18" s="376"/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  <c r="AS18" s="376"/>
      <c r="AT18" s="376"/>
      <c r="AU18" s="376"/>
    </row>
    <row r="19" spans="1:47" ht="16.5" customHeight="1">
      <c r="A19" s="1214"/>
      <c r="B19" s="1212"/>
      <c r="C19" s="1212"/>
      <c r="D19" s="379" t="s">
        <v>26</v>
      </c>
      <c r="E19" s="393">
        <v>720</v>
      </c>
      <c r="F19" s="393">
        <v>7729</v>
      </c>
      <c r="G19" s="393">
        <v>16649</v>
      </c>
      <c r="H19" s="393">
        <v>16305</v>
      </c>
      <c r="I19" s="393">
        <v>21835</v>
      </c>
      <c r="J19" s="393">
        <v>26460</v>
      </c>
      <c r="K19" s="393">
        <v>58618</v>
      </c>
      <c r="L19" s="393">
        <v>47547</v>
      </c>
      <c r="M19" s="393">
        <v>82555</v>
      </c>
      <c r="N19" s="393">
        <v>97043</v>
      </c>
      <c r="O19" s="393">
        <v>83002</v>
      </c>
      <c r="P19" s="393">
        <v>42401</v>
      </c>
      <c r="Q19" s="393">
        <v>20970</v>
      </c>
      <c r="R19" s="393">
        <v>10989</v>
      </c>
      <c r="S19" s="393">
        <v>7343</v>
      </c>
      <c r="T19" s="393">
        <v>5018</v>
      </c>
      <c r="U19" s="393">
        <v>4171</v>
      </c>
      <c r="V19" s="393">
        <v>2567</v>
      </c>
      <c r="W19" s="393">
        <v>1355</v>
      </c>
      <c r="X19" s="393">
        <v>376</v>
      </c>
      <c r="Y19" s="393">
        <v>382</v>
      </c>
      <c r="Z19" s="394">
        <v>554035</v>
      </c>
      <c r="AA19" s="376"/>
      <c r="AB19" s="376"/>
      <c r="AC19" s="376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  <c r="AS19" s="376"/>
      <c r="AT19" s="376"/>
      <c r="AU19" s="376"/>
    </row>
    <row r="20" spans="1:47" ht="16.5" customHeight="1">
      <c r="A20" s="1214"/>
      <c r="B20" s="1212" t="s">
        <v>31</v>
      </c>
      <c r="C20" s="1215" t="s">
        <v>55</v>
      </c>
      <c r="D20" s="378" t="s">
        <v>27</v>
      </c>
      <c r="E20" s="386">
        <v>0.46</v>
      </c>
      <c r="F20" s="386">
        <v>1.49</v>
      </c>
      <c r="G20" s="386">
        <v>5.0999999999999996</v>
      </c>
      <c r="H20" s="386">
        <v>1.19</v>
      </c>
      <c r="I20" s="386">
        <v>13.73</v>
      </c>
      <c r="J20" s="386">
        <v>37.909999999999997</v>
      </c>
      <c r="K20" s="386">
        <v>8.9</v>
      </c>
      <c r="L20" s="386">
        <v>2.54</v>
      </c>
      <c r="M20" s="386">
        <v>6.52</v>
      </c>
      <c r="N20" s="386">
        <v>1.53</v>
      </c>
      <c r="O20" s="386">
        <v>0</v>
      </c>
      <c r="P20" s="386">
        <v>0</v>
      </c>
      <c r="Q20" s="386">
        <v>0</v>
      </c>
      <c r="R20" s="386">
        <v>0</v>
      </c>
      <c r="S20" s="386">
        <v>0</v>
      </c>
      <c r="T20" s="386">
        <v>0</v>
      </c>
      <c r="U20" s="386">
        <v>0</v>
      </c>
      <c r="V20" s="386">
        <v>0</v>
      </c>
      <c r="W20" s="386">
        <v>0</v>
      </c>
      <c r="X20" s="386">
        <v>0</v>
      </c>
      <c r="Y20" s="386">
        <v>0</v>
      </c>
      <c r="Z20" s="387">
        <v>79.37</v>
      </c>
      <c r="AA20" s="376"/>
      <c r="AB20" s="376"/>
      <c r="AC20" s="376"/>
      <c r="AD20" s="376"/>
      <c r="AE20" s="376"/>
      <c r="AF20" s="376"/>
      <c r="AG20" s="376"/>
      <c r="AH20" s="376"/>
      <c r="AI20" s="376"/>
      <c r="AJ20" s="376"/>
      <c r="AK20" s="376"/>
      <c r="AL20" s="376"/>
      <c r="AM20" s="376"/>
      <c r="AN20" s="376"/>
      <c r="AO20" s="376"/>
      <c r="AP20" s="376"/>
      <c r="AQ20" s="376"/>
      <c r="AR20" s="376"/>
      <c r="AS20" s="376"/>
      <c r="AT20" s="376"/>
      <c r="AU20" s="376"/>
    </row>
    <row r="21" spans="1:47" ht="16.5" customHeight="1">
      <c r="A21" s="1214"/>
      <c r="B21" s="1212"/>
      <c r="C21" s="1215"/>
      <c r="D21" s="380" t="s">
        <v>28</v>
      </c>
      <c r="E21" s="388">
        <v>0</v>
      </c>
      <c r="F21" s="388">
        <v>24</v>
      </c>
      <c r="G21" s="388">
        <v>180</v>
      </c>
      <c r="H21" s="388">
        <v>76</v>
      </c>
      <c r="I21" s="388">
        <v>948</v>
      </c>
      <c r="J21" s="388">
        <v>2385</v>
      </c>
      <c r="K21" s="388">
        <v>582</v>
      </c>
      <c r="L21" s="388">
        <v>193</v>
      </c>
      <c r="M21" s="388">
        <v>400</v>
      </c>
      <c r="N21" s="388">
        <v>110</v>
      </c>
      <c r="O21" s="388">
        <v>0</v>
      </c>
      <c r="P21" s="388">
        <v>0</v>
      </c>
      <c r="Q21" s="388">
        <v>0</v>
      </c>
      <c r="R21" s="388">
        <v>0</v>
      </c>
      <c r="S21" s="388">
        <v>0</v>
      </c>
      <c r="T21" s="388">
        <v>0</v>
      </c>
      <c r="U21" s="388">
        <v>0</v>
      </c>
      <c r="V21" s="388">
        <v>0</v>
      </c>
      <c r="W21" s="388">
        <v>0</v>
      </c>
      <c r="X21" s="388">
        <v>0</v>
      </c>
      <c r="Y21" s="388">
        <v>0</v>
      </c>
      <c r="Z21" s="389">
        <v>4898</v>
      </c>
      <c r="AA21" s="376"/>
      <c r="AB21" s="376"/>
      <c r="AC21" s="376"/>
      <c r="AD21" s="376"/>
      <c r="AE21" s="376"/>
      <c r="AF21" s="376"/>
      <c r="AG21" s="376"/>
      <c r="AH21" s="376"/>
      <c r="AI21" s="376"/>
      <c r="AJ21" s="376"/>
      <c r="AK21" s="376"/>
      <c r="AL21" s="376"/>
      <c r="AM21" s="376"/>
      <c r="AN21" s="376"/>
      <c r="AO21" s="376"/>
      <c r="AP21" s="376"/>
      <c r="AQ21" s="376"/>
      <c r="AR21" s="376"/>
      <c r="AS21" s="376"/>
      <c r="AT21" s="376"/>
      <c r="AU21" s="376"/>
    </row>
    <row r="22" spans="1:47" ht="16.5" customHeight="1">
      <c r="A22" s="1214"/>
      <c r="B22" s="1212"/>
      <c r="C22" s="1215"/>
      <c r="D22" s="379" t="s">
        <v>26</v>
      </c>
      <c r="E22" s="390">
        <v>0</v>
      </c>
      <c r="F22" s="390">
        <v>4</v>
      </c>
      <c r="G22" s="390">
        <v>23</v>
      </c>
      <c r="H22" s="390">
        <v>6</v>
      </c>
      <c r="I22" s="390">
        <v>34</v>
      </c>
      <c r="J22" s="390">
        <v>45</v>
      </c>
      <c r="K22" s="390">
        <v>6</v>
      </c>
      <c r="L22" s="390">
        <v>2</v>
      </c>
      <c r="M22" s="390">
        <v>3</v>
      </c>
      <c r="N22" s="390">
        <v>1</v>
      </c>
      <c r="O22" s="390">
        <v>0</v>
      </c>
      <c r="P22" s="390">
        <v>0</v>
      </c>
      <c r="Q22" s="390">
        <v>0</v>
      </c>
      <c r="R22" s="390">
        <v>0</v>
      </c>
      <c r="S22" s="390">
        <v>0</v>
      </c>
      <c r="T22" s="390">
        <v>0</v>
      </c>
      <c r="U22" s="390">
        <v>0</v>
      </c>
      <c r="V22" s="390">
        <v>0</v>
      </c>
      <c r="W22" s="390">
        <v>0</v>
      </c>
      <c r="X22" s="390">
        <v>0</v>
      </c>
      <c r="Y22" s="390">
        <v>0</v>
      </c>
      <c r="Z22" s="391">
        <v>124</v>
      </c>
      <c r="AA22" s="376"/>
      <c r="AB22" s="376"/>
      <c r="AC22" s="376"/>
      <c r="AD22" s="376"/>
      <c r="AE22" s="376"/>
      <c r="AF22" s="376"/>
      <c r="AG22" s="376"/>
      <c r="AH22" s="376"/>
      <c r="AI22" s="376"/>
      <c r="AJ22" s="376"/>
      <c r="AK22" s="376"/>
      <c r="AL22" s="376"/>
      <c r="AM22" s="376"/>
      <c r="AN22" s="376"/>
      <c r="AO22" s="376"/>
      <c r="AP22" s="376"/>
      <c r="AQ22" s="376"/>
      <c r="AR22" s="376"/>
      <c r="AS22" s="376"/>
      <c r="AT22" s="376"/>
      <c r="AU22" s="376"/>
    </row>
    <row r="23" spans="1:47" ht="16.5" customHeight="1">
      <c r="A23" s="1214"/>
      <c r="B23" s="1212"/>
      <c r="C23" s="1215" t="s">
        <v>56</v>
      </c>
      <c r="D23" s="378" t="s">
        <v>27</v>
      </c>
      <c r="E23" s="386">
        <v>0.22</v>
      </c>
      <c r="F23" s="386">
        <v>9.16</v>
      </c>
      <c r="G23" s="386">
        <v>39.58</v>
      </c>
      <c r="H23" s="386">
        <v>19.07</v>
      </c>
      <c r="I23" s="386">
        <v>82.3</v>
      </c>
      <c r="J23" s="386">
        <v>5.16</v>
      </c>
      <c r="K23" s="386">
        <v>1.05</v>
      </c>
      <c r="L23" s="386">
        <v>5.9</v>
      </c>
      <c r="M23" s="386">
        <v>22.73</v>
      </c>
      <c r="N23" s="386">
        <v>61.71</v>
      </c>
      <c r="O23" s="386">
        <v>34.36</v>
      </c>
      <c r="P23" s="386">
        <v>26.6</v>
      </c>
      <c r="Q23" s="386">
        <v>17.489999999999998</v>
      </c>
      <c r="R23" s="386">
        <v>5.77</v>
      </c>
      <c r="S23" s="386">
        <v>3.09</v>
      </c>
      <c r="T23" s="386">
        <v>2.73</v>
      </c>
      <c r="U23" s="386">
        <v>5.83</v>
      </c>
      <c r="V23" s="386">
        <v>4.25</v>
      </c>
      <c r="W23" s="386">
        <v>0</v>
      </c>
      <c r="X23" s="386">
        <v>0.59</v>
      </c>
      <c r="Y23" s="386">
        <v>2.82</v>
      </c>
      <c r="Z23" s="387">
        <v>350.41</v>
      </c>
      <c r="AA23" s="376"/>
      <c r="AB23" s="376"/>
      <c r="AC23" s="376"/>
      <c r="AD23" s="376"/>
      <c r="AE23" s="376"/>
      <c r="AF23" s="376"/>
      <c r="AG23" s="376"/>
      <c r="AH23" s="376"/>
      <c r="AI23" s="376"/>
      <c r="AJ23" s="376"/>
      <c r="AK23" s="376"/>
      <c r="AL23" s="376"/>
      <c r="AM23" s="376"/>
      <c r="AN23" s="376"/>
      <c r="AO23" s="376"/>
      <c r="AP23" s="376"/>
      <c r="AQ23" s="376"/>
      <c r="AR23" s="376"/>
      <c r="AS23" s="376"/>
      <c r="AT23" s="376"/>
      <c r="AU23" s="376"/>
    </row>
    <row r="24" spans="1:47" ht="16.5" customHeight="1">
      <c r="A24" s="1214"/>
      <c r="B24" s="1212"/>
      <c r="C24" s="1215"/>
      <c r="D24" s="380" t="s">
        <v>28</v>
      </c>
      <c r="E24" s="388">
        <v>0</v>
      </c>
      <c r="F24" s="388">
        <v>143</v>
      </c>
      <c r="G24" s="388">
        <v>1253</v>
      </c>
      <c r="H24" s="388">
        <v>861</v>
      </c>
      <c r="I24" s="388">
        <v>5572</v>
      </c>
      <c r="J24" s="388">
        <v>415</v>
      </c>
      <c r="K24" s="388">
        <v>118</v>
      </c>
      <c r="L24" s="388">
        <v>707</v>
      </c>
      <c r="M24" s="388">
        <v>2782</v>
      </c>
      <c r="N24" s="388">
        <v>8431</v>
      </c>
      <c r="O24" s="388">
        <v>4030</v>
      </c>
      <c r="P24" s="388">
        <v>3479</v>
      </c>
      <c r="Q24" s="388">
        <v>3122</v>
      </c>
      <c r="R24" s="388">
        <v>857</v>
      </c>
      <c r="S24" s="388">
        <v>542</v>
      </c>
      <c r="T24" s="388">
        <v>464</v>
      </c>
      <c r="U24" s="388">
        <v>1021</v>
      </c>
      <c r="V24" s="388">
        <v>723</v>
      </c>
      <c r="W24" s="388">
        <v>0</v>
      </c>
      <c r="X24" s="388">
        <v>113</v>
      </c>
      <c r="Y24" s="388">
        <v>479</v>
      </c>
      <c r="Z24" s="389">
        <v>35112</v>
      </c>
      <c r="AA24" s="376"/>
      <c r="AB24" s="376"/>
      <c r="AC24" s="376"/>
      <c r="AD24" s="376"/>
      <c r="AE24" s="376"/>
      <c r="AF24" s="376"/>
      <c r="AG24" s="376"/>
      <c r="AH24" s="376"/>
      <c r="AI24" s="376"/>
      <c r="AJ24" s="376"/>
      <c r="AK24" s="376"/>
      <c r="AL24" s="376"/>
      <c r="AM24" s="376"/>
      <c r="AN24" s="376"/>
      <c r="AO24" s="376"/>
      <c r="AP24" s="376"/>
      <c r="AQ24" s="376"/>
      <c r="AR24" s="376"/>
      <c r="AS24" s="376"/>
      <c r="AT24" s="376"/>
      <c r="AU24" s="376"/>
    </row>
    <row r="25" spans="1:47" ht="16.5" customHeight="1">
      <c r="A25" s="1214"/>
      <c r="B25" s="1212"/>
      <c r="C25" s="1215"/>
      <c r="D25" s="379" t="s">
        <v>26</v>
      </c>
      <c r="E25" s="390">
        <v>0</v>
      </c>
      <c r="F25" s="390">
        <v>25</v>
      </c>
      <c r="G25" s="390">
        <v>151</v>
      </c>
      <c r="H25" s="390">
        <v>75</v>
      </c>
      <c r="I25" s="390">
        <v>329</v>
      </c>
      <c r="J25" s="390">
        <v>16</v>
      </c>
      <c r="K25" s="390">
        <v>3</v>
      </c>
      <c r="L25" s="390">
        <v>15</v>
      </c>
      <c r="M25" s="390">
        <v>39</v>
      </c>
      <c r="N25" s="390">
        <v>110</v>
      </c>
      <c r="O25" s="390">
        <v>40</v>
      </c>
      <c r="P25" s="390">
        <v>26</v>
      </c>
      <c r="Q25" s="390">
        <v>19</v>
      </c>
      <c r="R25" s="390">
        <v>3</v>
      </c>
      <c r="S25" s="390">
        <v>1</v>
      </c>
      <c r="T25" s="390">
        <v>1</v>
      </c>
      <c r="U25" s="390">
        <v>3</v>
      </c>
      <c r="V25" s="390">
        <v>1</v>
      </c>
      <c r="W25" s="390">
        <v>0</v>
      </c>
      <c r="X25" s="390">
        <v>1</v>
      </c>
      <c r="Y25" s="390">
        <v>1</v>
      </c>
      <c r="Z25" s="392">
        <v>859</v>
      </c>
      <c r="AA25" s="376"/>
      <c r="AB25" s="376"/>
      <c r="AC25" s="376"/>
      <c r="AD25" s="376"/>
      <c r="AE25" s="376"/>
      <c r="AF25" s="376"/>
      <c r="AG25" s="376"/>
      <c r="AH25" s="376"/>
      <c r="AI25" s="376"/>
      <c r="AJ25" s="376"/>
      <c r="AK25" s="376"/>
      <c r="AL25" s="376"/>
      <c r="AM25" s="376"/>
      <c r="AN25" s="376"/>
      <c r="AO25" s="376"/>
      <c r="AP25" s="376"/>
      <c r="AQ25" s="376"/>
      <c r="AR25" s="376"/>
      <c r="AS25" s="376"/>
      <c r="AT25" s="376"/>
      <c r="AU25" s="376"/>
    </row>
    <row r="26" spans="1:47" ht="16.5" customHeight="1">
      <c r="A26" s="1214"/>
      <c r="B26" s="1212" t="s">
        <v>30</v>
      </c>
      <c r="C26" s="1212"/>
      <c r="D26" s="378" t="s">
        <v>27</v>
      </c>
      <c r="E26" s="386">
        <v>0.68</v>
      </c>
      <c r="F26" s="386">
        <v>10.65</v>
      </c>
      <c r="G26" s="386">
        <v>44.68</v>
      </c>
      <c r="H26" s="386">
        <v>20.260000000000002</v>
      </c>
      <c r="I26" s="386">
        <v>96.03</v>
      </c>
      <c r="J26" s="386">
        <v>43.069999999999993</v>
      </c>
      <c r="K26" s="386">
        <v>9.9500000000000011</v>
      </c>
      <c r="L26" s="386">
        <v>8.4400000000000013</v>
      </c>
      <c r="M26" s="386">
        <v>29.25</v>
      </c>
      <c r="N26" s="386">
        <v>63.24</v>
      </c>
      <c r="O26" s="386">
        <v>34.36</v>
      </c>
      <c r="P26" s="386">
        <v>26.6</v>
      </c>
      <c r="Q26" s="386">
        <v>17.489999999999998</v>
      </c>
      <c r="R26" s="386">
        <v>5.77</v>
      </c>
      <c r="S26" s="386">
        <v>3.09</v>
      </c>
      <c r="T26" s="386">
        <v>2.73</v>
      </c>
      <c r="U26" s="386">
        <v>5.83</v>
      </c>
      <c r="V26" s="386">
        <v>4.25</v>
      </c>
      <c r="W26" s="386">
        <v>0</v>
      </c>
      <c r="X26" s="386">
        <v>0.59</v>
      </c>
      <c r="Y26" s="386">
        <v>2.82</v>
      </c>
      <c r="Z26" s="387">
        <v>429.78000000000003</v>
      </c>
      <c r="AA26" s="376"/>
      <c r="AB26" s="376"/>
      <c r="AC26" s="376"/>
      <c r="AD26" s="376"/>
      <c r="AE26" s="376"/>
      <c r="AF26" s="376"/>
      <c r="AG26" s="376"/>
      <c r="AH26" s="376"/>
      <c r="AI26" s="376"/>
      <c r="AJ26" s="376"/>
      <c r="AK26" s="376"/>
      <c r="AL26" s="376"/>
      <c r="AM26" s="376"/>
      <c r="AN26" s="376"/>
      <c r="AO26" s="376"/>
      <c r="AP26" s="376"/>
      <c r="AQ26" s="376"/>
      <c r="AR26" s="376"/>
      <c r="AS26" s="376"/>
      <c r="AT26" s="376"/>
      <c r="AU26" s="376"/>
    </row>
    <row r="27" spans="1:47" ht="16.5" customHeight="1">
      <c r="A27" s="1214"/>
      <c r="B27" s="1212"/>
      <c r="C27" s="1212"/>
      <c r="D27" s="380" t="s">
        <v>28</v>
      </c>
      <c r="E27" s="388">
        <v>0</v>
      </c>
      <c r="F27" s="388">
        <v>167</v>
      </c>
      <c r="G27" s="388">
        <v>1433</v>
      </c>
      <c r="H27" s="388">
        <v>937</v>
      </c>
      <c r="I27" s="388">
        <v>6520</v>
      </c>
      <c r="J27" s="388">
        <v>2800</v>
      </c>
      <c r="K27" s="388">
        <v>700</v>
      </c>
      <c r="L27" s="388">
        <v>900</v>
      </c>
      <c r="M27" s="388">
        <v>3182</v>
      </c>
      <c r="N27" s="388">
        <v>8541</v>
      </c>
      <c r="O27" s="388">
        <v>4030</v>
      </c>
      <c r="P27" s="388">
        <v>3479</v>
      </c>
      <c r="Q27" s="388">
        <v>3122</v>
      </c>
      <c r="R27" s="388">
        <v>857</v>
      </c>
      <c r="S27" s="388">
        <v>542</v>
      </c>
      <c r="T27" s="388">
        <v>464</v>
      </c>
      <c r="U27" s="388">
        <v>1021</v>
      </c>
      <c r="V27" s="388">
        <v>723</v>
      </c>
      <c r="W27" s="388">
        <v>0</v>
      </c>
      <c r="X27" s="388">
        <v>113</v>
      </c>
      <c r="Y27" s="388">
        <v>479</v>
      </c>
      <c r="Z27" s="389">
        <v>40010</v>
      </c>
      <c r="AA27" s="376"/>
      <c r="AB27" s="376"/>
      <c r="AC27" s="376"/>
      <c r="AD27" s="376"/>
      <c r="AE27" s="376"/>
      <c r="AF27" s="376"/>
      <c r="AG27" s="376"/>
      <c r="AH27" s="376"/>
      <c r="AI27" s="376"/>
      <c r="AJ27" s="376"/>
      <c r="AK27" s="376"/>
      <c r="AL27" s="376"/>
      <c r="AM27" s="376"/>
      <c r="AN27" s="376"/>
      <c r="AO27" s="376"/>
      <c r="AP27" s="376"/>
      <c r="AQ27" s="376"/>
      <c r="AR27" s="376"/>
      <c r="AS27" s="376"/>
      <c r="AT27" s="376"/>
      <c r="AU27" s="376"/>
    </row>
    <row r="28" spans="1:47" ht="16.5" customHeight="1">
      <c r="A28" s="1214"/>
      <c r="B28" s="1212"/>
      <c r="C28" s="1212"/>
      <c r="D28" s="379" t="s">
        <v>26</v>
      </c>
      <c r="E28" s="393">
        <v>0</v>
      </c>
      <c r="F28" s="393">
        <v>29</v>
      </c>
      <c r="G28" s="393">
        <v>174</v>
      </c>
      <c r="H28" s="393">
        <v>81</v>
      </c>
      <c r="I28" s="393">
        <v>363</v>
      </c>
      <c r="J28" s="393">
        <v>61</v>
      </c>
      <c r="K28" s="393">
        <v>9</v>
      </c>
      <c r="L28" s="393">
        <v>17</v>
      </c>
      <c r="M28" s="393">
        <v>42</v>
      </c>
      <c r="N28" s="393">
        <v>111</v>
      </c>
      <c r="O28" s="393">
        <v>40</v>
      </c>
      <c r="P28" s="393">
        <v>26</v>
      </c>
      <c r="Q28" s="393">
        <v>19</v>
      </c>
      <c r="R28" s="393">
        <v>3</v>
      </c>
      <c r="S28" s="393">
        <v>1</v>
      </c>
      <c r="T28" s="393">
        <v>1</v>
      </c>
      <c r="U28" s="393">
        <v>3</v>
      </c>
      <c r="V28" s="393">
        <v>1</v>
      </c>
      <c r="W28" s="393">
        <v>0</v>
      </c>
      <c r="X28" s="393">
        <v>1</v>
      </c>
      <c r="Y28" s="393">
        <v>1</v>
      </c>
      <c r="Z28" s="394">
        <v>983</v>
      </c>
      <c r="AA28" s="376"/>
      <c r="AB28" s="376"/>
      <c r="AC28" s="376"/>
      <c r="AD28" s="376"/>
      <c r="AE28" s="376"/>
      <c r="AF28" s="376"/>
      <c r="AG28" s="376"/>
      <c r="AH28" s="376"/>
      <c r="AI28" s="376"/>
      <c r="AJ28" s="376"/>
      <c r="AK28" s="376"/>
      <c r="AL28" s="376"/>
      <c r="AM28" s="376"/>
      <c r="AN28" s="376"/>
      <c r="AO28" s="376"/>
      <c r="AP28" s="376"/>
      <c r="AQ28" s="376"/>
      <c r="AR28" s="376"/>
      <c r="AS28" s="376"/>
      <c r="AT28" s="376"/>
      <c r="AU28" s="376"/>
    </row>
    <row r="29" spans="1:47" ht="16.5" customHeight="1">
      <c r="A29" s="1214" t="s">
        <v>24</v>
      </c>
      <c r="B29" s="1212"/>
      <c r="C29" s="1212"/>
      <c r="D29" s="378" t="s">
        <v>27</v>
      </c>
      <c r="E29" s="386">
        <v>78.779999999999987</v>
      </c>
      <c r="F29" s="386">
        <v>480.27000000000004</v>
      </c>
      <c r="G29" s="386">
        <v>1042.72</v>
      </c>
      <c r="H29" s="386">
        <v>1233.3899999999999</v>
      </c>
      <c r="I29" s="386">
        <v>1999.8600000000001</v>
      </c>
      <c r="J29" s="386">
        <v>2660.5199999999995</v>
      </c>
      <c r="K29" s="386">
        <v>6499.1299999999992</v>
      </c>
      <c r="L29" s="386">
        <v>5817.44</v>
      </c>
      <c r="M29" s="386">
        <v>11044.16</v>
      </c>
      <c r="N29" s="386">
        <v>15077.53</v>
      </c>
      <c r="O29" s="386">
        <v>14907.5</v>
      </c>
      <c r="P29" s="386">
        <v>9015.4499999999989</v>
      </c>
      <c r="Q29" s="386">
        <v>4926.46</v>
      </c>
      <c r="R29" s="386">
        <v>2823.93</v>
      </c>
      <c r="S29" s="386">
        <v>2101.06</v>
      </c>
      <c r="T29" s="386">
        <v>1726.59</v>
      </c>
      <c r="U29" s="386">
        <v>1602.1499999999999</v>
      </c>
      <c r="V29" s="386">
        <v>1224.0200000000002</v>
      </c>
      <c r="W29" s="386">
        <v>705.71</v>
      </c>
      <c r="X29" s="386">
        <v>216.04999999999998</v>
      </c>
      <c r="Y29" s="386">
        <v>225.62</v>
      </c>
      <c r="Z29" s="387">
        <v>85408.340000000011</v>
      </c>
      <c r="AA29" s="376"/>
      <c r="AB29" s="376"/>
      <c r="AC29" s="376"/>
      <c r="AD29" s="376"/>
      <c r="AE29" s="376"/>
      <c r="AF29" s="376"/>
      <c r="AG29" s="376"/>
      <c r="AH29" s="376"/>
      <c r="AI29" s="376"/>
      <c r="AJ29" s="376"/>
      <c r="AK29" s="376"/>
      <c r="AL29" s="376"/>
      <c r="AM29" s="376"/>
      <c r="AN29" s="376"/>
      <c r="AO29" s="376"/>
      <c r="AP29" s="376"/>
      <c r="AQ29" s="376"/>
      <c r="AR29" s="376"/>
      <c r="AS29" s="376"/>
      <c r="AT29" s="376"/>
      <c r="AU29" s="376"/>
    </row>
    <row r="30" spans="1:47" ht="16.5" customHeight="1">
      <c r="A30" s="1214"/>
      <c r="B30" s="1212"/>
      <c r="C30" s="1212"/>
      <c r="D30" s="380" t="s">
        <v>28</v>
      </c>
      <c r="E30" s="388">
        <v>1636</v>
      </c>
      <c r="F30" s="388">
        <v>28220</v>
      </c>
      <c r="G30" s="388">
        <v>123809</v>
      </c>
      <c r="H30" s="388">
        <v>224872</v>
      </c>
      <c r="I30" s="388">
        <v>451006</v>
      </c>
      <c r="J30" s="388">
        <v>752109</v>
      </c>
      <c r="K30" s="388">
        <v>2196712</v>
      </c>
      <c r="L30" s="388">
        <v>2381955</v>
      </c>
      <c r="M30" s="388">
        <v>5035383</v>
      </c>
      <c r="N30" s="388">
        <v>7452514</v>
      </c>
      <c r="O30" s="388">
        <v>7982418</v>
      </c>
      <c r="P30" s="388">
        <v>5060793</v>
      </c>
      <c r="Q30" s="388">
        <v>2955176</v>
      </c>
      <c r="R30" s="388">
        <v>1773076</v>
      </c>
      <c r="S30" s="388">
        <v>1371591</v>
      </c>
      <c r="T30" s="388">
        <v>1179029</v>
      </c>
      <c r="U30" s="388">
        <v>1099549</v>
      </c>
      <c r="V30" s="388">
        <v>868217</v>
      </c>
      <c r="W30" s="388">
        <v>504012</v>
      </c>
      <c r="X30" s="388">
        <v>156795</v>
      </c>
      <c r="Y30" s="388">
        <v>152697</v>
      </c>
      <c r="Z30" s="389">
        <v>41751569</v>
      </c>
      <c r="AA30" s="376"/>
      <c r="AB30" s="376"/>
      <c r="AC30" s="376"/>
      <c r="AD30" s="376"/>
      <c r="AE30" s="376"/>
      <c r="AF30" s="376"/>
      <c r="AG30" s="376"/>
      <c r="AH30" s="376"/>
      <c r="AI30" s="376"/>
      <c r="AJ30" s="376"/>
      <c r="AK30" s="376"/>
      <c r="AL30" s="376"/>
      <c r="AM30" s="376"/>
      <c r="AN30" s="376"/>
      <c r="AO30" s="376"/>
      <c r="AP30" s="376"/>
      <c r="AQ30" s="376"/>
      <c r="AR30" s="376"/>
      <c r="AS30" s="376"/>
      <c r="AT30" s="376"/>
      <c r="AU30" s="376"/>
    </row>
    <row r="31" spans="1:47" ht="16.5" customHeight="1">
      <c r="A31" s="1214"/>
      <c r="B31" s="1212"/>
      <c r="C31" s="1212"/>
      <c r="D31" s="379" t="s">
        <v>26</v>
      </c>
      <c r="E31" s="393">
        <v>720</v>
      </c>
      <c r="F31" s="393">
        <v>7758</v>
      </c>
      <c r="G31" s="393">
        <v>16823</v>
      </c>
      <c r="H31" s="393">
        <v>16386</v>
      </c>
      <c r="I31" s="393">
        <v>22198</v>
      </c>
      <c r="J31" s="393">
        <v>26521</v>
      </c>
      <c r="K31" s="393">
        <v>58627</v>
      </c>
      <c r="L31" s="393">
        <v>47564</v>
      </c>
      <c r="M31" s="393">
        <v>82597</v>
      </c>
      <c r="N31" s="393">
        <v>97154</v>
      </c>
      <c r="O31" s="393">
        <v>83042</v>
      </c>
      <c r="P31" s="393">
        <v>42427</v>
      </c>
      <c r="Q31" s="393">
        <v>20989</v>
      </c>
      <c r="R31" s="393">
        <v>10992</v>
      </c>
      <c r="S31" s="393">
        <v>7344</v>
      </c>
      <c r="T31" s="393">
        <v>5019</v>
      </c>
      <c r="U31" s="393">
        <v>4174</v>
      </c>
      <c r="V31" s="393">
        <v>2568</v>
      </c>
      <c r="W31" s="393">
        <v>1355</v>
      </c>
      <c r="X31" s="393">
        <v>377</v>
      </c>
      <c r="Y31" s="393">
        <v>383</v>
      </c>
      <c r="Z31" s="394">
        <v>555018</v>
      </c>
      <c r="AA31" s="376"/>
      <c r="AB31" s="376"/>
      <c r="AC31" s="376"/>
      <c r="AD31" s="376"/>
      <c r="AE31" s="376"/>
      <c r="AF31" s="376"/>
      <c r="AG31" s="376"/>
      <c r="AH31" s="376"/>
      <c r="AI31" s="376"/>
      <c r="AJ31" s="376"/>
      <c r="AK31" s="376"/>
      <c r="AL31" s="376"/>
      <c r="AM31" s="376"/>
      <c r="AN31" s="376"/>
      <c r="AO31" s="376"/>
      <c r="AP31" s="376"/>
      <c r="AQ31" s="376"/>
      <c r="AR31" s="376"/>
      <c r="AS31" s="376"/>
      <c r="AT31" s="376"/>
      <c r="AU31" s="376"/>
    </row>
    <row r="32" spans="1:47" ht="16.5" customHeight="1">
      <c r="A32" s="1214" t="s">
        <v>34</v>
      </c>
      <c r="B32" s="1212" t="s">
        <v>29</v>
      </c>
      <c r="C32" s="1215" t="s">
        <v>53</v>
      </c>
      <c r="D32" s="378" t="s">
        <v>27</v>
      </c>
      <c r="E32" s="386">
        <v>0</v>
      </c>
      <c r="F32" s="386">
        <v>0</v>
      </c>
      <c r="G32" s="386">
        <v>4.49</v>
      </c>
      <c r="H32" s="386">
        <v>0</v>
      </c>
      <c r="I32" s="386">
        <v>0</v>
      </c>
      <c r="J32" s="386">
        <v>0.34</v>
      </c>
      <c r="K32" s="386">
        <v>0</v>
      </c>
      <c r="L32" s="386">
        <v>10.7</v>
      </c>
      <c r="M32" s="386">
        <v>27.21</v>
      </c>
      <c r="N32" s="386">
        <v>47.25</v>
      </c>
      <c r="O32" s="386">
        <v>56.47</v>
      </c>
      <c r="P32" s="386">
        <v>54.38</v>
      </c>
      <c r="Q32" s="386">
        <v>77.23</v>
      </c>
      <c r="R32" s="386">
        <v>84.63</v>
      </c>
      <c r="S32" s="386">
        <v>50.66</v>
      </c>
      <c r="T32" s="386">
        <v>42.34</v>
      </c>
      <c r="U32" s="386">
        <v>54.28</v>
      </c>
      <c r="V32" s="386">
        <v>13.49</v>
      </c>
      <c r="W32" s="386">
        <v>55.34</v>
      </c>
      <c r="X32" s="386">
        <v>14.43</v>
      </c>
      <c r="Y32" s="386">
        <v>52.84</v>
      </c>
      <c r="Z32" s="387">
        <v>646.08000000000004</v>
      </c>
      <c r="AA32" s="376"/>
      <c r="AB32" s="376"/>
      <c r="AC32" s="376"/>
      <c r="AD32" s="376"/>
      <c r="AE32" s="376"/>
      <c r="AF32" s="376"/>
      <c r="AG32" s="376"/>
      <c r="AH32" s="376"/>
      <c r="AI32" s="376"/>
      <c r="AJ32" s="376"/>
      <c r="AK32" s="376"/>
      <c r="AL32" s="376"/>
      <c r="AM32" s="376"/>
      <c r="AN32" s="376"/>
      <c r="AO32" s="376"/>
      <c r="AP32" s="376"/>
      <c r="AQ32" s="376"/>
      <c r="AR32" s="376"/>
      <c r="AS32" s="376"/>
      <c r="AT32" s="376"/>
      <c r="AU32" s="376"/>
    </row>
    <row r="33" spans="1:47" ht="16.5" customHeight="1">
      <c r="A33" s="1214"/>
      <c r="B33" s="1212"/>
      <c r="C33" s="1215"/>
      <c r="D33" s="380" t="s">
        <v>28</v>
      </c>
      <c r="E33" s="388">
        <v>0</v>
      </c>
      <c r="F33" s="388">
        <v>0</v>
      </c>
      <c r="G33" s="388">
        <v>180</v>
      </c>
      <c r="H33" s="388">
        <v>0</v>
      </c>
      <c r="I33" s="388">
        <v>0</v>
      </c>
      <c r="J33" s="388">
        <v>42</v>
      </c>
      <c r="K33" s="388">
        <v>0</v>
      </c>
      <c r="L33" s="388">
        <v>1625</v>
      </c>
      <c r="M33" s="388">
        <v>5023</v>
      </c>
      <c r="N33" s="388">
        <v>9769</v>
      </c>
      <c r="O33" s="388">
        <v>12602</v>
      </c>
      <c r="P33" s="388">
        <v>12128</v>
      </c>
      <c r="Q33" s="388">
        <v>18390</v>
      </c>
      <c r="R33" s="388">
        <v>21228</v>
      </c>
      <c r="S33" s="388">
        <v>12705</v>
      </c>
      <c r="T33" s="388">
        <v>10670</v>
      </c>
      <c r="U33" s="388">
        <v>12848</v>
      </c>
      <c r="V33" s="388">
        <v>3097</v>
      </c>
      <c r="W33" s="388">
        <v>12588</v>
      </c>
      <c r="X33" s="388">
        <v>3446</v>
      </c>
      <c r="Y33" s="388">
        <v>12095</v>
      </c>
      <c r="Z33" s="389">
        <v>148436</v>
      </c>
      <c r="AA33" s="376"/>
      <c r="AB33" s="376"/>
      <c r="AC33" s="376"/>
      <c r="AD33" s="376"/>
      <c r="AE33" s="376"/>
      <c r="AF33" s="376"/>
      <c r="AG33" s="376"/>
      <c r="AH33" s="376"/>
      <c r="AI33" s="376"/>
      <c r="AJ33" s="376"/>
      <c r="AK33" s="376"/>
      <c r="AL33" s="376"/>
      <c r="AM33" s="376"/>
      <c r="AN33" s="376"/>
      <c r="AO33" s="376"/>
      <c r="AP33" s="376"/>
      <c r="AQ33" s="376"/>
      <c r="AR33" s="376"/>
      <c r="AS33" s="376"/>
      <c r="AT33" s="376"/>
      <c r="AU33" s="376"/>
    </row>
    <row r="34" spans="1:47" ht="16.5" customHeight="1">
      <c r="A34" s="1214"/>
      <c r="B34" s="1212"/>
      <c r="C34" s="1215"/>
      <c r="D34" s="379" t="s">
        <v>26</v>
      </c>
      <c r="E34" s="390">
        <v>0</v>
      </c>
      <c r="F34" s="390">
        <v>0</v>
      </c>
      <c r="G34" s="390">
        <v>24</v>
      </c>
      <c r="H34" s="390">
        <v>0</v>
      </c>
      <c r="I34" s="390">
        <v>0</v>
      </c>
      <c r="J34" s="390">
        <v>3</v>
      </c>
      <c r="K34" s="390">
        <v>0</v>
      </c>
      <c r="L34" s="390">
        <v>33</v>
      </c>
      <c r="M34" s="390">
        <v>107</v>
      </c>
      <c r="N34" s="390">
        <v>151</v>
      </c>
      <c r="O34" s="390">
        <v>150</v>
      </c>
      <c r="P34" s="390">
        <v>105</v>
      </c>
      <c r="Q34" s="390">
        <v>166</v>
      </c>
      <c r="R34" s="390">
        <v>140</v>
      </c>
      <c r="S34" s="390">
        <v>53</v>
      </c>
      <c r="T34" s="390">
        <v>54</v>
      </c>
      <c r="U34" s="390">
        <v>69</v>
      </c>
      <c r="V34" s="390">
        <v>17</v>
      </c>
      <c r="W34" s="390">
        <v>63</v>
      </c>
      <c r="X34" s="390">
        <v>20</v>
      </c>
      <c r="Y34" s="390">
        <v>66</v>
      </c>
      <c r="Z34" s="391">
        <v>1221</v>
      </c>
      <c r="AA34" s="376"/>
      <c r="AB34" s="376"/>
      <c r="AC34" s="376"/>
      <c r="AD34" s="376"/>
      <c r="AE34" s="376"/>
      <c r="AF34" s="376"/>
      <c r="AG34" s="376"/>
      <c r="AH34" s="376"/>
      <c r="AI34" s="376"/>
      <c r="AJ34" s="376"/>
      <c r="AK34" s="376"/>
      <c r="AL34" s="376"/>
      <c r="AM34" s="376"/>
      <c r="AN34" s="376"/>
      <c r="AO34" s="376"/>
      <c r="AP34" s="376"/>
      <c r="AQ34" s="376"/>
      <c r="AR34" s="376"/>
      <c r="AS34" s="376"/>
      <c r="AT34" s="376"/>
      <c r="AU34" s="376"/>
    </row>
    <row r="35" spans="1:47" ht="16.5" customHeight="1">
      <c r="A35" s="1214"/>
      <c r="B35" s="1212"/>
      <c r="C35" s="1215" t="s">
        <v>54</v>
      </c>
      <c r="D35" s="378" t="s">
        <v>27</v>
      </c>
      <c r="E35" s="386">
        <v>0</v>
      </c>
      <c r="F35" s="386">
        <v>6.29</v>
      </c>
      <c r="G35" s="386">
        <v>0</v>
      </c>
      <c r="H35" s="386">
        <v>0</v>
      </c>
      <c r="I35" s="386">
        <v>0</v>
      </c>
      <c r="J35" s="386">
        <v>0.18</v>
      </c>
      <c r="K35" s="386">
        <v>0</v>
      </c>
      <c r="L35" s="386">
        <v>0</v>
      </c>
      <c r="M35" s="386">
        <v>0.37</v>
      </c>
      <c r="N35" s="386">
        <v>0.13</v>
      </c>
      <c r="O35" s="386">
        <v>28.51</v>
      </c>
      <c r="P35" s="386">
        <v>0</v>
      </c>
      <c r="Q35" s="386">
        <v>0</v>
      </c>
      <c r="R35" s="386">
        <v>0</v>
      </c>
      <c r="S35" s="386">
        <v>2.5</v>
      </c>
      <c r="T35" s="386">
        <v>0.39</v>
      </c>
      <c r="U35" s="386">
        <v>1.39</v>
      </c>
      <c r="V35" s="386">
        <v>0.21</v>
      </c>
      <c r="W35" s="386">
        <v>2.98</v>
      </c>
      <c r="X35" s="386">
        <v>16.97</v>
      </c>
      <c r="Y35" s="386">
        <v>280.7</v>
      </c>
      <c r="Z35" s="387">
        <v>340.62</v>
      </c>
      <c r="AA35" s="376"/>
      <c r="AB35" s="376"/>
      <c r="AC35" s="376"/>
      <c r="AD35" s="376"/>
      <c r="AE35" s="376"/>
      <c r="AF35" s="376"/>
      <c r="AG35" s="376"/>
      <c r="AH35" s="376"/>
      <c r="AI35" s="376"/>
      <c r="AJ35" s="376"/>
      <c r="AK35" s="376"/>
      <c r="AL35" s="376"/>
      <c r="AM35" s="376"/>
      <c r="AN35" s="376"/>
      <c r="AO35" s="376"/>
      <c r="AP35" s="376"/>
      <c r="AQ35" s="376"/>
      <c r="AR35" s="376"/>
      <c r="AS35" s="376"/>
      <c r="AT35" s="376"/>
      <c r="AU35" s="376"/>
    </row>
    <row r="36" spans="1:47" ht="16.5" customHeight="1">
      <c r="A36" s="1214"/>
      <c r="B36" s="1212"/>
      <c r="C36" s="1215"/>
      <c r="D36" s="380" t="s">
        <v>28</v>
      </c>
      <c r="E36" s="388">
        <v>0</v>
      </c>
      <c r="F36" s="388">
        <v>0</v>
      </c>
      <c r="G36" s="388">
        <v>0</v>
      </c>
      <c r="H36" s="388">
        <v>0</v>
      </c>
      <c r="I36" s="388">
        <v>0</v>
      </c>
      <c r="J36" s="388">
        <v>22</v>
      </c>
      <c r="K36" s="388">
        <v>0</v>
      </c>
      <c r="L36" s="388">
        <v>0</v>
      </c>
      <c r="M36" s="388">
        <v>87</v>
      </c>
      <c r="N36" s="388">
        <v>26</v>
      </c>
      <c r="O36" s="388">
        <v>6344</v>
      </c>
      <c r="P36" s="388">
        <v>0</v>
      </c>
      <c r="Q36" s="388">
        <v>0</v>
      </c>
      <c r="R36" s="388">
        <v>0</v>
      </c>
      <c r="S36" s="388">
        <v>630</v>
      </c>
      <c r="T36" s="388">
        <v>98</v>
      </c>
      <c r="U36" s="388">
        <v>350</v>
      </c>
      <c r="V36" s="388">
        <v>61</v>
      </c>
      <c r="W36" s="388">
        <v>751</v>
      </c>
      <c r="X36" s="388">
        <v>4124</v>
      </c>
      <c r="Y36" s="388">
        <v>71101</v>
      </c>
      <c r="Z36" s="389">
        <v>83594</v>
      </c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76"/>
      <c r="AM36" s="376"/>
      <c r="AN36" s="376"/>
      <c r="AO36" s="376"/>
      <c r="AP36" s="376"/>
      <c r="AQ36" s="376"/>
      <c r="AR36" s="376"/>
      <c r="AS36" s="376"/>
      <c r="AT36" s="376"/>
      <c r="AU36" s="376"/>
    </row>
    <row r="37" spans="1:47" ht="16.5" customHeight="1">
      <c r="A37" s="1214"/>
      <c r="B37" s="1212"/>
      <c r="C37" s="1215"/>
      <c r="D37" s="379" t="s">
        <v>26</v>
      </c>
      <c r="E37" s="390">
        <v>0</v>
      </c>
      <c r="F37" s="390">
        <v>0</v>
      </c>
      <c r="G37" s="390">
        <v>0</v>
      </c>
      <c r="H37" s="390">
        <v>0</v>
      </c>
      <c r="I37" s="390">
        <v>0</v>
      </c>
      <c r="J37" s="390">
        <v>1</v>
      </c>
      <c r="K37" s="390">
        <v>0</v>
      </c>
      <c r="L37" s="390">
        <v>0</v>
      </c>
      <c r="M37" s="390">
        <v>1</v>
      </c>
      <c r="N37" s="390">
        <v>0</v>
      </c>
      <c r="O37" s="390">
        <v>66</v>
      </c>
      <c r="P37" s="390">
        <v>0</v>
      </c>
      <c r="Q37" s="390">
        <v>0</v>
      </c>
      <c r="R37" s="390">
        <v>0</v>
      </c>
      <c r="S37" s="390">
        <v>3</v>
      </c>
      <c r="T37" s="390">
        <v>0</v>
      </c>
      <c r="U37" s="390">
        <v>1</v>
      </c>
      <c r="V37" s="390">
        <v>0</v>
      </c>
      <c r="W37" s="390">
        <v>3</v>
      </c>
      <c r="X37" s="390">
        <v>16</v>
      </c>
      <c r="Y37" s="390">
        <v>268</v>
      </c>
      <c r="Z37" s="391">
        <v>359</v>
      </c>
      <c r="AA37" s="376"/>
      <c r="AB37" s="376"/>
      <c r="AC37" s="376"/>
      <c r="AD37" s="376"/>
      <c r="AE37" s="376"/>
      <c r="AF37" s="376"/>
      <c r="AG37" s="376"/>
      <c r="AH37" s="376"/>
      <c r="AI37" s="376"/>
      <c r="AJ37" s="376"/>
      <c r="AK37" s="376"/>
      <c r="AL37" s="376"/>
      <c r="AM37" s="376"/>
      <c r="AN37" s="376"/>
      <c r="AO37" s="376"/>
      <c r="AP37" s="376"/>
      <c r="AQ37" s="376"/>
      <c r="AR37" s="376"/>
      <c r="AS37" s="376"/>
      <c r="AT37" s="376"/>
      <c r="AU37" s="376"/>
    </row>
    <row r="38" spans="1:47" ht="16.5" customHeight="1">
      <c r="A38" s="1214"/>
      <c r="B38" s="1212" t="s">
        <v>30</v>
      </c>
      <c r="C38" s="1212"/>
      <c r="D38" s="378" t="s">
        <v>27</v>
      </c>
      <c r="E38" s="386">
        <v>0</v>
      </c>
      <c r="F38" s="386">
        <v>6.29</v>
      </c>
      <c r="G38" s="386">
        <v>4.49</v>
      </c>
      <c r="H38" s="386">
        <v>0</v>
      </c>
      <c r="I38" s="386">
        <v>0</v>
      </c>
      <c r="J38" s="386">
        <v>0.52</v>
      </c>
      <c r="K38" s="386">
        <v>0</v>
      </c>
      <c r="L38" s="386">
        <v>10.7</v>
      </c>
      <c r="M38" s="386">
        <v>27.580000000000002</v>
      </c>
      <c r="N38" s="386">
        <v>47.38</v>
      </c>
      <c r="O38" s="386">
        <v>84.98</v>
      </c>
      <c r="P38" s="386">
        <v>54.38</v>
      </c>
      <c r="Q38" s="386">
        <v>77.23</v>
      </c>
      <c r="R38" s="386">
        <v>84.63</v>
      </c>
      <c r="S38" s="386">
        <v>53.16</v>
      </c>
      <c r="T38" s="386">
        <v>42.730000000000004</v>
      </c>
      <c r="U38" s="386">
        <v>55.67</v>
      </c>
      <c r="V38" s="386">
        <v>13.700000000000001</v>
      </c>
      <c r="W38" s="386">
        <v>58.32</v>
      </c>
      <c r="X38" s="386">
        <v>31.4</v>
      </c>
      <c r="Y38" s="386">
        <v>333.53999999999996</v>
      </c>
      <c r="Z38" s="387">
        <v>986.7</v>
      </c>
      <c r="AA38" s="376"/>
      <c r="AB38" s="376"/>
      <c r="AC38" s="376"/>
      <c r="AD38" s="376"/>
      <c r="AE38" s="376"/>
      <c r="AF38" s="376"/>
      <c r="AG38" s="376"/>
      <c r="AH38" s="376"/>
      <c r="AI38" s="376"/>
      <c r="AJ38" s="376"/>
      <c r="AK38" s="376"/>
      <c r="AL38" s="376"/>
      <c r="AM38" s="376"/>
      <c r="AN38" s="376"/>
      <c r="AO38" s="376"/>
      <c r="AP38" s="376"/>
      <c r="AQ38" s="376"/>
      <c r="AR38" s="376"/>
      <c r="AS38" s="376"/>
      <c r="AT38" s="376"/>
      <c r="AU38" s="376"/>
    </row>
    <row r="39" spans="1:47" ht="16.5" customHeight="1">
      <c r="A39" s="1214"/>
      <c r="B39" s="1212"/>
      <c r="C39" s="1212"/>
      <c r="D39" s="380" t="s">
        <v>28</v>
      </c>
      <c r="E39" s="388">
        <v>0</v>
      </c>
      <c r="F39" s="388">
        <v>0</v>
      </c>
      <c r="G39" s="388">
        <v>180</v>
      </c>
      <c r="H39" s="388">
        <v>0</v>
      </c>
      <c r="I39" s="388">
        <v>0</v>
      </c>
      <c r="J39" s="388">
        <v>64</v>
      </c>
      <c r="K39" s="388">
        <v>0</v>
      </c>
      <c r="L39" s="388">
        <v>1625</v>
      </c>
      <c r="M39" s="388">
        <v>5110</v>
      </c>
      <c r="N39" s="388">
        <v>9795</v>
      </c>
      <c r="O39" s="388">
        <v>18946</v>
      </c>
      <c r="P39" s="388">
        <v>12128</v>
      </c>
      <c r="Q39" s="388">
        <v>18390</v>
      </c>
      <c r="R39" s="388">
        <v>21228</v>
      </c>
      <c r="S39" s="388">
        <v>13335</v>
      </c>
      <c r="T39" s="388">
        <v>10768</v>
      </c>
      <c r="U39" s="388">
        <v>13198</v>
      </c>
      <c r="V39" s="388">
        <v>3158</v>
      </c>
      <c r="W39" s="388">
        <v>13339</v>
      </c>
      <c r="X39" s="388">
        <v>7570</v>
      </c>
      <c r="Y39" s="388">
        <v>83196</v>
      </c>
      <c r="Z39" s="389">
        <v>232030</v>
      </c>
      <c r="AA39" s="376"/>
      <c r="AB39" s="376"/>
      <c r="AC39" s="376"/>
      <c r="AD39" s="376"/>
      <c r="AE39" s="376"/>
      <c r="AF39" s="376"/>
      <c r="AG39" s="376"/>
      <c r="AH39" s="376"/>
      <c r="AI39" s="376"/>
      <c r="AJ39" s="376"/>
      <c r="AK39" s="376"/>
      <c r="AL39" s="376"/>
      <c r="AM39" s="376"/>
      <c r="AN39" s="376"/>
      <c r="AO39" s="376"/>
      <c r="AP39" s="376"/>
      <c r="AQ39" s="376"/>
      <c r="AR39" s="376"/>
      <c r="AS39" s="376"/>
      <c r="AT39" s="376"/>
      <c r="AU39" s="376"/>
    </row>
    <row r="40" spans="1:47" ht="16.5" customHeight="1">
      <c r="A40" s="1214"/>
      <c r="B40" s="1212"/>
      <c r="C40" s="1212"/>
      <c r="D40" s="379" t="s">
        <v>26</v>
      </c>
      <c r="E40" s="393">
        <v>0</v>
      </c>
      <c r="F40" s="393">
        <v>0</v>
      </c>
      <c r="G40" s="393">
        <v>24</v>
      </c>
      <c r="H40" s="393">
        <v>0</v>
      </c>
      <c r="I40" s="393">
        <v>0</v>
      </c>
      <c r="J40" s="393">
        <v>4</v>
      </c>
      <c r="K40" s="393">
        <v>0</v>
      </c>
      <c r="L40" s="393">
        <v>33</v>
      </c>
      <c r="M40" s="393">
        <v>108</v>
      </c>
      <c r="N40" s="393">
        <v>151</v>
      </c>
      <c r="O40" s="393">
        <v>216</v>
      </c>
      <c r="P40" s="393">
        <v>105</v>
      </c>
      <c r="Q40" s="393">
        <v>166</v>
      </c>
      <c r="R40" s="393">
        <v>140</v>
      </c>
      <c r="S40" s="393">
        <v>56</v>
      </c>
      <c r="T40" s="393">
        <v>54</v>
      </c>
      <c r="U40" s="393">
        <v>70</v>
      </c>
      <c r="V40" s="393">
        <v>17</v>
      </c>
      <c r="W40" s="393">
        <v>66</v>
      </c>
      <c r="X40" s="393">
        <v>36</v>
      </c>
      <c r="Y40" s="393">
        <v>334</v>
      </c>
      <c r="Z40" s="394">
        <v>1580</v>
      </c>
      <c r="AA40" s="376"/>
      <c r="AB40" s="376"/>
      <c r="AC40" s="376"/>
      <c r="AD40" s="376"/>
      <c r="AE40" s="376"/>
      <c r="AF40" s="376"/>
      <c r="AG40" s="376"/>
      <c r="AH40" s="376"/>
      <c r="AI40" s="376"/>
      <c r="AJ40" s="376"/>
      <c r="AK40" s="376"/>
      <c r="AL40" s="376"/>
      <c r="AM40" s="376"/>
      <c r="AN40" s="376"/>
      <c r="AO40" s="376"/>
      <c r="AP40" s="376"/>
      <c r="AQ40" s="376"/>
      <c r="AR40" s="376"/>
      <c r="AS40" s="376"/>
      <c r="AT40" s="376"/>
      <c r="AU40" s="376"/>
    </row>
    <row r="41" spans="1:47" ht="16.5" customHeight="1">
      <c r="A41" s="1214"/>
      <c r="B41" s="1212" t="s">
        <v>31</v>
      </c>
      <c r="C41" s="1215" t="s">
        <v>55</v>
      </c>
      <c r="D41" s="378" t="s">
        <v>27</v>
      </c>
      <c r="E41" s="386">
        <v>0</v>
      </c>
      <c r="F41" s="386">
        <v>0</v>
      </c>
      <c r="G41" s="386">
        <v>0</v>
      </c>
      <c r="H41" s="386">
        <v>0.32</v>
      </c>
      <c r="I41" s="386">
        <v>0.1</v>
      </c>
      <c r="J41" s="386">
        <v>0.93</v>
      </c>
      <c r="K41" s="386">
        <v>0</v>
      </c>
      <c r="L41" s="386">
        <v>0</v>
      </c>
      <c r="M41" s="386">
        <v>0</v>
      </c>
      <c r="N41" s="386">
        <v>0</v>
      </c>
      <c r="O41" s="386">
        <v>0</v>
      </c>
      <c r="P41" s="386">
        <v>0</v>
      </c>
      <c r="Q41" s="386">
        <v>0</v>
      </c>
      <c r="R41" s="386">
        <v>0</v>
      </c>
      <c r="S41" s="386">
        <v>0</v>
      </c>
      <c r="T41" s="386">
        <v>0</v>
      </c>
      <c r="U41" s="386">
        <v>0</v>
      </c>
      <c r="V41" s="386">
        <v>0</v>
      </c>
      <c r="W41" s="386">
        <v>0</v>
      </c>
      <c r="X41" s="386">
        <v>0</v>
      </c>
      <c r="Y41" s="386">
        <v>0</v>
      </c>
      <c r="Z41" s="387">
        <v>1.35</v>
      </c>
      <c r="AA41" s="376"/>
      <c r="AB41" s="376"/>
      <c r="AC41" s="376"/>
      <c r="AD41" s="376"/>
      <c r="AE41" s="376"/>
      <c r="AF41" s="376"/>
      <c r="AG41" s="376"/>
      <c r="AH41" s="376"/>
      <c r="AI41" s="376"/>
      <c r="AJ41" s="376"/>
      <c r="AK41" s="376"/>
      <c r="AL41" s="376"/>
      <c r="AM41" s="376"/>
      <c r="AN41" s="376"/>
      <c r="AO41" s="376"/>
      <c r="AP41" s="376"/>
      <c r="AQ41" s="376"/>
      <c r="AR41" s="376"/>
      <c r="AS41" s="376"/>
      <c r="AT41" s="376"/>
      <c r="AU41" s="376"/>
    </row>
    <row r="42" spans="1:47" ht="16.5" customHeight="1">
      <c r="A42" s="1214"/>
      <c r="B42" s="1212"/>
      <c r="C42" s="1215"/>
      <c r="D42" s="380" t="s">
        <v>28</v>
      </c>
      <c r="E42" s="388">
        <v>0</v>
      </c>
      <c r="F42" s="388">
        <v>0</v>
      </c>
      <c r="G42" s="388">
        <v>0</v>
      </c>
      <c r="H42" s="388">
        <v>0</v>
      </c>
      <c r="I42" s="388">
        <v>7</v>
      </c>
      <c r="J42" s="388">
        <v>78</v>
      </c>
      <c r="K42" s="388">
        <v>0</v>
      </c>
      <c r="L42" s="388">
        <v>0</v>
      </c>
      <c r="M42" s="388">
        <v>0</v>
      </c>
      <c r="N42" s="388">
        <v>0</v>
      </c>
      <c r="O42" s="388">
        <v>0</v>
      </c>
      <c r="P42" s="388">
        <v>0</v>
      </c>
      <c r="Q42" s="388">
        <v>0</v>
      </c>
      <c r="R42" s="388">
        <v>0</v>
      </c>
      <c r="S42" s="388">
        <v>0</v>
      </c>
      <c r="T42" s="388">
        <v>0</v>
      </c>
      <c r="U42" s="388">
        <v>0</v>
      </c>
      <c r="V42" s="388">
        <v>0</v>
      </c>
      <c r="W42" s="388">
        <v>0</v>
      </c>
      <c r="X42" s="388">
        <v>0</v>
      </c>
      <c r="Y42" s="388">
        <v>0</v>
      </c>
      <c r="Z42" s="389">
        <v>85</v>
      </c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</row>
    <row r="43" spans="1:47" ht="16.5" customHeight="1">
      <c r="A43" s="1214"/>
      <c r="B43" s="1212"/>
      <c r="C43" s="1215"/>
      <c r="D43" s="379" t="s">
        <v>26</v>
      </c>
      <c r="E43" s="390">
        <v>0</v>
      </c>
      <c r="F43" s="390">
        <v>0</v>
      </c>
      <c r="G43" s="390">
        <v>0</v>
      </c>
      <c r="H43" s="390">
        <v>0</v>
      </c>
      <c r="I43" s="390">
        <v>0</v>
      </c>
      <c r="J43" s="390">
        <v>2</v>
      </c>
      <c r="K43" s="390">
        <v>0</v>
      </c>
      <c r="L43" s="390">
        <v>0</v>
      </c>
      <c r="M43" s="390">
        <v>0</v>
      </c>
      <c r="N43" s="390">
        <v>0</v>
      </c>
      <c r="O43" s="390">
        <v>0</v>
      </c>
      <c r="P43" s="390">
        <v>0</v>
      </c>
      <c r="Q43" s="390">
        <v>0</v>
      </c>
      <c r="R43" s="390">
        <v>0</v>
      </c>
      <c r="S43" s="390">
        <v>0</v>
      </c>
      <c r="T43" s="390">
        <v>0</v>
      </c>
      <c r="U43" s="390">
        <v>0</v>
      </c>
      <c r="V43" s="390">
        <v>0</v>
      </c>
      <c r="W43" s="390">
        <v>0</v>
      </c>
      <c r="X43" s="390">
        <v>0</v>
      </c>
      <c r="Y43" s="390">
        <v>0</v>
      </c>
      <c r="Z43" s="391">
        <v>2</v>
      </c>
      <c r="AA43" s="376"/>
      <c r="AB43" s="376"/>
      <c r="AC43" s="376"/>
      <c r="AD43" s="376"/>
      <c r="AE43" s="376"/>
      <c r="AF43" s="376"/>
      <c r="AG43" s="376"/>
      <c r="AH43" s="376"/>
      <c r="AI43" s="376"/>
      <c r="AJ43" s="376"/>
      <c r="AK43" s="376"/>
      <c r="AL43" s="376"/>
      <c r="AM43" s="376"/>
      <c r="AN43" s="376"/>
      <c r="AO43" s="376"/>
      <c r="AP43" s="376"/>
      <c r="AQ43" s="376"/>
      <c r="AR43" s="376"/>
      <c r="AS43" s="376"/>
      <c r="AT43" s="376"/>
      <c r="AU43" s="376"/>
    </row>
    <row r="44" spans="1:47" ht="16.5" customHeight="1">
      <c r="A44" s="1214"/>
      <c r="B44" s="1212"/>
      <c r="C44" s="1215" t="s">
        <v>56</v>
      </c>
      <c r="D44" s="378" t="s">
        <v>27</v>
      </c>
      <c r="E44" s="386">
        <v>0.88</v>
      </c>
      <c r="F44" s="386">
        <v>98.32</v>
      </c>
      <c r="G44" s="386">
        <v>571.20000000000005</v>
      </c>
      <c r="H44" s="386">
        <v>866.44</v>
      </c>
      <c r="I44" s="386">
        <v>831.83</v>
      </c>
      <c r="J44" s="386">
        <v>1003.71</v>
      </c>
      <c r="K44" s="386">
        <v>619.95000000000005</v>
      </c>
      <c r="L44" s="386">
        <v>826.45</v>
      </c>
      <c r="M44" s="386">
        <v>1689.14</v>
      </c>
      <c r="N44" s="386">
        <v>3791.19</v>
      </c>
      <c r="O44" s="386">
        <v>5472.08</v>
      </c>
      <c r="P44" s="386">
        <v>5291.07</v>
      </c>
      <c r="Q44" s="386">
        <v>3065.49</v>
      </c>
      <c r="R44" s="386">
        <v>1935.97</v>
      </c>
      <c r="S44" s="386">
        <v>1351.49</v>
      </c>
      <c r="T44" s="386">
        <v>794.55</v>
      </c>
      <c r="U44" s="386">
        <v>569.46</v>
      </c>
      <c r="V44" s="386">
        <v>523.12</v>
      </c>
      <c r="W44" s="386">
        <v>329.44</v>
      </c>
      <c r="X44" s="386">
        <v>296.97000000000003</v>
      </c>
      <c r="Y44" s="386">
        <v>2960.29</v>
      </c>
      <c r="Z44" s="387">
        <v>32889.040000000001</v>
      </c>
      <c r="AA44" s="376"/>
      <c r="AB44" s="376"/>
      <c r="AC44" s="376"/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6"/>
      <c r="AS44" s="376"/>
      <c r="AT44" s="376"/>
      <c r="AU44" s="376"/>
    </row>
    <row r="45" spans="1:47" ht="16.5" customHeight="1">
      <c r="A45" s="1214"/>
      <c r="B45" s="1212"/>
      <c r="C45" s="1215"/>
      <c r="D45" s="380" t="s">
        <v>28</v>
      </c>
      <c r="E45" s="388">
        <v>0</v>
      </c>
      <c r="F45" s="388">
        <v>1143</v>
      </c>
      <c r="G45" s="388">
        <v>16602</v>
      </c>
      <c r="H45" s="388">
        <v>45797</v>
      </c>
      <c r="I45" s="388">
        <v>59279</v>
      </c>
      <c r="J45" s="388">
        <v>83428</v>
      </c>
      <c r="K45" s="388">
        <v>52179</v>
      </c>
      <c r="L45" s="388">
        <v>83740</v>
      </c>
      <c r="M45" s="388">
        <v>196195</v>
      </c>
      <c r="N45" s="388">
        <v>382558</v>
      </c>
      <c r="O45" s="388">
        <v>531642</v>
      </c>
      <c r="P45" s="388">
        <v>514179</v>
      </c>
      <c r="Q45" s="388">
        <v>306068</v>
      </c>
      <c r="R45" s="388">
        <v>226033</v>
      </c>
      <c r="S45" s="388">
        <v>174272</v>
      </c>
      <c r="T45" s="388">
        <v>92716</v>
      </c>
      <c r="U45" s="388">
        <v>83484</v>
      </c>
      <c r="V45" s="388">
        <v>81092</v>
      </c>
      <c r="W45" s="388">
        <v>51830</v>
      </c>
      <c r="X45" s="388">
        <v>40341</v>
      </c>
      <c r="Y45" s="388">
        <v>492496</v>
      </c>
      <c r="Z45" s="389">
        <v>3515074</v>
      </c>
      <c r="AA45" s="376"/>
      <c r="AB45" s="376"/>
      <c r="AC45" s="376"/>
      <c r="AD45" s="376"/>
      <c r="AE45" s="376"/>
      <c r="AF45" s="376"/>
      <c r="AG45" s="376"/>
      <c r="AH45" s="376"/>
      <c r="AI45" s="376"/>
      <c r="AJ45" s="376"/>
      <c r="AK45" s="376"/>
      <c r="AL45" s="376"/>
      <c r="AM45" s="376"/>
      <c r="AN45" s="376"/>
      <c r="AO45" s="376"/>
      <c r="AP45" s="376"/>
      <c r="AQ45" s="376"/>
      <c r="AR45" s="376"/>
      <c r="AS45" s="376"/>
      <c r="AT45" s="376"/>
      <c r="AU45" s="376"/>
    </row>
    <row r="46" spans="1:47" ht="16.5" customHeight="1">
      <c r="A46" s="1214"/>
      <c r="B46" s="1212"/>
      <c r="C46" s="1215"/>
      <c r="D46" s="379" t="s">
        <v>26</v>
      </c>
      <c r="E46" s="390">
        <v>0</v>
      </c>
      <c r="F46" s="390">
        <v>268</v>
      </c>
      <c r="G46" s="390">
        <v>1950</v>
      </c>
      <c r="H46" s="390">
        <v>3756</v>
      </c>
      <c r="I46" s="390">
        <v>3096</v>
      </c>
      <c r="J46" s="390">
        <v>2880</v>
      </c>
      <c r="K46" s="390">
        <v>1122</v>
      </c>
      <c r="L46" s="390">
        <v>1350</v>
      </c>
      <c r="M46" s="390">
        <v>2650</v>
      </c>
      <c r="N46" s="390">
        <v>2750</v>
      </c>
      <c r="O46" s="390">
        <v>3122</v>
      </c>
      <c r="P46" s="390">
        <v>2457</v>
      </c>
      <c r="Q46" s="390">
        <v>1300</v>
      </c>
      <c r="R46" s="390">
        <v>1065</v>
      </c>
      <c r="S46" s="390">
        <v>557</v>
      </c>
      <c r="T46" s="390">
        <v>322</v>
      </c>
      <c r="U46" s="390">
        <v>298</v>
      </c>
      <c r="V46" s="390">
        <v>259</v>
      </c>
      <c r="W46" s="390">
        <v>193</v>
      </c>
      <c r="X46" s="390">
        <v>130</v>
      </c>
      <c r="Y46" s="390">
        <v>1694</v>
      </c>
      <c r="Z46" s="391">
        <v>31219</v>
      </c>
      <c r="AA46" s="376"/>
      <c r="AB46" s="376"/>
      <c r="AC46" s="376"/>
      <c r="AD46" s="376"/>
      <c r="AE46" s="376"/>
      <c r="AF46" s="376"/>
      <c r="AG46" s="376"/>
      <c r="AH46" s="376"/>
      <c r="AI46" s="376"/>
      <c r="AJ46" s="376"/>
      <c r="AK46" s="376"/>
      <c r="AL46" s="376"/>
      <c r="AM46" s="376"/>
      <c r="AN46" s="376"/>
      <c r="AO46" s="376"/>
      <c r="AP46" s="376"/>
      <c r="AQ46" s="376"/>
      <c r="AR46" s="376"/>
      <c r="AS46" s="376"/>
      <c r="AT46" s="376"/>
      <c r="AU46" s="376"/>
    </row>
    <row r="47" spans="1:47" ht="16.5" customHeight="1">
      <c r="A47" s="1214"/>
      <c r="B47" s="1212" t="s">
        <v>30</v>
      </c>
      <c r="C47" s="1212"/>
      <c r="D47" s="378" t="s">
        <v>27</v>
      </c>
      <c r="E47" s="386">
        <v>0.88</v>
      </c>
      <c r="F47" s="386">
        <v>98.32</v>
      </c>
      <c r="G47" s="386">
        <v>571.20000000000005</v>
      </c>
      <c r="H47" s="386">
        <v>866.7600000000001</v>
      </c>
      <c r="I47" s="386">
        <v>831.93000000000006</v>
      </c>
      <c r="J47" s="386">
        <v>1004.64</v>
      </c>
      <c r="K47" s="386">
        <v>619.95000000000005</v>
      </c>
      <c r="L47" s="386">
        <v>826.45</v>
      </c>
      <c r="M47" s="386">
        <v>1689.14</v>
      </c>
      <c r="N47" s="386">
        <v>3791.19</v>
      </c>
      <c r="O47" s="386">
        <v>5472.08</v>
      </c>
      <c r="P47" s="386">
        <v>5291.07</v>
      </c>
      <c r="Q47" s="386">
        <v>3065.49</v>
      </c>
      <c r="R47" s="386">
        <v>1935.97</v>
      </c>
      <c r="S47" s="386">
        <v>1351.49</v>
      </c>
      <c r="T47" s="386">
        <v>794.55</v>
      </c>
      <c r="U47" s="386">
        <v>569.46</v>
      </c>
      <c r="V47" s="386">
        <v>523.12</v>
      </c>
      <c r="W47" s="386">
        <v>329.44</v>
      </c>
      <c r="X47" s="386">
        <v>296.97000000000003</v>
      </c>
      <c r="Y47" s="386">
        <v>2960.29</v>
      </c>
      <c r="Z47" s="387">
        <v>32890.39</v>
      </c>
      <c r="AA47" s="376"/>
      <c r="AB47" s="376"/>
      <c r="AC47" s="376"/>
      <c r="AD47" s="376"/>
      <c r="AE47" s="376"/>
      <c r="AF47" s="376"/>
      <c r="AG47" s="376"/>
      <c r="AH47" s="376"/>
      <c r="AI47" s="376"/>
      <c r="AJ47" s="376"/>
      <c r="AK47" s="376"/>
      <c r="AL47" s="376"/>
      <c r="AM47" s="376"/>
      <c r="AN47" s="376"/>
      <c r="AO47" s="376"/>
      <c r="AP47" s="376"/>
      <c r="AQ47" s="376"/>
      <c r="AR47" s="376"/>
      <c r="AS47" s="376"/>
      <c r="AT47" s="376"/>
      <c r="AU47" s="376"/>
    </row>
    <row r="48" spans="1:47" ht="16.5" customHeight="1">
      <c r="A48" s="1214"/>
      <c r="B48" s="1212"/>
      <c r="C48" s="1212"/>
      <c r="D48" s="380" t="s">
        <v>28</v>
      </c>
      <c r="E48" s="388">
        <v>0</v>
      </c>
      <c r="F48" s="388">
        <v>1143</v>
      </c>
      <c r="G48" s="388">
        <v>16602</v>
      </c>
      <c r="H48" s="388">
        <v>45797</v>
      </c>
      <c r="I48" s="388">
        <v>59286</v>
      </c>
      <c r="J48" s="388">
        <v>83506</v>
      </c>
      <c r="K48" s="388">
        <v>52179</v>
      </c>
      <c r="L48" s="388">
        <v>83740</v>
      </c>
      <c r="M48" s="388">
        <v>196195</v>
      </c>
      <c r="N48" s="388">
        <v>382558</v>
      </c>
      <c r="O48" s="388">
        <v>531642</v>
      </c>
      <c r="P48" s="388">
        <v>514179</v>
      </c>
      <c r="Q48" s="388">
        <v>306068</v>
      </c>
      <c r="R48" s="388">
        <v>226033</v>
      </c>
      <c r="S48" s="388">
        <v>174272</v>
      </c>
      <c r="T48" s="388">
        <v>92716</v>
      </c>
      <c r="U48" s="388">
        <v>83484</v>
      </c>
      <c r="V48" s="388">
        <v>81092</v>
      </c>
      <c r="W48" s="388">
        <v>51830</v>
      </c>
      <c r="X48" s="388">
        <v>40341</v>
      </c>
      <c r="Y48" s="388">
        <v>492496</v>
      </c>
      <c r="Z48" s="389">
        <v>3515159</v>
      </c>
      <c r="AA48" s="376"/>
      <c r="AB48" s="376"/>
      <c r="AC48" s="376"/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6"/>
      <c r="AS48" s="376"/>
      <c r="AT48" s="376"/>
      <c r="AU48" s="376"/>
    </row>
    <row r="49" spans="1:47" ht="16.5" customHeight="1">
      <c r="A49" s="1214"/>
      <c r="B49" s="1212"/>
      <c r="C49" s="1212"/>
      <c r="D49" s="379" t="s">
        <v>26</v>
      </c>
      <c r="E49" s="393">
        <v>0</v>
      </c>
      <c r="F49" s="393">
        <v>268</v>
      </c>
      <c r="G49" s="393">
        <v>1950</v>
      </c>
      <c r="H49" s="393">
        <v>3756</v>
      </c>
      <c r="I49" s="393">
        <v>3096</v>
      </c>
      <c r="J49" s="393">
        <v>2882</v>
      </c>
      <c r="K49" s="393">
        <v>1122</v>
      </c>
      <c r="L49" s="393">
        <v>1350</v>
      </c>
      <c r="M49" s="393">
        <v>2650</v>
      </c>
      <c r="N49" s="393">
        <v>2750</v>
      </c>
      <c r="O49" s="393">
        <v>3122</v>
      </c>
      <c r="P49" s="393">
        <v>2457</v>
      </c>
      <c r="Q49" s="393">
        <v>1300</v>
      </c>
      <c r="R49" s="393">
        <v>1065</v>
      </c>
      <c r="S49" s="393">
        <v>557</v>
      </c>
      <c r="T49" s="393">
        <v>322</v>
      </c>
      <c r="U49" s="393">
        <v>298</v>
      </c>
      <c r="V49" s="393">
        <v>259</v>
      </c>
      <c r="W49" s="393">
        <v>193</v>
      </c>
      <c r="X49" s="393">
        <v>130</v>
      </c>
      <c r="Y49" s="393">
        <v>1694</v>
      </c>
      <c r="Z49" s="394">
        <v>31221</v>
      </c>
      <c r="AA49" s="376"/>
      <c r="AB49" s="376"/>
      <c r="AC49" s="376"/>
      <c r="AD49" s="376"/>
      <c r="AE49" s="376"/>
      <c r="AF49" s="376"/>
      <c r="AG49" s="376"/>
      <c r="AH49" s="376"/>
      <c r="AI49" s="376"/>
      <c r="AJ49" s="376"/>
      <c r="AK49" s="376"/>
      <c r="AL49" s="376"/>
      <c r="AM49" s="376"/>
      <c r="AN49" s="376"/>
      <c r="AO49" s="376"/>
      <c r="AP49" s="376"/>
      <c r="AQ49" s="376"/>
      <c r="AR49" s="376"/>
      <c r="AS49" s="376"/>
      <c r="AT49" s="376"/>
      <c r="AU49" s="376"/>
    </row>
    <row r="50" spans="1:47" ht="16.5" customHeight="1">
      <c r="A50" s="1214" t="s">
        <v>24</v>
      </c>
      <c r="B50" s="1212"/>
      <c r="C50" s="1212"/>
      <c r="D50" s="378" t="s">
        <v>27</v>
      </c>
      <c r="E50" s="386">
        <v>0.88</v>
      </c>
      <c r="F50" s="386">
        <v>104.61</v>
      </c>
      <c r="G50" s="386">
        <v>575.69000000000005</v>
      </c>
      <c r="H50" s="386">
        <v>866.7600000000001</v>
      </c>
      <c r="I50" s="386">
        <v>831.93000000000006</v>
      </c>
      <c r="J50" s="386">
        <v>1005.1600000000001</v>
      </c>
      <c r="K50" s="386">
        <v>619.95000000000005</v>
      </c>
      <c r="L50" s="386">
        <v>837.15000000000009</v>
      </c>
      <c r="M50" s="386">
        <v>1716.72</v>
      </c>
      <c r="N50" s="386">
        <v>3838.57</v>
      </c>
      <c r="O50" s="386">
        <v>5557.0599999999995</v>
      </c>
      <c r="P50" s="386">
        <v>5345.45</v>
      </c>
      <c r="Q50" s="386">
        <v>3142.72</v>
      </c>
      <c r="R50" s="386">
        <v>2020.6</v>
      </c>
      <c r="S50" s="386">
        <v>1404.65</v>
      </c>
      <c r="T50" s="386">
        <v>837.28</v>
      </c>
      <c r="U50" s="386">
        <v>625.13</v>
      </c>
      <c r="V50" s="386">
        <v>536.82000000000005</v>
      </c>
      <c r="W50" s="386">
        <v>387.76</v>
      </c>
      <c r="X50" s="386">
        <v>328.37</v>
      </c>
      <c r="Y50" s="386">
        <v>3293.83</v>
      </c>
      <c r="Z50" s="387">
        <v>33877.090000000004</v>
      </c>
      <c r="AA50" s="376"/>
      <c r="AB50" s="376"/>
      <c r="AC50" s="376"/>
      <c r="AD50" s="376"/>
      <c r="AE50" s="376"/>
      <c r="AF50" s="376"/>
      <c r="AG50" s="376"/>
      <c r="AH50" s="376"/>
      <c r="AI50" s="376"/>
      <c r="AJ50" s="376"/>
      <c r="AK50" s="376"/>
      <c r="AL50" s="376"/>
      <c r="AM50" s="376"/>
      <c r="AN50" s="376"/>
      <c r="AO50" s="376"/>
      <c r="AP50" s="376"/>
      <c r="AQ50" s="376"/>
      <c r="AR50" s="376"/>
      <c r="AS50" s="376"/>
      <c r="AT50" s="376"/>
      <c r="AU50" s="376"/>
    </row>
    <row r="51" spans="1:47" ht="16.5" customHeight="1">
      <c r="A51" s="1214"/>
      <c r="B51" s="1212"/>
      <c r="C51" s="1212"/>
      <c r="D51" s="380" t="s">
        <v>28</v>
      </c>
      <c r="E51" s="388">
        <v>0</v>
      </c>
      <c r="F51" s="388">
        <v>1143</v>
      </c>
      <c r="G51" s="388">
        <v>16782</v>
      </c>
      <c r="H51" s="388">
        <v>45797</v>
      </c>
      <c r="I51" s="388">
        <v>59286</v>
      </c>
      <c r="J51" s="388">
        <v>83570</v>
      </c>
      <c r="K51" s="388">
        <v>52179</v>
      </c>
      <c r="L51" s="388">
        <v>85365</v>
      </c>
      <c r="M51" s="388">
        <v>201305</v>
      </c>
      <c r="N51" s="388">
        <v>392353</v>
      </c>
      <c r="O51" s="388">
        <v>550588</v>
      </c>
      <c r="P51" s="388">
        <v>526307</v>
      </c>
      <c r="Q51" s="388">
        <v>324458</v>
      </c>
      <c r="R51" s="388">
        <v>247261</v>
      </c>
      <c r="S51" s="388">
        <v>187607</v>
      </c>
      <c r="T51" s="388">
        <v>103484</v>
      </c>
      <c r="U51" s="388">
        <v>96682</v>
      </c>
      <c r="V51" s="388">
        <v>84250</v>
      </c>
      <c r="W51" s="388">
        <v>65169</v>
      </c>
      <c r="X51" s="388">
        <v>47911</v>
      </c>
      <c r="Y51" s="388">
        <v>575692</v>
      </c>
      <c r="Z51" s="389">
        <v>3747189</v>
      </c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376"/>
      <c r="AL51" s="376"/>
      <c r="AM51" s="376"/>
      <c r="AN51" s="376"/>
      <c r="AO51" s="376"/>
      <c r="AP51" s="376"/>
      <c r="AQ51" s="376"/>
      <c r="AR51" s="376"/>
      <c r="AS51" s="376"/>
      <c r="AT51" s="376"/>
      <c r="AU51" s="376"/>
    </row>
    <row r="52" spans="1:47" ht="16.5" customHeight="1">
      <c r="A52" s="1214"/>
      <c r="B52" s="1212"/>
      <c r="C52" s="1212"/>
      <c r="D52" s="379" t="s">
        <v>26</v>
      </c>
      <c r="E52" s="393">
        <v>0</v>
      </c>
      <c r="F52" s="393">
        <v>268</v>
      </c>
      <c r="G52" s="393">
        <v>1974</v>
      </c>
      <c r="H52" s="393">
        <v>3756</v>
      </c>
      <c r="I52" s="393">
        <v>3096</v>
      </c>
      <c r="J52" s="393">
        <v>2886</v>
      </c>
      <c r="K52" s="393">
        <v>1122</v>
      </c>
      <c r="L52" s="393">
        <v>1383</v>
      </c>
      <c r="M52" s="393">
        <v>2758</v>
      </c>
      <c r="N52" s="393">
        <v>2901</v>
      </c>
      <c r="O52" s="393">
        <v>3338</v>
      </c>
      <c r="P52" s="393">
        <v>2562</v>
      </c>
      <c r="Q52" s="393">
        <v>1466</v>
      </c>
      <c r="R52" s="393">
        <v>1205</v>
      </c>
      <c r="S52" s="393">
        <v>613</v>
      </c>
      <c r="T52" s="393">
        <v>376</v>
      </c>
      <c r="U52" s="393">
        <v>368</v>
      </c>
      <c r="V52" s="393">
        <v>276</v>
      </c>
      <c r="W52" s="393">
        <v>259</v>
      </c>
      <c r="X52" s="393">
        <v>166</v>
      </c>
      <c r="Y52" s="393">
        <v>2028</v>
      </c>
      <c r="Z52" s="394">
        <v>32801</v>
      </c>
      <c r="AA52" s="376"/>
      <c r="AB52" s="376"/>
      <c r="AC52" s="376"/>
      <c r="AD52" s="376"/>
      <c r="AE52" s="376"/>
      <c r="AF52" s="376"/>
      <c r="AG52" s="376"/>
      <c r="AH52" s="376"/>
      <c r="AI52" s="376"/>
      <c r="AJ52" s="376"/>
      <c r="AK52" s="376"/>
      <c r="AL52" s="376"/>
      <c r="AM52" s="376"/>
      <c r="AN52" s="376"/>
      <c r="AO52" s="376"/>
      <c r="AP52" s="376"/>
      <c r="AQ52" s="376"/>
      <c r="AR52" s="376"/>
      <c r="AS52" s="376"/>
      <c r="AT52" s="376"/>
      <c r="AU52" s="376"/>
    </row>
    <row r="53" spans="1:47" ht="16.5" customHeight="1">
      <c r="A53" s="1214" t="s">
        <v>33</v>
      </c>
      <c r="B53" s="1212"/>
      <c r="C53" s="1212"/>
      <c r="D53" s="378" t="s">
        <v>27</v>
      </c>
      <c r="E53" s="386">
        <v>79.659999999999982</v>
      </c>
      <c r="F53" s="386">
        <v>584.88000000000011</v>
      </c>
      <c r="G53" s="386">
        <v>1618.41</v>
      </c>
      <c r="H53" s="386">
        <v>2100.1499999999996</v>
      </c>
      <c r="I53" s="386">
        <v>2831.79</v>
      </c>
      <c r="J53" s="386">
        <v>3665.6799999999994</v>
      </c>
      <c r="K53" s="386">
        <v>7119.079999999999</v>
      </c>
      <c r="L53" s="386">
        <v>6654.5899999999992</v>
      </c>
      <c r="M53" s="386">
        <v>12760.88</v>
      </c>
      <c r="N53" s="386">
        <v>18916.099999999999</v>
      </c>
      <c r="O53" s="386">
        <v>20464.559999999998</v>
      </c>
      <c r="P53" s="386">
        <v>14360.899999999998</v>
      </c>
      <c r="Q53" s="386">
        <v>8069.1799999999994</v>
      </c>
      <c r="R53" s="386">
        <v>4844.53</v>
      </c>
      <c r="S53" s="386">
        <v>3505.71</v>
      </c>
      <c r="T53" s="386">
        <v>2563.87</v>
      </c>
      <c r="U53" s="386">
        <v>2227.2799999999997</v>
      </c>
      <c r="V53" s="386">
        <v>1760.8400000000001</v>
      </c>
      <c r="W53" s="386">
        <v>1093.47</v>
      </c>
      <c r="X53" s="386">
        <v>544.42000000000007</v>
      </c>
      <c r="Y53" s="386">
        <v>3519.45</v>
      </c>
      <c r="Z53" s="387">
        <v>119285.43000000002</v>
      </c>
      <c r="AA53" s="376"/>
      <c r="AB53" s="376"/>
      <c r="AC53" s="376"/>
      <c r="AD53" s="376"/>
      <c r="AE53" s="376"/>
      <c r="AF53" s="376"/>
      <c r="AG53" s="376"/>
      <c r="AH53" s="376"/>
      <c r="AI53" s="376"/>
      <c r="AJ53" s="376"/>
      <c r="AK53" s="376"/>
      <c r="AL53" s="376"/>
      <c r="AM53" s="376"/>
      <c r="AN53" s="376"/>
      <c r="AO53" s="376"/>
      <c r="AP53" s="376"/>
      <c r="AQ53" s="376"/>
      <c r="AR53" s="376"/>
      <c r="AS53" s="376"/>
      <c r="AT53" s="376"/>
      <c r="AU53" s="376"/>
    </row>
    <row r="54" spans="1:47" ht="16.5" customHeight="1">
      <c r="A54" s="1214"/>
      <c r="B54" s="1212"/>
      <c r="C54" s="1212"/>
      <c r="D54" s="380" t="s">
        <v>28</v>
      </c>
      <c r="E54" s="388">
        <v>1636</v>
      </c>
      <c r="F54" s="388">
        <v>29363</v>
      </c>
      <c r="G54" s="388">
        <v>140591</v>
      </c>
      <c r="H54" s="388">
        <v>270669</v>
      </c>
      <c r="I54" s="388">
        <v>510292</v>
      </c>
      <c r="J54" s="388">
        <v>835679</v>
      </c>
      <c r="K54" s="388">
        <v>2248891</v>
      </c>
      <c r="L54" s="388">
        <v>2467320</v>
      </c>
      <c r="M54" s="388">
        <v>5236688</v>
      </c>
      <c r="N54" s="388">
        <v>7844867</v>
      </c>
      <c r="O54" s="388">
        <v>8533006</v>
      </c>
      <c r="P54" s="388">
        <v>5587100</v>
      </c>
      <c r="Q54" s="388">
        <v>3279634</v>
      </c>
      <c r="R54" s="388">
        <v>2020337</v>
      </c>
      <c r="S54" s="388">
        <v>1559198</v>
      </c>
      <c r="T54" s="388">
        <v>1282513</v>
      </c>
      <c r="U54" s="388">
        <v>1196231</v>
      </c>
      <c r="V54" s="388">
        <v>952467</v>
      </c>
      <c r="W54" s="388">
        <v>569181</v>
      </c>
      <c r="X54" s="388">
        <v>204706</v>
      </c>
      <c r="Y54" s="388">
        <v>728389</v>
      </c>
      <c r="Z54" s="389">
        <v>45498758</v>
      </c>
      <c r="AA54" s="376"/>
      <c r="AB54" s="376"/>
      <c r="AC54" s="376"/>
      <c r="AD54" s="376"/>
      <c r="AE54" s="376"/>
      <c r="AF54" s="376"/>
      <c r="AG54" s="376"/>
      <c r="AH54" s="376"/>
      <c r="AI54" s="376"/>
      <c r="AJ54" s="376"/>
      <c r="AK54" s="376"/>
      <c r="AL54" s="376"/>
      <c r="AM54" s="376"/>
      <c r="AN54" s="376"/>
      <c r="AO54" s="376"/>
      <c r="AP54" s="376"/>
      <c r="AQ54" s="376"/>
      <c r="AR54" s="376"/>
      <c r="AS54" s="376"/>
      <c r="AT54" s="376"/>
      <c r="AU54" s="376"/>
    </row>
    <row r="55" spans="1:47" ht="16.5" customHeight="1" thickBot="1">
      <c r="A55" s="1216"/>
      <c r="B55" s="1217"/>
      <c r="C55" s="1217"/>
      <c r="D55" s="384" t="s">
        <v>26</v>
      </c>
      <c r="E55" s="395">
        <v>720</v>
      </c>
      <c r="F55" s="395">
        <v>8026</v>
      </c>
      <c r="G55" s="395">
        <v>18797</v>
      </c>
      <c r="H55" s="395">
        <v>20142</v>
      </c>
      <c r="I55" s="395">
        <v>25294</v>
      </c>
      <c r="J55" s="395">
        <v>29407</v>
      </c>
      <c r="K55" s="395">
        <v>59749</v>
      </c>
      <c r="L55" s="395">
        <v>48947</v>
      </c>
      <c r="M55" s="395">
        <v>85355</v>
      </c>
      <c r="N55" s="395">
        <v>100055</v>
      </c>
      <c r="O55" s="395">
        <v>86380</v>
      </c>
      <c r="P55" s="395">
        <v>44989</v>
      </c>
      <c r="Q55" s="395">
        <v>22455</v>
      </c>
      <c r="R55" s="395">
        <v>12197</v>
      </c>
      <c r="S55" s="395">
        <v>7957</v>
      </c>
      <c r="T55" s="395">
        <v>5395</v>
      </c>
      <c r="U55" s="395">
        <v>4542</v>
      </c>
      <c r="V55" s="395">
        <v>2844</v>
      </c>
      <c r="W55" s="395">
        <v>1614</v>
      </c>
      <c r="X55" s="395">
        <v>543</v>
      </c>
      <c r="Y55" s="395">
        <v>2411</v>
      </c>
      <c r="Z55" s="395">
        <v>587819</v>
      </c>
      <c r="AA55" s="376"/>
      <c r="AB55" s="376"/>
      <c r="AC55" s="376"/>
      <c r="AD55" s="376"/>
      <c r="AE55" s="376"/>
      <c r="AF55" s="376"/>
      <c r="AG55" s="376"/>
      <c r="AH55" s="376"/>
      <c r="AI55" s="376"/>
      <c r="AJ55" s="376"/>
      <c r="AK55" s="376"/>
      <c r="AL55" s="376"/>
      <c r="AM55" s="376"/>
      <c r="AN55" s="376"/>
      <c r="AO55" s="376"/>
      <c r="AP55" s="376"/>
      <c r="AQ55" s="376"/>
      <c r="AR55" s="376"/>
      <c r="AS55" s="376"/>
      <c r="AT55" s="376"/>
      <c r="AU55" s="376"/>
    </row>
    <row r="56" spans="1:47" ht="16.5" customHeight="1" thickBot="1">
      <c r="A56" s="375"/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75"/>
      <c r="AB56" s="375"/>
      <c r="AC56" s="375"/>
      <c r="AD56" s="375"/>
      <c r="AE56" s="375"/>
      <c r="AF56" s="375"/>
      <c r="AG56" s="375"/>
      <c r="AH56" s="375"/>
      <c r="AI56" s="375"/>
      <c r="AJ56" s="375"/>
      <c r="AK56" s="375"/>
      <c r="AL56" s="375"/>
      <c r="AM56" s="375"/>
      <c r="AN56" s="375"/>
      <c r="AO56" s="375"/>
      <c r="AP56" s="375"/>
      <c r="AQ56" s="375"/>
      <c r="AR56" s="375"/>
      <c r="AS56" s="375"/>
      <c r="AT56" s="375"/>
      <c r="AU56" s="375"/>
    </row>
    <row r="57" spans="1:47" ht="16.5" customHeight="1">
      <c r="A57" s="375"/>
      <c r="B57" s="375"/>
      <c r="C57" s="375"/>
      <c r="D57" s="375"/>
      <c r="E57" s="375"/>
      <c r="F57" s="375"/>
      <c r="G57" s="1235" t="s">
        <v>37</v>
      </c>
      <c r="H57" s="1236"/>
      <c r="I57" s="1236"/>
      <c r="J57" s="1236"/>
      <c r="K57" s="1227" t="s">
        <v>41</v>
      </c>
      <c r="L57" s="1228"/>
      <c r="M57" s="1231" t="s">
        <v>43</v>
      </c>
      <c r="N57" s="1232"/>
      <c r="O57" s="1232"/>
      <c r="P57" s="1232"/>
      <c r="Q57" s="1232"/>
      <c r="R57" s="1232"/>
      <c r="S57" s="1232"/>
      <c r="T57" s="1233"/>
      <c r="U57" s="1231" t="s">
        <v>44</v>
      </c>
      <c r="V57" s="1232"/>
      <c r="W57" s="1232"/>
      <c r="X57" s="1232"/>
      <c r="Y57" s="1232"/>
      <c r="Z57" s="1234"/>
      <c r="AA57" s="375"/>
      <c r="AB57" s="375"/>
      <c r="AC57" s="375"/>
      <c r="AD57" s="375"/>
      <c r="AE57" s="375"/>
      <c r="AF57" s="375"/>
      <c r="AG57" s="375"/>
      <c r="AH57" s="375"/>
      <c r="AI57" s="375"/>
      <c r="AJ57" s="375"/>
      <c r="AK57" s="375"/>
      <c r="AL57" s="375"/>
      <c r="AM57" s="375"/>
      <c r="AN57" s="375"/>
      <c r="AO57" s="375"/>
      <c r="AP57" s="375"/>
      <c r="AQ57" s="375"/>
      <c r="AR57" s="375"/>
      <c r="AS57" s="375"/>
      <c r="AT57" s="375"/>
      <c r="AU57" s="375"/>
    </row>
    <row r="58" spans="1:47" ht="16.5" customHeight="1">
      <c r="A58" s="375"/>
      <c r="B58" s="375"/>
      <c r="C58" s="375"/>
      <c r="D58" s="375"/>
      <c r="E58" s="375"/>
      <c r="F58" s="375"/>
      <c r="G58" s="1237" t="s">
        <v>45</v>
      </c>
      <c r="H58" s="1220"/>
      <c r="I58" s="1220" t="s">
        <v>42</v>
      </c>
      <c r="J58" s="1220"/>
      <c r="K58" s="1229"/>
      <c r="L58" s="1230"/>
      <c r="M58" s="1220" t="s">
        <v>48</v>
      </c>
      <c r="N58" s="1220"/>
      <c r="O58" s="1220" t="s">
        <v>38</v>
      </c>
      <c r="P58" s="1220"/>
      <c r="Q58" s="1220" t="s">
        <v>39</v>
      </c>
      <c r="R58" s="1220"/>
      <c r="S58" s="1220" t="s">
        <v>40</v>
      </c>
      <c r="T58" s="1220"/>
      <c r="U58" s="1223" t="s">
        <v>45</v>
      </c>
      <c r="V58" s="1224"/>
      <c r="W58" s="1220" t="s">
        <v>46</v>
      </c>
      <c r="X58" s="1220"/>
      <c r="Y58" s="1220" t="s">
        <v>47</v>
      </c>
      <c r="Z58" s="1225"/>
      <c r="AA58" s="375"/>
      <c r="AB58" s="375"/>
      <c r="AC58" s="375"/>
      <c r="AD58" s="375"/>
      <c r="AE58" s="375"/>
      <c r="AF58" s="375"/>
      <c r="AG58" s="375"/>
      <c r="AH58" s="375"/>
      <c r="AI58" s="375"/>
      <c r="AJ58" s="375"/>
      <c r="AK58" s="375"/>
      <c r="AL58" s="375"/>
      <c r="AM58" s="375"/>
      <c r="AN58" s="375"/>
      <c r="AO58" s="375"/>
      <c r="AP58" s="375"/>
      <c r="AQ58" s="375"/>
      <c r="AR58" s="375"/>
      <c r="AS58" s="375"/>
      <c r="AT58" s="375"/>
      <c r="AU58" s="375"/>
    </row>
    <row r="59" spans="1:47" ht="16.5" customHeight="1" thickBot="1">
      <c r="A59" s="375"/>
      <c r="B59" s="375"/>
      <c r="C59" s="375"/>
      <c r="D59" s="375"/>
      <c r="E59" s="375"/>
      <c r="F59" s="375"/>
      <c r="G59" s="1226">
        <v>1780.91</v>
      </c>
      <c r="H59" s="1218"/>
      <c r="I59" s="1218">
        <v>178091</v>
      </c>
      <c r="J59" s="1218"/>
      <c r="K59" s="1218">
        <v>213.26</v>
      </c>
      <c r="L59" s="1218"/>
      <c r="M59" s="1218">
        <v>803.62</v>
      </c>
      <c r="N59" s="1218"/>
      <c r="O59" s="1218">
        <v>41.91</v>
      </c>
      <c r="P59" s="1218"/>
      <c r="Q59" s="1218">
        <v>401.41</v>
      </c>
      <c r="R59" s="1218"/>
      <c r="S59" s="1221">
        <v>1246.94</v>
      </c>
      <c r="T59" s="1222"/>
      <c r="U59" s="1218">
        <v>122526.54000000002</v>
      </c>
      <c r="V59" s="1218"/>
      <c r="W59" s="1218">
        <v>45498758</v>
      </c>
      <c r="X59" s="1218"/>
      <c r="Y59" s="1218">
        <v>587819</v>
      </c>
      <c r="Z59" s="1219"/>
      <c r="AA59" s="375"/>
      <c r="AB59" s="375"/>
      <c r="AC59" s="375"/>
      <c r="AD59" s="375"/>
      <c r="AE59" s="375"/>
      <c r="AF59" s="375"/>
      <c r="AG59" s="375"/>
      <c r="AH59" s="375"/>
      <c r="AI59" s="375"/>
      <c r="AJ59" s="375"/>
      <c r="AK59" s="375"/>
      <c r="AL59" s="375"/>
      <c r="AM59" s="375"/>
      <c r="AN59" s="375"/>
      <c r="AO59" s="375"/>
      <c r="AP59" s="375"/>
      <c r="AQ59" s="375"/>
      <c r="AR59" s="375"/>
      <c r="AS59" s="375"/>
      <c r="AT59" s="375"/>
      <c r="AU59" s="375"/>
    </row>
  </sheetData>
  <mergeCells count="48">
    <mergeCell ref="U57:Z57"/>
    <mergeCell ref="G57:J57"/>
    <mergeCell ref="G58:H58"/>
    <mergeCell ref="I58:J58"/>
    <mergeCell ref="M58:N58"/>
    <mergeCell ref="G59:H59"/>
    <mergeCell ref="I59:J59"/>
    <mergeCell ref="K59:L59"/>
    <mergeCell ref="K57:L58"/>
    <mergeCell ref="M59:N59"/>
    <mergeCell ref="M57:T57"/>
    <mergeCell ref="Y59:Z59"/>
    <mergeCell ref="O58:P58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</mergeCells>
  <phoneticPr fontId="13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opLeftCell="B2" zoomScale="60" zoomScaleNormal="60" workbookViewId="0"/>
  </sheetViews>
  <sheetFormatPr defaultRowHeight="13.5"/>
  <cols>
    <col min="1" max="30" width="9" style="309"/>
    <col min="31" max="33" width="0" style="309" hidden="1" customWidth="1"/>
    <col min="34" max="16384" width="9" style="309"/>
  </cols>
  <sheetData>
    <row r="1" spans="1:47" ht="18.75">
      <c r="A1" s="1238" t="s">
        <v>85</v>
      </c>
      <c r="B1" s="1239"/>
      <c r="C1" s="1239"/>
      <c r="D1" s="1239"/>
      <c r="E1" s="1239"/>
      <c r="F1" s="1239"/>
      <c r="G1" s="1239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</row>
    <row r="2" spans="1:47" ht="25.5">
      <c r="A2" s="1213" t="s">
        <v>0</v>
      </c>
      <c r="B2" s="1213"/>
      <c r="C2" s="1213"/>
      <c r="D2" s="1213"/>
      <c r="E2" s="1213"/>
      <c r="F2" s="1213"/>
      <c r="G2" s="1213"/>
      <c r="H2" s="1213"/>
      <c r="I2" s="1213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</row>
    <row r="3" spans="1:47" ht="14.25" thickBot="1">
      <c r="A3" s="342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  <c r="AQ3" s="342"/>
      <c r="AR3" s="342"/>
      <c r="AS3" s="342"/>
      <c r="AT3" s="342"/>
      <c r="AU3" s="342"/>
    </row>
    <row r="4" spans="1:47" ht="16.5" customHeight="1">
      <c r="A4" s="348" t="s">
        <v>36</v>
      </c>
      <c r="B4" s="349" t="s">
        <v>35</v>
      </c>
      <c r="C4" s="349" t="s">
        <v>1</v>
      </c>
      <c r="D4" s="349" t="s">
        <v>2</v>
      </c>
      <c r="E4" s="349" t="s">
        <v>3</v>
      </c>
      <c r="F4" s="349" t="s">
        <v>4</v>
      </c>
      <c r="G4" s="349" t="s">
        <v>5</v>
      </c>
      <c r="H4" s="349" t="s">
        <v>6</v>
      </c>
      <c r="I4" s="349" t="s">
        <v>7</v>
      </c>
      <c r="J4" s="349" t="s">
        <v>8</v>
      </c>
      <c r="K4" s="349" t="s">
        <v>9</v>
      </c>
      <c r="L4" s="349" t="s">
        <v>10</v>
      </c>
      <c r="M4" s="349" t="s">
        <v>11</v>
      </c>
      <c r="N4" s="349" t="s">
        <v>12</v>
      </c>
      <c r="O4" s="349" t="s">
        <v>13</v>
      </c>
      <c r="P4" s="349" t="s">
        <v>14</v>
      </c>
      <c r="Q4" s="349" t="s">
        <v>15</v>
      </c>
      <c r="R4" s="349" t="s">
        <v>16</v>
      </c>
      <c r="S4" s="349" t="s">
        <v>17</v>
      </c>
      <c r="T4" s="349" t="s">
        <v>18</v>
      </c>
      <c r="U4" s="349" t="s">
        <v>19</v>
      </c>
      <c r="V4" s="349" t="s">
        <v>20</v>
      </c>
      <c r="W4" s="349" t="s">
        <v>21</v>
      </c>
      <c r="X4" s="349" t="s">
        <v>22</v>
      </c>
      <c r="Y4" s="349" t="s">
        <v>23</v>
      </c>
      <c r="Z4" s="350" t="s">
        <v>25</v>
      </c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</row>
    <row r="5" spans="1:47" ht="16.5" customHeight="1">
      <c r="A5" s="1214" t="s">
        <v>32</v>
      </c>
      <c r="B5" s="1212" t="s">
        <v>29</v>
      </c>
      <c r="C5" s="1212" t="s">
        <v>51</v>
      </c>
      <c r="D5" s="345" t="s">
        <v>27</v>
      </c>
      <c r="E5" s="899">
        <v>1</v>
      </c>
      <c r="F5" s="900">
        <v>5</v>
      </c>
      <c r="G5" s="900">
        <v>24</v>
      </c>
      <c r="H5" s="900">
        <v>54</v>
      </c>
      <c r="I5" s="900">
        <v>150</v>
      </c>
      <c r="J5" s="900">
        <v>255</v>
      </c>
      <c r="K5" s="900">
        <v>552</v>
      </c>
      <c r="L5" s="900">
        <v>850</v>
      </c>
      <c r="M5" s="900">
        <v>1655</v>
      </c>
      <c r="N5" s="900">
        <v>3437</v>
      </c>
      <c r="O5" s="900">
        <v>3313</v>
      </c>
      <c r="P5" s="900">
        <v>2574</v>
      </c>
      <c r="Q5" s="900">
        <v>1495</v>
      </c>
      <c r="R5" s="900">
        <v>935</v>
      </c>
      <c r="S5" s="900">
        <v>738</v>
      </c>
      <c r="T5" s="900">
        <v>777</v>
      </c>
      <c r="U5" s="900">
        <v>702</v>
      </c>
      <c r="V5" s="900">
        <v>486</v>
      </c>
      <c r="W5" s="900">
        <v>238</v>
      </c>
      <c r="X5" s="900">
        <v>198</v>
      </c>
      <c r="Y5" s="900">
        <v>99</v>
      </c>
      <c r="Z5" s="901">
        <v>18539</v>
      </c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3"/>
    </row>
    <row r="6" spans="1:47" ht="16.5" customHeight="1">
      <c r="A6" s="1214"/>
      <c r="B6" s="1212"/>
      <c r="C6" s="1212"/>
      <c r="D6" s="347" t="s">
        <v>28</v>
      </c>
      <c r="E6" s="902">
        <v>19</v>
      </c>
      <c r="F6" s="902">
        <v>458</v>
      </c>
      <c r="G6" s="902">
        <v>3502</v>
      </c>
      <c r="H6" s="902">
        <v>10061</v>
      </c>
      <c r="I6" s="902">
        <v>37563</v>
      </c>
      <c r="J6" s="902">
        <v>79266</v>
      </c>
      <c r="K6" s="902">
        <v>207062</v>
      </c>
      <c r="L6" s="902">
        <v>351083</v>
      </c>
      <c r="M6" s="902">
        <v>757702</v>
      </c>
      <c r="N6" s="902">
        <v>1723425</v>
      </c>
      <c r="O6" s="902">
        <v>1792255</v>
      </c>
      <c r="P6" s="902">
        <v>1470132</v>
      </c>
      <c r="Q6" s="902">
        <v>897007</v>
      </c>
      <c r="R6" s="902">
        <v>582465</v>
      </c>
      <c r="S6" s="902">
        <v>472244</v>
      </c>
      <c r="T6" s="902">
        <v>513900</v>
      </c>
      <c r="U6" s="902">
        <v>463937</v>
      </c>
      <c r="V6" s="902">
        <v>339740</v>
      </c>
      <c r="W6" s="902">
        <v>166448</v>
      </c>
      <c r="X6" s="902">
        <v>149225</v>
      </c>
      <c r="Y6" s="902">
        <v>70298</v>
      </c>
      <c r="Z6" s="903">
        <v>10087792</v>
      </c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</row>
    <row r="7" spans="1:47" ht="16.5" customHeight="1">
      <c r="A7" s="1214"/>
      <c r="B7" s="1212"/>
      <c r="C7" s="1212"/>
      <c r="D7" s="346" t="s">
        <v>26</v>
      </c>
      <c r="E7" s="904">
        <v>7</v>
      </c>
      <c r="F7" s="904">
        <v>83</v>
      </c>
      <c r="G7" s="904">
        <v>371</v>
      </c>
      <c r="H7" s="904">
        <v>772</v>
      </c>
      <c r="I7" s="904">
        <v>1990</v>
      </c>
      <c r="J7" s="904">
        <v>2986</v>
      </c>
      <c r="K7" s="904">
        <v>5991</v>
      </c>
      <c r="L7" s="904">
        <v>7862</v>
      </c>
      <c r="M7" s="904">
        <v>13536</v>
      </c>
      <c r="N7" s="904">
        <v>25085</v>
      </c>
      <c r="O7" s="904">
        <v>21012</v>
      </c>
      <c r="P7" s="904">
        <v>14326</v>
      </c>
      <c r="Q7" s="904">
        <v>7175</v>
      </c>
      <c r="R7" s="904">
        <v>3919</v>
      </c>
      <c r="S7" s="904">
        <v>2675</v>
      </c>
      <c r="T7" s="904">
        <v>2396</v>
      </c>
      <c r="U7" s="904">
        <v>1840</v>
      </c>
      <c r="V7" s="904">
        <v>1200</v>
      </c>
      <c r="W7" s="904">
        <v>494</v>
      </c>
      <c r="X7" s="904">
        <v>375</v>
      </c>
      <c r="Y7" s="904">
        <v>179</v>
      </c>
      <c r="Z7" s="905">
        <v>114274</v>
      </c>
      <c r="AA7" s="343"/>
      <c r="AB7" s="343"/>
      <c r="AC7" s="343"/>
      <c r="AD7" s="343"/>
      <c r="AE7" s="343"/>
      <c r="AF7" s="343"/>
      <c r="AG7" s="343"/>
      <c r="AH7" s="343"/>
      <c r="AI7" s="343"/>
      <c r="AJ7" s="343"/>
      <c r="AK7" s="343"/>
      <c r="AL7" s="343"/>
      <c r="AM7" s="343"/>
      <c r="AN7" s="343"/>
      <c r="AO7" s="343"/>
      <c r="AP7" s="343"/>
      <c r="AQ7" s="343"/>
      <c r="AR7" s="343"/>
      <c r="AS7" s="343"/>
      <c r="AT7" s="343"/>
      <c r="AU7" s="343"/>
    </row>
    <row r="8" spans="1:47" ht="16.5" customHeight="1">
      <c r="A8" s="1214"/>
      <c r="B8" s="1212"/>
      <c r="C8" s="1212" t="s">
        <v>52</v>
      </c>
      <c r="D8" s="345" t="s">
        <v>27</v>
      </c>
      <c r="E8" s="900">
        <v>0</v>
      </c>
      <c r="F8" s="900">
        <v>11</v>
      </c>
      <c r="G8" s="900">
        <v>131</v>
      </c>
      <c r="H8" s="900">
        <v>373</v>
      </c>
      <c r="I8" s="900">
        <v>604</v>
      </c>
      <c r="J8" s="900">
        <v>676</v>
      </c>
      <c r="K8" s="900">
        <v>851</v>
      </c>
      <c r="L8" s="900">
        <v>641</v>
      </c>
      <c r="M8" s="900">
        <v>538</v>
      </c>
      <c r="N8" s="900">
        <v>795</v>
      </c>
      <c r="O8" s="900">
        <v>620</v>
      </c>
      <c r="P8" s="900">
        <v>440</v>
      </c>
      <c r="Q8" s="900">
        <v>208</v>
      </c>
      <c r="R8" s="900">
        <v>105</v>
      </c>
      <c r="S8" s="900">
        <v>88</v>
      </c>
      <c r="T8" s="900">
        <v>121</v>
      </c>
      <c r="U8" s="900">
        <v>84</v>
      </c>
      <c r="V8" s="900">
        <v>74</v>
      </c>
      <c r="W8" s="900">
        <v>32</v>
      </c>
      <c r="X8" s="900">
        <v>35</v>
      </c>
      <c r="Y8" s="900">
        <v>50</v>
      </c>
      <c r="Z8" s="901">
        <v>6476</v>
      </c>
      <c r="AA8" s="343"/>
      <c r="AB8" s="343"/>
      <c r="AC8" s="343"/>
      <c r="AD8" s="343"/>
      <c r="AE8" s="343"/>
      <c r="AF8" s="343"/>
      <c r="AG8" s="343"/>
      <c r="AH8" s="343"/>
      <c r="AI8" s="343"/>
      <c r="AJ8" s="343"/>
      <c r="AK8" s="343"/>
      <c r="AL8" s="343"/>
      <c r="AM8" s="343"/>
      <c r="AN8" s="343"/>
      <c r="AO8" s="343"/>
      <c r="AP8" s="343"/>
      <c r="AQ8" s="343"/>
      <c r="AR8" s="343"/>
      <c r="AS8" s="343"/>
      <c r="AT8" s="343"/>
      <c r="AU8" s="343"/>
    </row>
    <row r="9" spans="1:47" ht="16.5" customHeight="1">
      <c r="A9" s="1214"/>
      <c r="B9" s="1212"/>
      <c r="C9" s="1212"/>
      <c r="D9" s="347" t="s">
        <v>28</v>
      </c>
      <c r="E9" s="902">
        <v>2</v>
      </c>
      <c r="F9" s="902">
        <v>345</v>
      </c>
      <c r="G9" s="902">
        <v>8227</v>
      </c>
      <c r="H9" s="902">
        <v>37581</v>
      </c>
      <c r="I9" s="902">
        <v>80455</v>
      </c>
      <c r="J9" s="902">
        <v>105920</v>
      </c>
      <c r="K9" s="902">
        <v>154684</v>
      </c>
      <c r="L9" s="902">
        <v>143581</v>
      </c>
      <c r="M9" s="902">
        <v>136229</v>
      </c>
      <c r="N9" s="902">
        <v>220460</v>
      </c>
      <c r="O9" s="902">
        <v>174255</v>
      </c>
      <c r="P9" s="902">
        <v>141929</v>
      </c>
      <c r="Q9" s="902">
        <v>74972</v>
      </c>
      <c r="R9" s="902">
        <v>37027</v>
      </c>
      <c r="S9" s="902">
        <v>34031</v>
      </c>
      <c r="T9" s="902">
        <v>46607</v>
      </c>
      <c r="U9" s="902">
        <v>35283</v>
      </c>
      <c r="V9" s="902">
        <v>29004</v>
      </c>
      <c r="W9" s="902">
        <v>13029</v>
      </c>
      <c r="X9" s="902">
        <v>15919</v>
      </c>
      <c r="Y9" s="902">
        <v>19257</v>
      </c>
      <c r="Z9" s="903">
        <v>1508797</v>
      </c>
      <c r="AA9" s="343"/>
      <c r="AB9" s="343"/>
      <c r="AC9" s="343"/>
      <c r="AD9" s="343"/>
      <c r="AE9" s="343"/>
      <c r="AF9" s="343"/>
      <c r="AG9" s="343"/>
      <c r="AH9" s="343"/>
      <c r="AI9" s="343"/>
      <c r="AJ9" s="343"/>
      <c r="AK9" s="343"/>
      <c r="AL9" s="343"/>
      <c r="AM9" s="343"/>
      <c r="AN9" s="343"/>
      <c r="AO9" s="343"/>
      <c r="AP9" s="343"/>
      <c r="AQ9" s="343"/>
      <c r="AR9" s="343"/>
      <c r="AS9" s="343"/>
      <c r="AT9" s="343"/>
      <c r="AU9" s="343"/>
    </row>
    <row r="10" spans="1:47" ht="16.5" customHeight="1">
      <c r="A10" s="1214"/>
      <c r="B10" s="1212"/>
      <c r="C10" s="1212"/>
      <c r="D10" s="346" t="s">
        <v>26</v>
      </c>
      <c r="E10" s="904">
        <v>1</v>
      </c>
      <c r="F10" s="904">
        <v>69</v>
      </c>
      <c r="G10" s="904">
        <v>953</v>
      </c>
      <c r="H10" s="904">
        <v>3005</v>
      </c>
      <c r="I10" s="904">
        <v>4330</v>
      </c>
      <c r="J10" s="904">
        <v>4184</v>
      </c>
      <c r="K10" s="904">
        <v>4713</v>
      </c>
      <c r="L10" s="904">
        <v>3388</v>
      </c>
      <c r="M10" s="904">
        <v>2530</v>
      </c>
      <c r="N10" s="904">
        <v>3290</v>
      </c>
      <c r="O10" s="904">
        <v>2109</v>
      </c>
      <c r="P10" s="904">
        <v>1422</v>
      </c>
      <c r="Q10" s="904">
        <v>592</v>
      </c>
      <c r="R10" s="904">
        <v>250</v>
      </c>
      <c r="S10" s="904">
        <v>188</v>
      </c>
      <c r="T10" s="904">
        <v>225</v>
      </c>
      <c r="U10" s="904">
        <v>137</v>
      </c>
      <c r="V10" s="904">
        <v>93</v>
      </c>
      <c r="W10" s="904">
        <v>35</v>
      </c>
      <c r="X10" s="904">
        <v>31</v>
      </c>
      <c r="Y10" s="904">
        <v>44</v>
      </c>
      <c r="Z10" s="905">
        <v>31589</v>
      </c>
      <c r="AA10" s="343"/>
      <c r="AB10" s="343"/>
      <c r="AC10" s="343"/>
      <c r="AD10" s="343"/>
      <c r="AE10" s="343"/>
      <c r="AF10" s="343"/>
      <c r="AG10" s="343"/>
      <c r="AH10" s="343"/>
      <c r="AI10" s="343"/>
      <c r="AJ10" s="343"/>
      <c r="AK10" s="343"/>
      <c r="AL10" s="343"/>
      <c r="AM10" s="343"/>
      <c r="AN10" s="343"/>
      <c r="AO10" s="343"/>
      <c r="AP10" s="343"/>
      <c r="AQ10" s="343"/>
      <c r="AR10" s="343"/>
      <c r="AS10" s="343"/>
      <c r="AT10" s="343"/>
      <c r="AU10" s="343"/>
    </row>
    <row r="11" spans="1:47" ht="16.5" customHeight="1">
      <c r="A11" s="1214"/>
      <c r="B11" s="1212"/>
      <c r="C11" s="1212" t="s">
        <v>53</v>
      </c>
      <c r="D11" s="345" t="s">
        <v>27</v>
      </c>
      <c r="E11" s="900">
        <v>0</v>
      </c>
      <c r="F11" s="900">
        <v>0</v>
      </c>
      <c r="G11" s="900">
        <v>0</v>
      </c>
      <c r="H11" s="900">
        <v>0</v>
      </c>
      <c r="I11" s="900">
        <v>17</v>
      </c>
      <c r="J11" s="900">
        <v>8</v>
      </c>
      <c r="K11" s="900">
        <v>39</v>
      </c>
      <c r="L11" s="900">
        <v>37</v>
      </c>
      <c r="M11" s="900">
        <v>296</v>
      </c>
      <c r="N11" s="900">
        <v>504</v>
      </c>
      <c r="O11" s="900">
        <v>596</v>
      </c>
      <c r="P11" s="900">
        <v>531</v>
      </c>
      <c r="Q11" s="900">
        <v>481</v>
      </c>
      <c r="R11" s="900">
        <v>67</v>
      </c>
      <c r="S11" s="900">
        <v>32</v>
      </c>
      <c r="T11" s="900">
        <v>27</v>
      </c>
      <c r="U11" s="900">
        <v>11</v>
      </c>
      <c r="V11" s="900">
        <v>20</v>
      </c>
      <c r="W11" s="900">
        <v>4</v>
      </c>
      <c r="X11" s="900">
        <v>4</v>
      </c>
      <c r="Y11" s="900">
        <v>2</v>
      </c>
      <c r="Z11" s="901">
        <v>2675</v>
      </c>
      <c r="AA11" s="343"/>
      <c r="AB11" s="343"/>
      <c r="AC11" s="343"/>
      <c r="AD11" s="343"/>
      <c r="AE11" s="343"/>
      <c r="AF11" s="343"/>
      <c r="AG11" s="343"/>
      <c r="AH11" s="343"/>
      <c r="AI11" s="343"/>
      <c r="AJ11" s="343"/>
      <c r="AK11" s="343"/>
      <c r="AL11" s="343"/>
      <c r="AM11" s="343"/>
      <c r="AN11" s="343"/>
      <c r="AO11" s="343"/>
      <c r="AP11" s="343"/>
      <c r="AQ11" s="343"/>
      <c r="AR11" s="343"/>
      <c r="AS11" s="343"/>
      <c r="AT11" s="343"/>
      <c r="AU11" s="343"/>
    </row>
    <row r="12" spans="1:47" ht="16.5" customHeight="1">
      <c r="A12" s="1214"/>
      <c r="B12" s="1212"/>
      <c r="C12" s="1212"/>
      <c r="D12" s="347" t="s">
        <v>28</v>
      </c>
      <c r="E12" s="902">
        <v>0</v>
      </c>
      <c r="F12" s="902">
        <v>0</v>
      </c>
      <c r="G12" s="902">
        <v>7</v>
      </c>
      <c r="H12" s="902">
        <v>6</v>
      </c>
      <c r="I12" s="902">
        <v>1380</v>
      </c>
      <c r="J12" s="902">
        <v>598</v>
      </c>
      <c r="K12" s="902">
        <v>5768</v>
      </c>
      <c r="L12" s="902">
        <v>5884</v>
      </c>
      <c r="M12" s="902">
        <v>48128</v>
      </c>
      <c r="N12" s="902">
        <v>95781</v>
      </c>
      <c r="O12" s="902">
        <v>120398</v>
      </c>
      <c r="P12" s="902">
        <v>115977</v>
      </c>
      <c r="Q12" s="902">
        <v>108319</v>
      </c>
      <c r="R12" s="902">
        <v>15153</v>
      </c>
      <c r="S12" s="902">
        <v>7293</v>
      </c>
      <c r="T12" s="902">
        <v>6978</v>
      </c>
      <c r="U12" s="902">
        <v>2814</v>
      </c>
      <c r="V12" s="902">
        <v>5706</v>
      </c>
      <c r="W12" s="902">
        <v>1021</v>
      </c>
      <c r="X12" s="902">
        <v>1007</v>
      </c>
      <c r="Y12" s="902">
        <v>520</v>
      </c>
      <c r="Z12" s="903">
        <v>542738</v>
      </c>
      <c r="AA12" s="343"/>
      <c r="AB12" s="343"/>
      <c r="AC12" s="343"/>
      <c r="AD12" s="343"/>
      <c r="AE12" s="343"/>
      <c r="AF12" s="343"/>
      <c r="AG12" s="343"/>
      <c r="AH12" s="343"/>
      <c r="AI12" s="343"/>
      <c r="AJ12" s="343"/>
      <c r="AK12" s="343"/>
      <c r="AL12" s="343"/>
      <c r="AM12" s="343"/>
      <c r="AN12" s="343"/>
      <c r="AO12" s="343"/>
      <c r="AP12" s="343"/>
      <c r="AQ12" s="343"/>
      <c r="AR12" s="343"/>
      <c r="AS12" s="343"/>
      <c r="AT12" s="343"/>
      <c r="AU12" s="343"/>
    </row>
    <row r="13" spans="1:47" ht="16.5" customHeight="1">
      <c r="A13" s="1214"/>
      <c r="B13" s="1212"/>
      <c r="C13" s="1212"/>
      <c r="D13" s="346" t="s">
        <v>26</v>
      </c>
      <c r="E13" s="904">
        <v>0</v>
      </c>
      <c r="F13" s="904">
        <v>0</v>
      </c>
      <c r="G13" s="904">
        <v>1</v>
      </c>
      <c r="H13" s="904">
        <v>1</v>
      </c>
      <c r="I13" s="904">
        <v>84</v>
      </c>
      <c r="J13" s="904">
        <v>36</v>
      </c>
      <c r="K13" s="904">
        <v>245</v>
      </c>
      <c r="L13" s="904">
        <v>193</v>
      </c>
      <c r="M13" s="904">
        <v>1232</v>
      </c>
      <c r="N13" s="904">
        <v>1698</v>
      </c>
      <c r="O13" s="904">
        <v>1661</v>
      </c>
      <c r="P13" s="904">
        <v>1183</v>
      </c>
      <c r="Q13" s="904">
        <v>885</v>
      </c>
      <c r="R13" s="904">
        <v>86</v>
      </c>
      <c r="S13" s="904">
        <v>38</v>
      </c>
      <c r="T13" s="904">
        <v>35</v>
      </c>
      <c r="U13" s="904">
        <v>13</v>
      </c>
      <c r="V13" s="904">
        <v>27</v>
      </c>
      <c r="W13" s="904">
        <v>6</v>
      </c>
      <c r="X13" s="904">
        <v>4</v>
      </c>
      <c r="Y13" s="904">
        <v>2</v>
      </c>
      <c r="Z13" s="905">
        <v>7430</v>
      </c>
      <c r="AA13" s="343"/>
      <c r="AB13" s="343"/>
      <c r="AC13" s="343"/>
      <c r="AD13" s="343"/>
      <c r="AE13" s="343"/>
      <c r="AF13" s="343"/>
      <c r="AG13" s="343"/>
      <c r="AH13" s="343"/>
      <c r="AI13" s="343"/>
      <c r="AJ13" s="343"/>
      <c r="AK13" s="343"/>
      <c r="AL13" s="343"/>
      <c r="AM13" s="343"/>
      <c r="AN13" s="343"/>
      <c r="AO13" s="343"/>
      <c r="AP13" s="343"/>
      <c r="AQ13" s="343"/>
      <c r="AR13" s="343"/>
      <c r="AS13" s="343"/>
      <c r="AT13" s="343"/>
      <c r="AU13" s="343"/>
    </row>
    <row r="14" spans="1:47" ht="16.5" customHeight="1">
      <c r="A14" s="1214"/>
      <c r="B14" s="1212"/>
      <c r="C14" s="1215" t="s">
        <v>54</v>
      </c>
      <c r="D14" s="345" t="s">
        <v>27</v>
      </c>
      <c r="E14" s="900">
        <v>0</v>
      </c>
      <c r="F14" s="900">
        <v>0</v>
      </c>
      <c r="G14" s="900">
        <v>0</v>
      </c>
      <c r="H14" s="900">
        <v>0</v>
      </c>
      <c r="I14" s="900">
        <v>0</v>
      </c>
      <c r="J14" s="900">
        <v>9</v>
      </c>
      <c r="K14" s="900">
        <v>3</v>
      </c>
      <c r="L14" s="900">
        <v>20</v>
      </c>
      <c r="M14" s="900">
        <v>51</v>
      </c>
      <c r="N14" s="900">
        <v>265</v>
      </c>
      <c r="O14" s="900">
        <v>122</v>
      </c>
      <c r="P14" s="900">
        <v>4</v>
      </c>
      <c r="Q14" s="900">
        <v>2</v>
      </c>
      <c r="R14" s="900">
        <v>0</v>
      </c>
      <c r="S14" s="900">
        <v>0</v>
      </c>
      <c r="T14" s="900">
        <v>5</v>
      </c>
      <c r="U14" s="900">
        <v>6</v>
      </c>
      <c r="V14" s="900">
        <v>2</v>
      </c>
      <c r="W14" s="900">
        <v>0</v>
      </c>
      <c r="X14" s="900">
        <v>1</v>
      </c>
      <c r="Y14" s="900">
        <v>0</v>
      </c>
      <c r="Z14" s="901">
        <v>486</v>
      </c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343"/>
      <c r="AL14" s="343"/>
      <c r="AM14" s="343"/>
      <c r="AN14" s="343"/>
      <c r="AO14" s="343"/>
      <c r="AP14" s="343"/>
      <c r="AQ14" s="343"/>
      <c r="AR14" s="343"/>
      <c r="AS14" s="343"/>
      <c r="AT14" s="343"/>
      <c r="AU14" s="343"/>
    </row>
    <row r="15" spans="1:47" ht="16.5" customHeight="1">
      <c r="A15" s="1214"/>
      <c r="B15" s="1212"/>
      <c r="C15" s="1215"/>
      <c r="D15" s="347" t="s">
        <v>28</v>
      </c>
      <c r="E15" s="902">
        <v>0</v>
      </c>
      <c r="F15" s="902">
        <v>0</v>
      </c>
      <c r="G15" s="902">
        <v>0</v>
      </c>
      <c r="H15" s="902">
        <v>2</v>
      </c>
      <c r="I15" s="902">
        <v>0</v>
      </c>
      <c r="J15" s="902">
        <v>970</v>
      </c>
      <c r="K15" s="902">
        <v>437</v>
      </c>
      <c r="L15" s="902">
        <v>2986</v>
      </c>
      <c r="M15" s="902">
        <v>6835</v>
      </c>
      <c r="N15" s="902">
        <v>55092</v>
      </c>
      <c r="O15" s="902">
        <v>26152</v>
      </c>
      <c r="P15" s="902">
        <v>772</v>
      </c>
      <c r="Q15" s="902">
        <v>305</v>
      </c>
      <c r="R15" s="902">
        <v>44</v>
      </c>
      <c r="S15" s="902">
        <v>0</v>
      </c>
      <c r="T15" s="902">
        <v>979</v>
      </c>
      <c r="U15" s="902">
        <v>1191</v>
      </c>
      <c r="V15" s="902">
        <v>310</v>
      </c>
      <c r="W15" s="902">
        <v>0</v>
      </c>
      <c r="X15" s="902">
        <v>129</v>
      </c>
      <c r="Y15" s="902">
        <v>0</v>
      </c>
      <c r="Z15" s="903">
        <v>96204</v>
      </c>
      <c r="AA15" s="343"/>
      <c r="AB15" s="343"/>
      <c r="AC15" s="343"/>
      <c r="AD15" s="343"/>
      <c r="AE15" s="343"/>
      <c r="AF15" s="343"/>
      <c r="AG15" s="343"/>
      <c r="AH15" s="343"/>
      <c r="AI15" s="343"/>
      <c r="AJ15" s="343"/>
      <c r="AK15" s="343"/>
      <c r="AL15" s="343"/>
      <c r="AM15" s="343"/>
      <c r="AN15" s="343"/>
      <c r="AO15" s="343"/>
      <c r="AP15" s="343"/>
      <c r="AQ15" s="343"/>
      <c r="AR15" s="343"/>
      <c r="AS15" s="343"/>
      <c r="AT15" s="343"/>
      <c r="AU15" s="343"/>
    </row>
    <row r="16" spans="1:47" ht="16.5" customHeight="1">
      <c r="A16" s="1214"/>
      <c r="B16" s="1212"/>
      <c r="C16" s="1215"/>
      <c r="D16" s="346" t="s">
        <v>26</v>
      </c>
      <c r="E16" s="904">
        <v>0</v>
      </c>
      <c r="F16" s="904">
        <v>0</v>
      </c>
      <c r="G16" s="904">
        <v>0</v>
      </c>
      <c r="H16" s="904">
        <v>0</v>
      </c>
      <c r="I16" s="904">
        <v>0</v>
      </c>
      <c r="J16" s="904">
        <v>52</v>
      </c>
      <c r="K16" s="904">
        <v>18</v>
      </c>
      <c r="L16" s="904">
        <v>100</v>
      </c>
      <c r="M16" s="904">
        <v>196</v>
      </c>
      <c r="N16" s="904">
        <v>915</v>
      </c>
      <c r="O16" s="904">
        <v>347</v>
      </c>
      <c r="P16" s="904">
        <v>9</v>
      </c>
      <c r="Q16" s="904">
        <v>3</v>
      </c>
      <c r="R16" s="904">
        <v>0</v>
      </c>
      <c r="S16" s="904">
        <v>0</v>
      </c>
      <c r="T16" s="904">
        <v>6</v>
      </c>
      <c r="U16" s="904">
        <v>7</v>
      </c>
      <c r="V16" s="904">
        <v>2</v>
      </c>
      <c r="W16" s="904">
        <v>0</v>
      </c>
      <c r="X16" s="904">
        <v>1</v>
      </c>
      <c r="Y16" s="904">
        <v>0</v>
      </c>
      <c r="Z16" s="906">
        <v>1656</v>
      </c>
      <c r="AA16" s="343"/>
      <c r="AB16" s="343"/>
      <c r="AC16" s="343"/>
      <c r="AD16" s="343"/>
      <c r="AE16" s="343"/>
      <c r="AF16" s="343"/>
      <c r="AG16" s="343"/>
      <c r="AH16" s="343"/>
      <c r="AI16" s="343"/>
      <c r="AJ16" s="343"/>
      <c r="AK16" s="343"/>
      <c r="AL16" s="343"/>
      <c r="AM16" s="343"/>
      <c r="AN16" s="343"/>
      <c r="AO16" s="343"/>
      <c r="AP16" s="343"/>
      <c r="AQ16" s="343"/>
      <c r="AR16" s="343"/>
      <c r="AS16" s="343"/>
      <c r="AT16" s="343"/>
      <c r="AU16" s="343"/>
    </row>
    <row r="17" spans="1:47" ht="16.5" customHeight="1">
      <c r="A17" s="1214"/>
      <c r="B17" s="1212" t="s">
        <v>30</v>
      </c>
      <c r="C17" s="1212"/>
      <c r="D17" s="345" t="s">
        <v>27</v>
      </c>
      <c r="E17" s="900">
        <v>1</v>
      </c>
      <c r="F17" s="900">
        <v>16</v>
      </c>
      <c r="G17" s="900">
        <v>154</v>
      </c>
      <c r="H17" s="900">
        <v>426</v>
      </c>
      <c r="I17" s="900">
        <v>771</v>
      </c>
      <c r="J17" s="900">
        <v>949</v>
      </c>
      <c r="K17" s="900">
        <v>1444</v>
      </c>
      <c r="L17" s="900">
        <v>1547</v>
      </c>
      <c r="M17" s="900">
        <v>2539</v>
      </c>
      <c r="N17" s="900">
        <v>5000</v>
      </c>
      <c r="O17" s="900">
        <v>4650</v>
      </c>
      <c r="P17" s="900">
        <v>3549</v>
      </c>
      <c r="Q17" s="900">
        <v>2185</v>
      </c>
      <c r="R17" s="900">
        <v>1108</v>
      </c>
      <c r="S17" s="900">
        <v>858</v>
      </c>
      <c r="T17" s="900">
        <v>930</v>
      </c>
      <c r="U17" s="900">
        <v>804</v>
      </c>
      <c r="V17" s="900">
        <v>582</v>
      </c>
      <c r="W17" s="900">
        <v>273</v>
      </c>
      <c r="X17" s="900">
        <v>238</v>
      </c>
      <c r="Y17" s="900">
        <v>151</v>
      </c>
      <c r="Z17" s="901">
        <v>28176</v>
      </c>
      <c r="AA17" s="343"/>
      <c r="AB17" s="343"/>
      <c r="AC17" s="343"/>
      <c r="AD17" s="343"/>
      <c r="AE17" s="343"/>
      <c r="AF17" s="343"/>
      <c r="AG17" s="343"/>
      <c r="AH17" s="343"/>
      <c r="AI17" s="343"/>
      <c r="AJ17" s="343"/>
      <c r="AK17" s="343"/>
      <c r="AL17" s="343"/>
      <c r="AM17" s="343"/>
      <c r="AN17" s="343"/>
      <c r="AO17" s="343"/>
      <c r="AP17" s="343"/>
      <c r="AQ17" s="343"/>
      <c r="AR17" s="343"/>
      <c r="AS17" s="343"/>
      <c r="AT17" s="343"/>
      <c r="AU17" s="343"/>
    </row>
    <row r="18" spans="1:47" ht="16.5" customHeight="1">
      <c r="A18" s="1214"/>
      <c r="B18" s="1212"/>
      <c r="C18" s="1212"/>
      <c r="D18" s="347" t="s">
        <v>28</v>
      </c>
      <c r="E18" s="902">
        <v>21</v>
      </c>
      <c r="F18" s="902">
        <v>803</v>
      </c>
      <c r="G18" s="902">
        <v>11736</v>
      </c>
      <c r="H18" s="902">
        <v>47650</v>
      </c>
      <c r="I18" s="902">
        <v>119398</v>
      </c>
      <c r="J18" s="902">
        <v>186754</v>
      </c>
      <c r="K18" s="902">
        <v>367951</v>
      </c>
      <c r="L18" s="902">
        <v>503534</v>
      </c>
      <c r="M18" s="902">
        <v>948894</v>
      </c>
      <c r="N18" s="902">
        <v>2094758</v>
      </c>
      <c r="O18" s="902">
        <v>2113060</v>
      </c>
      <c r="P18" s="902">
        <v>1728810</v>
      </c>
      <c r="Q18" s="902">
        <v>1080603</v>
      </c>
      <c r="R18" s="902">
        <v>634689</v>
      </c>
      <c r="S18" s="902">
        <v>513568</v>
      </c>
      <c r="T18" s="902">
        <v>568464</v>
      </c>
      <c r="U18" s="902">
        <v>503225</v>
      </c>
      <c r="V18" s="902">
        <v>374760</v>
      </c>
      <c r="W18" s="902">
        <v>180498</v>
      </c>
      <c r="X18" s="902">
        <v>166280</v>
      </c>
      <c r="Y18" s="902">
        <v>90075</v>
      </c>
      <c r="Z18" s="903">
        <v>12235531</v>
      </c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  <c r="AM18" s="343"/>
      <c r="AN18" s="343"/>
      <c r="AO18" s="343"/>
      <c r="AP18" s="343"/>
      <c r="AQ18" s="343"/>
      <c r="AR18" s="343"/>
      <c r="AS18" s="343"/>
      <c r="AT18" s="343"/>
      <c r="AU18" s="343"/>
    </row>
    <row r="19" spans="1:47" ht="16.5" customHeight="1">
      <c r="A19" s="1214"/>
      <c r="B19" s="1212"/>
      <c r="C19" s="1212"/>
      <c r="D19" s="346" t="s">
        <v>26</v>
      </c>
      <c r="E19" s="907">
        <v>8</v>
      </c>
      <c r="F19" s="907">
        <v>152</v>
      </c>
      <c r="G19" s="907">
        <v>1325</v>
      </c>
      <c r="H19" s="907">
        <v>3778</v>
      </c>
      <c r="I19" s="907">
        <v>6404</v>
      </c>
      <c r="J19" s="907">
        <v>7258</v>
      </c>
      <c r="K19" s="907">
        <v>10967</v>
      </c>
      <c r="L19" s="907">
        <v>11543</v>
      </c>
      <c r="M19" s="907">
        <v>17494</v>
      </c>
      <c r="N19" s="907">
        <v>30988</v>
      </c>
      <c r="O19" s="907">
        <v>25129</v>
      </c>
      <c r="P19" s="907">
        <v>16940</v>
      </c>
      <c r="Q19" s="907">
        <v>8655</v>
      </c>
      <c r="R19" s="907">
        <v>4255</v>
      </c>
      <c r="S19" s="907">
        <v>2901</v>
      </c>
      <c r="T19" s="907">
        <v>2662</v>
      </c>
      <c r="U19" s="907">
        <v>1997</v>
      </c>
      <c r="V19" s="907">
        <v>1322</v>
      </c>
      <c r="W19" s="907">
        <v>535</v>
      </c>
      <c r="X19" s="907">
        <v>411</v>
      </c>
      <c r="Y19" s="907">
        <v>225</v>
      </c>
      <c r="Z19" s="908">
        <v>154949</v>
      </c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  <c r="AM19" s="343"/>
      <c r="AN19" s="343"/>
      <c r="AO19" s="343"/>
      <c r="AP19" s="343"/>
      <c r="AQ19" s="343"/>
      <c r="AR19" s="343"/>
      <c r="AS19" s="343"/>
      <c r="AT19" s="343"/>
      <c r="AU19" s="343"/>
    </row>
    <row r="20" spans="1:47" ht="16.5" customHeight="1">
      <c r="A20" s="1214"/>
      <c r="B20" s="1212" t="s">
        <v>31</v>
      </c>
      <c r="C20" s="1215" t="s">
        <v>55</v>
      </c>
      <c r="D20" s="345" t="s">
        <v>27</v>
      </c>
      <c r="E20" s="900">
        <v>0</v>
      </c>
      <c r="F20" s="900">
        <v>0</v>
      </c>
      <c r="G20" s="900">
        <v>0</v>
      </c>
      <c r="H20" s="900">
        <v>15</v>
      </c>
      <c r="I20" s="900">
        <v>47</v>
      </c>
      <c r="J20" s="900">
        <v>83</v>
      </c>
      <c r="K20" s="900">
        <v>33</v>
      </c>
      <c r="L20" s="900">
        <v>21</v>
      </c>
      <c r="M20" s="900">
        <v>3</v>
      </c>
      <c r="N20" s="900">
        <v>37</v>
      </c>
      <c r="O20" s="900">
        <v>58</v>
      </c>
      <c r="P20" s="900">
        <v>18</v>
      </c>
      <c r="Q20" s="900">
        <v>2</v>
      </c>
      <c r="R20" s="900">
        <v>0</v>
      </c>
      <c r="S20" s="900">
        <v>0</v>
      </c>
      <c r="T20" s="900">
        <v>0</v>
      </c>
      <c r="U20" s="900">
        <v>0</v>
      </c>
      <c r="V20" s="900">
        <v>0</v>
      </c>
      <c r="W20" s="900">
        <v>0</v>
      </c>
      <c r="X20" s="900">
        <v>0</v>
      </c>
      <c r="Y20" s="900">
        <v>0</v>
      </c>
      <c r="Z20" s="901">
        <v>317</v>
      </c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343"/>
      <c r="AQ20" s="343"/>
      <c r="AR20" s="343"/>
      <c r="AS20" s="343"/>
      <c r="AT20" s="343"/>
      <c r="AU20" s="343"/>
    </row>
    <row r="21" spans="1:47" ht="16.5" customHeight="1">
      <c r="A21" s="1214"/>
      <c r="B21" s="1212"/>
      <c r="C21" s="1215"/>
      <c r="D21" s="347" t="s">
        <v>28</v>
      </c>
      <c r="E21" s="902">
        <v>0</v>
      </c>
      <c r="F21" s="902">
        <v>0</v>
      </c>
      <c r="G21" s="902">
        <v>5</v>
      </c>
      <c r="H21" s="902">
        <v>491</v>
      </c>
      <c r="I21" s="902">
        <v>2390</v>
      </c>
      <c r="J21" s="902">
        <v>4826</v>
      </c>
      <c r="K21" s="902">
        <v>2178</v>
      </c>
      <c r="L21" s="902">
        <v>1780</v>
      </c>
      <c r="M21" s="902">
        <v>330</v>
      </c>
      <c r="N21" s="902">
        <v>2828</v>
      </c>
      <c r="O21" s="902">
        <v>4493</v>
      </c>
      <c r="P21" s="902">
        <v>1251</v>
      </c>
      <c r="Q21" s="902">
        <v>171</v>
      </c>
      <c r="R21" s="902">
        <v>7</v>
      </c>
      <c r="S21" s="902">
        <v>63</v>
      </c>
      <c r="T21" s="902">
        <v>0</v>
      </c>
      <c r="U21" s="902">
        <v>0</v>
      </c>
      <c r="V21" s="902">
        <v>15</v>
      </c>
      <c r="W21" s="902">
        <v>0</v>
      </c>
      <c r="X21" s="902">
        <v>0</v>
      </c>
      <c r="Y21" s="902">
        <v>0</v>
      </c>
      <c r="Z21" s="903">
        <v>20828</v>
      </c>
      <c r="AA21" s="343"/>
      <c r="AB21" s="343"/>
      <c r="AC21" s="343"/>
      <c r="AD21" s="343"/>
      <c r="AE21" s="343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343"/>
      <c r="AQ21" s="343"/>
      <c r="AR21" s="343"/>
      <c r="AS21" s="343"/>
      <c r="AT21" s="343"/>
      <c r="AU21" s="343"/>
    </row>
    <row r="22" spans="1:47" ht="16.5" customHeight="1">
      <c r="A22" s="1214"/>
      <c r="B22" s="1212"/>
      <c r="C22" s="1215"/>
      <c r="D22" s="346" t="s">
        <v>26</v>
      </c>
      <c r="E22" s="904">
        <v>0</v>
      </c>
      <c r="F22" s="904">
        <v>0</v>
      </c>
      <c r="G22" s="904">
        <v>1</v>
      </c>
      <c r="H22" s="904">
        <v>41</v>
      </c>
      <c r="I22" s="904">
        <v>135</v>
      </c>
      <c r="J22" s="904">
        <v>196</v>
      </c>
      <c r="K22" s="904">
        <v>66</v>
      </c>
      <c r="L22" s="904">
        <v>34</v>
      </c>
      <c r="M22" s="904">
        <v>5</v>
      </c>
      <c r="N22" s="904">
        <v>51</v>
      </c>
      <c r="O22" s="904">
        <v>74</v>
      </c>
      <c r="P22" s="904">
        <v>21</v>
      </c>
      <c r="Q22" s="904">
        <v>3</v>
      </c>
      <c r="R22" s="904">
        <v>0</v>
      </c>
      <c r="S22" s="904">
        <v>1</v>
      </c>
      <c r="T22" s="904">
        <v>0</v>
      </c>
      <c r="U22" s="904">
        <v>0</v>
      </c>
      <c r="V22" s="904">
        <v>0</v>
      </c>
      <c r="W22" s="904">
        <v>0</v>
      </c>
      <c r="X22" s="904">
        <v>0</v>
      </c>
      <c r="Y22" s="904">
        <v>0</v>
      </c>
      <c r="Z22" s="905">
        <v>628</v>
      </c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343"/>
      <c r="AQ22" s="343"/>
      <c r="AR22" s="343"/>
      <c r="AS22" s="343"/>
      <c r="AT22" s="343"/>
      <c r="AU22" s="343"/>
    </row>
    <row r="23" spans="1:47" ht="16.5" customHeight="1">
      <c r="A23" s="1214"/>
      <c r="B23" s="1212"/>
      <c r="C23" s="1215" t="s">
        <v>56</v>
      </c>
      <c r="D23" s="345" t="s">
        <v>27</v>
      </c>
      <c r="E23" s="900">
        <v>23</v>
      </c>
      <c r="F23" s="900">
        <v>7</v>
      </c>
      <c r="G23" s="900">
        <v>5</v>
      </c>
      <c r="H23" s="900">
        <v>40</v>
      </c>
      <c r="I23" s="900">
        <v>5</v>
      </c>
      <c r="J23" s="900">
        <v>5</v>
      </c>
      <c r="K23" s="900">
        <v>4</v>
      </c>
      <c r="L23" s="900">
        <v>1</v>
      </c>
      <c r="M23" s="900">
        <v>4</v>
      </c>
      <c r="N23" s="900">
        <v>3</v>
      </c>
      <c r="O23" s="900">
        <v>2</v>
      </c>
      <c r="P23" s="900">
        <v>4</v>
      </c>
      <c r="Q23" s="900">
        <v>1</v>
      </c>
      <c r="R23" s="900">
        <v>0</v>
      </c>
      <c r="S23" s="900">
        <v>0</v>
      </c>
      <c r="T23" s="900">
        <v>0</v>
      </c>
      <c r="U23" s="900">
        <v>0</v>
      </c>
      <c r="V23" s="900">
        <v>1</v>
      </c>
      <c r="W23" s="900">
        <v>0</v>
      </c>
      <c r="X23" s="900">
        <v>0</v>
      </c>
      <c r="Y23" s="900">
        <v>0</v>
      </c>
      <c r="Z23" s="901">
        <v>107</v>
      </c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343"/>
      <c r="AQ23" s="343"/>
      <c r="AR23" s="343"/>
      <c r="AS23" s="343"/>
      <c r="AT23" s="343"/>
      <c r="AU23" s="343"/>
    </row>
    <row r="24" spans="1:47" ht="16.5" customHeight="1">
      <c r="A24" s="1214"/>
      <c r="B24" s="1212"/>
      <c r="C24" s="1215"/>
      <c r="D24" s="347" t="s">
        <v>28</v>
      </c>
      <c r="E24" s="902">
        <v>0</v>
      </c>
      <c r="F24" s="902">
        <v>55</v>
      </c>
      <c r="G24" s="902">
        <v>114</v>
      </c>
      <c r="H24" s="902">
        <v>1094</v>
      </c>
      <c r="I24" s="902">
        <v>209</v>
      </c>
      <c r="J24" s="902">
        <v>326</v>
      </c>
      <c r="K24" s="902">
        <v>279</v>
      </c>
      <c r="L24" s="902">
        <v>33</v>
      </c>
      <c r="M24" s="902">
        <v>317</v>
      </c>
      <c r="N24" s="902">
        <v>289</v>
      </c>
      <c r="O24" s="902">
        <v>183</v>
      </c>
      <c r="P24" s="902">
        <v>292</v>
      </c>
      <c r="Q24" s="902">
        <v>56</v>
      </c>
      <c r="R24" s="902">
        <v>0</v>
      </c>
      <c r="S24" s="902">
        <v>0</v>
      </c>
      <c r="T24" s="902">
        <v>48</v>
      </c>
      <c r="U24" s="902">
        <v>0</v>
      </c>
      <c r="V24" s="902">
        <v>72</v>
      </c>
      <c r="W24" s="902">
        <v>0</v>
      </c>
      <c r="X24" s="902">
        <v>0</v>
      </c>
      <c r="Y24" s="902">
        <v>0</v>
      </c>
      <c r="Z24" s="903">
        <v>3367</v>
      </c>
      <c r="AA24" s="343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</row>
    <row r="25" spans="1:47" ht="16.5" customHeight="1">
      <c r="A25" s="1214"/>
      <c r="B25" s="1212"/>
      <c r="C25" s="1215"/>
      <c r="D25" s="346" t="s">
        <v>26</v>
      </c>
      <c r="E25" s="904">
        <v>0</v>
      </c>
      <c r="F25" s="904">
        <v>10</v>
      </c>
      <c r="G25" s="904">
        <v>15</v>
      </c>
      <c r="H25" s="904">
        <v>97</v>
      </c>
      <c r="I25" s="904">
        <v>11</v>
      </c>
      <c r="J25" s="904">
        <v>14</v>
      </c>
      <c r="K25" s="904">
        <v>7</v>
      </c>
      <c r="L25" s="904">
        <v>1</v>
      </c>
      <c r="M25" s="904">
        <v>3</v>
      </c>
      <c r="N25" s="904">
        <v>5</v>
      </c>
      <c r="O25" s="904">
        <v>3</v>
      </c>
      <c r="P25" s="904">
        <v>6</v>
      </c>
      <c r="Q25" s="904">
        <v>1</v>
      </c>
      <c r="R25" s="904">
        <v>0</v>
      </c>
      <c r="S25" s="904">
        <v>0</v>
      </c>
      <c r="T25" s="904">
        <v>1</v>
      </c>
      <c r="U25" s="904">
        <v>0</v>
      </c>
      <c r="V25" s="904">
        <v>1</v>
      </c>
      <c r="W25" s="904">
        <v>0</v>
      </c>
      <c r="X25" s="904">
        <v>0</v>
      </c>
      <c r="Y25" s="904">
        <v>0</v>
      </c>
      <c r="Z25" s="906">
        <v>175</v>
      </c>
      <c r="AA25" s="343"/>
      <c r="AB25" s="343"/>
      <c r="AC25" s="343"/>
      <c r="AD25" s="343"/>
      <c r="AE25" s="343"/>
      <c r="AF25" s="343"/>
      <c r="AG25" s="343"/>
      <c r="AH25" s="343"/>
      <c r="AI25" s="343"/>
      <c r="AJ25" s="343"/>
      <c r="AK25" s="343"/>
      <c r="AL25" s="343"/>
      <c r="AM25" s="343"/>
      <c r="AN25" s="343"/>
      <c r="AO25" s="343"/>
      <c r="AP25" s="343"/>
      <c r="AQ25" s="343"/>
      <c r="AR25" s="343"/>
      <c r="AS25" s="343"/>
      <c r="AT25" s="343"/>
      <c r="AU25" s="343"/>
    </row>
    <row r="26" spans="1:47" ht="16.5" customHeight="1">
      <c r="A26" s="1214"/>
      <c r="B26" s="1212" t="s">
        <v>30</v>
      </c>
      <c r="C26" s="1212"/>
      <c r="D26" s="345" t="s">
        <v>27</v>
      </c>
      <c r="E26" s="900">
        <v>23</v>
      </c>
      <c r="F26" s="900">
        <v>7</v>
      </c>
      <c r="G26" s="900">
        <v>6</v>
      </c>
      <c r="H26" s="900">
        <v>55</v>
      </c>
      <c r="I26" s="900">
        <v>53</v>
      </c>
      <c r="J26" s="900">
        <v>88</v>
      </c>
      <c r="K26" s="900">
        <v>37</v>
      </c>
      <c r="L26" s="900">
        <v>22</v>
      </c>
      <c r="M26" s="900">
        <v>8</v>
      </c>
      <c r="N26" s="900">
        <v>41</v>
      </c>
      <c r="O26" s="900">
        <v>59</v>
      </c>
      <c r="P26" s="900">
        <v>22</v>
      </c>
      <c r="Q26" s="900">
        <v>2</v>
      </c>
      <c r="R26" s="900">
        <v>0</v>
      </c>
      <c r="S26" s="900">
        <v>0</v>
      </c>
      <c r="T26" s="900">
        <v>0</v>
      </c>
      <c r="U26" s="900">
        <v>0</v>
      </c>
      <c r="V26" s="900">
        <v>1</v>
      </c>
      <c r="W26" s="900">
        <v>0</v>
      </c>
      <c r="X26" s="900">
        <v>0</v>
      </c>
      <c r="Y26" s="900">
        <v>0</v>
      </c>
      <c r="Z26" s="901">
        <v>424</v>
      </c>
      <c r="AA26" s="343"/>
      <c r="AB26" s="343"/>
      <c r="AC26" s="343"/>
      <c r="AD26" s="343"/>
      <c r="AE26" s="343"/>
      <c r="AF26" s="343"/>
      <c r="AG26" s="343"/>
      <c r="AH26" s="343"/>
      <c r="AI26" s="343"/>
      <c r="AJ26" s="343"/>
      <c r="AK26" s="343"/>
      <c r="AL26" s="343"/>
      <c r="AM26" s="343"/>
      <c r="AN26" s="343"/>
      <c r="AO26" s="343"/>
      <c r="AP26" s="343"/>
      <c r="AQ26" s="343"/>
      <c r="AR26" s="343"/>
      <c r="AS26" s="343"/>
      <c r="AT26" s="343"/>
      <c r="AU26" s="343"/>
    </row>
    <row r="27" spans="1:47" ht="16.5" customHeight="1">
      <c r="A27" s="1214"/>
      <c r="B27" s="1212"/>
      <c r="C27" s="1212"/>
      <c r="D27" s="347" t="s">
        <v>28</v>
      </c>
      <c r="E27" s="902">
        <v>0</v>
      </c>
      <c r="F27" s="902">
        <v>55</v>
      </c>
      <c r="G27" s="902">
        <v>119</v>
      </c>
      <c r="H27" s="902">
        <v>1585</v>
      </c>
      <c r="I27" s="902">
        <v>2599</v>
      </c>
      <c r="J27" s="902">
        <v>5152</v>
      </c>
      <c r="K27" s="902">
        <v>2457</v>
      </c>
      <c r="L27" s="902">
        <v>1813</v>
      </c>
      <c r="M27" s="902">
        <v>647</v>
      </c>
      <c r="N27" s="902">
        <v>3117</v>
      </c>
      <c r="O27" s="902">
        <v>4676</v>
      </c>
      <c r="P27" s="902">
        <v>1543</v>
      </c>
      <c r="Q27" s="902">
        <v>227</v>
      </c>
      <c r="R27" s="902">
        <v>7</v>
      </c>
      <c r="S27" s="902">
        <v>63</v>
      </c>
      <c r="T27" s="902">
        <v>48</v>
      </c>
      <c r="U27" s="902">
        <v>0</v>
      </c>
      <c r="V27" s="902">
        <v>87</v>
      </c>
      <c r="W27" s="902">
        <v>0</v>
      </c>
      <c r="X27" s="902">
        <v>0</v>
      </c>
      <c r="Y27" s="902">
        <v>0</v>
      </c>
      <c r="Z27" s="903">
        <v>24195</v>
      </c>
      <c r="AA27" s="343"/>
      <c r="AB27" s="343"/>
      <c r="AC27" s="343"/>
      <c r="AD27" s="343"/>
      <c r="AE27" s="343"/>
      <c r="AF27" s="343"/>
      <c r="AG27" s="343"/>
      <c r="AH27" s="343"/>
      <c r="AI27" s="343"/>
      <c r="AJ27" s="343"/>
      <c r="AK27" s="343"/>
      <c r="AL27" s="343"/>
      <c r="AM27" s="343"/>
      <c r="AN27" s="343"/>
      <c r="AO27" s="343"/>
      <c r="AP27" s="343"/>
      <c r="AQ27" s="343"/>
      <c r="AR27" s="343"/>
      <c r="AS27" s="343"/>
      <c r="AT27" s="343"/>
      <c r="AU27" s="343"/>
    </row>
    <row r="28" spans="1:47" ht="16.5" customHeight="1">
      <c r="A28" s="1214"/>
      <c r="B28" s="1212"/>
      <c r="C28" s="1212"/>
      <c r="D28" s="346" t="s">
        <v>26</v>
      </c>
      <c r="E28" s="907">
        <v>0</v>
      </c>
      <c r="F28" s="907">
        <v>10</v>
      </c>
      <c r="G28" s="907">
        <v>16</v>
      </c>
      <c r="H28" s="907">
        <v>138</v>
      </c>
      <c r="I28" s="907">
        <v>146</v>
      </c>
      <c r="J28" s="907">
        <v>210</v>
      </c>
      <c r="K28" s="907">
        <v>73</v>
      </c>
      <c r="L28" s="907">
        <v>35</v>
      </c>
      <c r="M28" s="907">
        <v>8</v>
      </c>
      <c r="N28" s="907">
        <v>56</v>
      </c>
      <c r="O28" s="907">
        <v>77</v>
      </c>
      <c r="P28" s="907">
        <v>27</v>
      </c>
      <c r="Q28" s="907">
        <v>4</v>
      </c>
      <c r="R28" s="907">
        <v>0</v>
      </c>
      <c r="S28" s="907">
        <v>1</v>
      </c>
      <c r="T28" s="907">
        <v>1</v>
      </c>
      <c r="U28" s="907">
        <v>0</v>
      </c>
      <c r="V28" s="907">
        <v>1</v>
      </c>
      <c r="W28" s="907">
        <v>0</v>
      </c>
      <c r="X28" s="907">
        <v>0</v>
      </c>
      <c r="Y28" s="907">
        <v>0</v>
      </c>
      <c r="Z28" s="908">
        <v>803</v>
      </c>
      <c r="AA28" s="343"/>
      <c r="AB28" s="343"/>
      <c r="AC28" s="343"/>
      <c r="AD28" s="343"/>
      <c r="AE28" s="343"/>
      <c r="AF28" s="343"/>
      <c r="AG28" s="343"/>
      <c r="AH28" s="343"/>
      <c r="AI28" s="343"/>
      <c r="AJ28" s="343"/>
      <c r="AK28" s="343"/>
      <c r="AL28" s="343"/>
      <c r="AM28" s="343"/>
      <c r="AN28" s="343"/>
      <c r="AO28" s="343"/>
      <c r="AP28" s="343"/>
      <c r="AQ28" s="343"/>
      <c r="AR28" s="343"/>
      <c r="AS28" s="343"/>
      <c r="AT28" s="343"/>
      <c r="AU28" s="343"/>
    </row>
    <row r="29" spans="1:47" ht="16.5" customHeight="1">
      <c r="A29" s="1214" t="s">
        <v>24</v>
      </c>
      <c r="B29" s="1212"/>
      <c r="C29" s="1212"/>
      <c r="D29" s="345" t="s">
        <v>27</v>
      </c>
      <c r="E29" s="900">
        <v>24</v>
      </c>
      <c r="F29" s="900">
        <v>23</v>
      </c>
      <c r="G29" s="900">
        <v>160</v>
      </c>
      <c r="H29" s="900">
        <v>482</v>
      </c>
      <c r="I29" s="900">
        <v>824</v>
      </c>
      <c r="J29" s="900">
        <v>1037</v>
      </c>
      <c r="K29" s="900">
        <v>1481</v>
      </c>
      <c r="L29" s="900">
        <v>1568</v>
      </c>
      <c r="M29" s="900">
        <v>2547</v>
      </c>
      <c r="N29" s="900">
        <v>5041</v>
      </c>
      <c r="O29" s="900">
        <v>4710</v>
      </c>
      <c r="P29" s="900">
        <v>3570</v>
      </c>
      <c r="Q29" s="900">
        <v>2188</v>
      </c>
      <c r="R29" s="900">
        <v>1108</v>
      </c>
      <c r="S29" s="900">
        <v>858</v>
      </c>
      <c r="T29" s="900">
        <v>930</v>
      </c>
      <c r="U29" s="900">
        <v>804</v>
      </c>
      <c r="V29" s="900">
        <v>584</v>
      </c>
      <c r="W29" s="900">
        <v>273</v>
      </c>
      <c r="X29" s="900">
        <v>238</v>
      </c>
      <c r="Y29" s="900">
        <v>151</v>
      </c>
      <c r="Z29" s="901">
        <v>28600</v>
      </c>
      <c r="AA29" s="343"/>
      <c r="AB29" s="343"/>
      <c r="AC29" s="343"/>
      <c r="AD29" s="343"/>
      <c r="AE29" s="343"/>
      <c r="AF29" s="343"/>
      <c r="AG29" s="343"/>
      <c r="AH29" s="343"/>
      <c r="AI29" s="343"/>
      <c r="AJ29" s="343"/>
      <c r="AK29" s="343"/>
      <c r="AL29" s="343"/>
      <c r="AM29" s="343"/>
      <c r="AN29" s="343"/>
      <c r="AO29" s="343"/>
      <c r="AP29" s="343"/>
      <c r="AQ29" s="343"/>
      <c r="AR29" s="343"/>
      <c r="AS29" s="343"/>
      <c r="AT29" s="343"/>
      <c r="AU29" s="343"/>
    </row>
    <row r="30" spans="1:47" ht="16.5" customHeight="1">
      <c r="A30" s="1214"/>
      <c r="B30" s="1212"/>
      <c r="C30" s="1212"/>
      <c r="D30" s="347" t="s">
        <v>28</v>
      </c>
      <c r="E30" s="902">
        <v>21</v>
      </c>
      <c r="F30" s="902">
        <v>858</v>
      </c>
      <c r="G30" s="902">
        <v>11855</v>
      </c>
      <c r="H30" s="902">
        <v>49235</v>
      </c>
      <c r="I30" s="902">
        <v>121997</v>
      </c>
      <c r="J30" s="902">
        <v>191906</v>
      </c>
      <c r="K30" s="902">
        <v>370408</v>
      </c>
      <c r="L30" s="902">
        <v>505347</v>
      </c>
      <c r="M30" s="902">
        <v>949541</v>
      </c>
      <c r="N30" s="902">
        <v>2097875</v>
      </c>
      <c r="O30" s="902">
        <v>2117736</v>
      </c>
      <c r="P30" s="902">
        <v>1730353</v>
      </c>
      <c r="Q30" s="902">
        <v>1080830</v>
      </c>
      <c r="R30" s="902">
        <v>634696</v>
      </c>
      <c r="S30" s="902">
        <v>513631</v>
      </c>
      <c r="T30" s="902">
        <v>568512</v>
      </c>
      <c r="U30" s="902">
        <v>503225</v>
      </c>
      <c r="V30" s="902">
        <v>374847</v>
      </c>
      <c r="W30" s="902">
        <v>180498</v>
      </c>
      <c r="X30" s="902">
        <v>166280</v>
      </c>
      <c r="Y30" s="902">
        <v>90075</v>
      </c>
      <c r="Z30" s="903">
        <v>12259726</v>
      </c>
      <c r="AA30" s="343"/>
      <c r="AB30" s="343"/>
      <c r="AC30" s="343"/>
      <c r="AD30" s="343"/>
      <c r="AE30" s="343"/>
      <c r="AF30" s="343"/>
      <c r="AG30" s="343"/>
      <c r="AH30" s="343"/>
      <c r="AI30" s="343"/>
      <c r="AJ30" s="343"/>
      <c r="AK30" s="343"/>
      <c r="AL30" s="343"/>
      <c r="AM30" s="343"/>
      <c r="AN30" s="343"/>
      <c r="AO30" s="343"/>
      <c r="AP30" s="343"/>
      <c r="AQ30" s="343"/>
      <c r="AR30" s="343"/>
      <c r="AS30" s="343"/>
      <c r="AT30" s="343"/>
      <c r="AU30" s="343"/>
    </row>
    <row r="31" spans="1:47" ht="16.5" customHeight="1">
      <c r="A31" s="1214"/>
      <c r="B31" s="1212"/>
      <c r="C31" s="1212"/>
      <c r="D31" s="346" t="s">
        <v>26</v>
      </c>
      <c r="E31" s="907">
        <v>8</v>
      </c>
      <c r="F31" s="907">
        <v>162</v>
      </c>
      <c r="G31" s="907">
        <v>1341</v>
      </c>
      <c r="H31" s="907">
        <v>3916</v>
      </c>
      <c r="I31" s="907">
        <v>6550</v>
      </c>
      <c r="J31" s="907">
        <v>7468</v>
      </c>
      <c r="K31" s="907">
        <v>11040</v>
      </c>
      <c r="L31" s="907">
        <v>11578</v>
      </c>
      <c r="M31" s="907">
        <v>17502</v>
      </c>
      <c r="N31" s="907">
        <v>31044</v>
      </c>
      <c r="O31" s="907">
        <v>25206</v>
      </c>
      <c r="P31" s="907">
        <v>16967</v>
      </c>
      <c r="Q31" s="907">
        <v>8659</v>
      </c>
      <c r="R31" s="907">
        <v>4255</v>
      </c>
      <c r="S31" s="907">
        <v>2902</v>
      </c>
      <c r="T31" s="907">
        <v>2663</v>
      </c>
      <c r="U31" s="907">
        <v>1997</v>
      </c>
      <c r="V31" s="907">
        <v>1323</v>
      </c>
      <c r="W31" s="907">
        <v>535</v>
      </c>
      <c r="X31" s="907">
        <v>411</v>
      </c>
      <c r="Y31" s="907">
        <v>225</v>
      </c>
      <c r="Z31" s="908">
        <v>155752</v>
      </c>
      <c r="AA31" s="343"/>
      <c r="AB31" s="343"/>
      <c r="AC31" s="343"/>
      <c r="AD31" s="343"/>
      <c r="AE31" s="343"/>
      <c r="AF31" s="343"/>
      <c r="AG31" s="343"/>
      <c r="AH31" s="343"/>
      <c r="AI31" s="343"/>
      <c r="AJ31" s="343"/>
      <c r="AK31" s="343"/>
      <c r="AL31" s="343"/>
      <c r="AM31" s="343"/>
      <c r="AN31" s="343"/>
      <c r="AO31" s="343"/>
      <c r="AP31" s="343"/>
      <c r="AQ31" s="343"/>
      <c r="AR31" s="343"/>
      <c r="AS31" s="343"/>
      <c r="AT31" s="343"/>
      <c r="AU31" s="343"/>
    </row>
    <row r="32" spans="1:47" ht="16.5" customHeight="1">
      <c r="A32" s="1214" t="s">
        <v>34</v>
      </c>
      <c r="B32" s="1212" t="s">
        <v>29</v>
      </c>
      <c r="C32" s="1215" t="s">
        <v>53</v>
      </c>
      <c r="D32" s="345" t="s">
        <v>27</v>
      </c>
      <c r="E32" s="900">
        <v>0</v>
      </c>
      <c r="F32" s="900">
        <v>0</v>
      </c>
      <c r="G32" s="900">
        <v>0</v>
      </c>
      <c r="H32" s="900">
        <v>0</v>
      </c>
      <c r="I32" s="900">
        <v>2</v>
      </c>
      <c r="J32" s="900">
        <v>2</v>
      </c>
      <c r="K32" s="900">
        <v>11</v>
      </c>
      <c r="L32" s="900">
        <v>34</v>
      </c>
      <c r="M32" s="900">
        <v>119</v>
      </c>
      <c r="N32" s="900">
        <v>247</v>
      </c>
      <c r="O32" s="900">
        <v>265</v>
      </c>
      <c r="P32" s="900">
        <v>251</v>
      </c>
      <c r="Q32" s="900">
        <v>430</v>
      </c>
      <c r="R32" s="900">
        <v>705</v>
      </c>
      <c r="S32" s="900">
        <v>479</v>
      </c>
      <c r="T32" s="900">
        <v>438</v>
      </c>
      <c r="U32" s="900">
        <v>258</v>
      </c>
      <c r="V32" s="900">
        <v>219</v>
      </c>
      <c r="W32" s="900">
        <v>108</v>
      </c>
      <c r="X32" s="900">
        <v>91</v>
      </c>
      <c r="Y32" s="900">
        <v>98</v>
      </c>
      <c r="Z32" s="901">
        <v>3756</v>
      </c>
      <c r="AA32" s="343"/>
      <c r="AB32" s="343"/>
      <c r="AC32" s="343"/>
      <c r="AD32" s="343"/>
      <c r="AE32" s="343"/>
      <c r="AF32" s="343"/>
      <c r="AG32" s="343"/>
      <c r="AH32" s="343"/>
      <c r="AI32" s="343"/>
      <c r="AJ32" s="343"/>
      <c r="AK32" s="343"/>
      <c r="AL32" s="343"/>
      <c r="AM32" s="343"/>
      <c r="AN32" s="343"/>
      <c r="AO32" s="343"/>
      <c r="AP32" s="343"/>
      <c r="AQ32" s="343"/>
      <c r="AR32" s="343"/>
      <c r="AS32" s="343"/>
      <c r="AT32" s="343"/>
      <c r="AU32" s="343"/>
    </row>
    <row r="33" spans="1:47" ht="16.5" customHeight="1">
      <c r="A33" s="1214"/>
      <c r="B33" s="1212"/>
      <c r="C33" s="1215"/>
      <c r="D33" s="347" t="s">
        <v>28</v>
      </c>
      <c r="E33" s="902">
        <v>0</v>
      </c>
      <c r="F33" s="902">
        <v>0</v>
      </c>
      <c r="G33" s="902">
        <v>0</v>
      </c>
      <c r="H33" s="902">
        <v>3</v>
      </c>
      <c r="I33" s="902">
        <v>186</v>
      </c>
      <c r="J33" s="902">
        <v>166</v>
      </c>
      <c r="K33" s="902">
        <v>1219</v>
      </c>
      <c r="L33" s="902">
        <v>4948</v>
      </c>
      <c r="M33" s="902">
        <v>18535</v>
      </c>
      <c r="N33" s="902">
        <v>45563</v>
      </c>
      <c r="O33" s="902">
        <v>53505</v>
      </c>
      <c r="P33" s="902">
        <v>56105</v>
      </c>
      <c r="Q33" s="902">
        <v>99612</v>
      </c>
      <c r="R33" s="902">
        <v>165800</v>
      </c>
      <c r="S33" s="902">
        <v>116912</v>
      </c>
      <c r="T33" s="902">
        <v>109330</v>
      </c>
      <c r="U33" s="902">
        <v>65500</v>
      </c>
      <c r="V33" s="902">
        <v>56836</v>
      </c>
      <c r="W33" s="902">
        <v>25439</v>
      </c>
      <c r="X33" s="902">
        <v>23495</v>
      </c>
      <c r="Y33" s="902">
        <v>24843</v>
      </c>
      <c r="Z33" s="903">
        <v>867997</v>
      </c>
      <c r="AA33" s="343"/>
      <c r="AB33" s="343"/>
      <c r="AC33" s="343"/>
      <c r="AD33" s="343"/>
      <c r="AE33" s="343"/>
      <c r="AF33" s="343"/>
      <c r="AG33" s="343"/>
      <c r="AH33" s="343"/>
      <c r="AI33" s="343"/>
      <c r="AJ33" s="343"/>
      <c r="AK33" s="343"/>
      <c r="AL33" s="343"/>
      <c r="AM33" s="343"/>
      <c r="AN33" s="343"/>
      <c r="AO33" s="343"/>
      <c r="AP33" s="343"/>
      <c r="AQ33" s="343"/>
      <c r="AR33" s="343"/>
      <c r="AS33" s="343"/>
      <c r="AT33" s="343"/>
      <c r="AU33" s="343"/>
    </row>
    <row r="34" spans="1:47" ht="16.5" customHeight="1">
      <c r="A34" s="1214"/>
      <c r="B34" s="1212"/>
      <c r="C34" s="1215"/>
      <c r="D34" s="346" t="s">
        <v>26</v>
      </c>
      <c r="E34" s="904">
        <v>0</v>
      </c>
      <c r="F34" s="904">
        <v>0</v>
      </c>
      <c r="G34" s="904">
        <v>0</v>
      </c>
      <c r="H34" s="904">
        <v>0</v>
      </c>
      <c r="I34" s="904">
        <v>11</v>
      </c>
      <c r="J34" s="904">
        <v>10</v>
      </c>
      <c r="K34" s="904">
        <v>60</v>
      </c>
      <c r="L34" s="904">
        <v>178</v>
      </c>
      <c r="M34" s="904">
        <v>462</v>
      </c>
      <c r="N34" s="904">
        <v>823</v>
      </c>
      <c r="O34" s="904">
        <v>730</v>
      </c>
      <c r="P34" s="904">
        <v>553</v>
      </c>
      <c r="Q34" s="904">
        <v>771</v>
      </c>
      <c r="R34" s="904">
        <v>890</v>
      </c>
      <c r="S34" s="904">
        <v>503</v>
      </c>
      <c r="T34" s="904">
        <v>453</v>
      </c>
      <c r="U34" s="904">
        <v>254</v>
      </c>
      <c r="V34" s="904">
        <v>253</v>
      </c>
      <c r="W34" s="904">
        <v>103</v>
      </c>
      <c r="X34" s="904">
        <v>108</v>
      </c>
      <c r="Y34" s="904">
        <v>107</v>
      </c>
      <c r="Z34" s="905">
        <v>6269</v>
      </c>
      <c r="AA34" s="343"/>
      <c r="AB34" s="343"/>
      <c r="AC34" s="343"/>
      <c r="AD34" s="343"/>
      <c r="AE34" s="343"/>
      <c r="AF34" s="343"/>
      <c r="AG34" s="343"/>
      <c r="AH34" s="343"/>
      <c r="AI34" s="343"/>
      <c r="AJ34" s="343"/>
      <c r="AK34" s="343"/>
      <c r="AL34" s="343"/>
      <c r="AM34" s="343"/>
      <c r="AN34" s="343"/>
      <c r="AO34" s="343"/>
      <c r="AP34" s="343"/>
      <c r="AQ34" s="343"/>
      <c r="AR34" s="343"/>
      <c r="AS34" s="343"/>
      <c r="AT34" s="343"/>
      <c r="AU34" s="343"/>
    </row>
    <row r="35" spans="1:47" ht="16.5" customHeight="1">
      <c r="A35" s="1214"/>
      <c r="B35" s="1212"/>
      <c r="C35" s="1215" t="s">
        <v>54</v>
      </c>
      <c r="D35" s="345" t="s">
        <v>27</v>
      </c>
      <c r="E35" s="900">
        <v>0</v>
      </c>
      <c r="F35" s="900">
        <v>0</v>
      </c>
      <c r="G35" s="900">
        <v>0</v>
      </c>
      <c r="H35" s="900">
        <v>0</v>
      </c>
      <c r="I35" s="900">
        <v>0</v>
      </c>
      <c r="J35" s="900">
        <v>0</v>
      </c>
      <c r="K35" s="900">
        <v>0</v>
      </c>
      <c r="L35" s="900">
        <v>0</v>
      </c>
      <c r="M35" s="900">
        <v>0</v>
      </c>
      <c r="N35" s="900">
        <v>0</v>
      </c>
      <c r="O35" s="900">
        <v>0</v>
      </c>
      <c r="P35" s="900">
        <v>0</v>
      </c>
      <c r="Q35" s="900">
        <v>0</v>
      </c>
      <c r="R35" s="900">
        <v>0</v>
      </c>
      <c r="S35" s="900">
        <v>0</v>
      </c>
      <c r="T35" s="900">
        <v>5</v>
      </c>
      <c r="U35" s="900">
        <v>2</v>
      </c>
      <c r="V35" s="900">
        <v>2</v>
      </c>
      <c r="W35" s="900">
        <v>16</v>
      </c>
      <c r="X35" s="900">
        <v>6</v>
      </c>
      <c r="Y35" s="900">
        <v>9</v>
      </c>
      <c r="Z35" s="901">
        <v>40</v>
      </c>
      <c r="AA35" s="343"/>
      <c r="AB35" s="343"/>
      <c r="AC35" s="343"/>
      <c r="AD35" s="343"/>
      <c r="AE35" s="343"/>
      <c r="AF35" s="343"/>
      <c r="AG35" s="343"/>
      <c r="AH35" s="343"/>
      <c r="AI35" s="343"/>
      <c r="AJ35" s="343"/>
      <c r="AK35" s="343"/>
      <c r="AL35" s="343"/>
      <c r="AM35" s="343"/>
      <c r="AN35" s="343"/>
      <c r="AO35" s="343"/>
      <c r="AP35" s="343"/>
      <c r="AQ35" s="343"/>
      <c r="AR35" s="343"/>
      <c r="AS35" s="343"/>
      <c r="AT35" s="343"/>
      <c r="AU35" s="343"/>
    </row>
    <row r="36" spans="1:47" ht="16.5" customHeight="1">
      <c r="A36" s="1214"/>
      <c r="B36" s="1212"/>
      <c r="C36" s="1215"/>
      <c r="D36" s="347" t="s">
        <v>28</v>
      </c>
      <c r="E36" s="902">
        <v>0</v>
      </c>
      <c r="F36" s="902">
        <v>0</v>
      </c>
      <c r="G36" s="902">
        <v>0</v>
      </c>
      <c r="H36" s="902">
        <v>0</v>
      </c>
      <c r="I36" s="902">
        <v>0</v>
      </c>
      <c r="J36" s="902">
        <v>0</v>
      </c>
      <c r="K36" s="902">
        <v>0</v>
      </c>
      <c r="L36" s="902">
        <v>0</v>
      </c>
      <c r="M36" s="902">
        <v>0</v>
      </c>
      <c r="N36" s="902">
        <v>0</v>
      </c>
      <c r="O36" s="902">
        <v>39</v>
      </c>
      <c r="P36" s="902">
        <v>0</v>
      </c>
      <c r="Q36" s="902">
        <v>0</v>
      </c>
      <c r="R36" s="902">
        <v>0</v>
      </c>
      <c r="S36" s="902">
        <v>0</v>
      </c>
      <c r="T36" s="902">
        <v>1205</v>
      </c>
      <c r="U36" s="902">
        <v>509</v>
      </c>
      <c r="V36" s="902">
        <v>703</v>
      </c>
      <c r="W36" s="902">
        <v>3900</v>
      </c>
      <c r="X36" s="902">
        <v>1737</v>
      </c>
      <c r="Y36" s="902">
        <v>2794</v>
      </c>
      <c r="Z36" s="903">
        <v>10887</v>
      </c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</row>
    <row r="37" spans="1:47" ht="16.5" customHeight="1">
      <c r="A37" s="1214"/>
      <c r="B37" s="1212"/>
      <c r="C37" s="1215"/>
      <c r="D37" s="346" t="s">
        <v>26</v>
      </c>
      <c r="E37" s="904">
        <v>0</v>
      </c>
      <c r="F37" s="904">
        <v>0</v>
      </c>
      <c r="G37" s="904">
        <v>0</v>
      </c>
      <c r="H37" s="904">
        <v>0</v>
      </c>
      <c r="I37" s="904">
        <v>0</v>
      </c>
      <c r="J37" s="904">
        <v>0</v>
      </c>
      <c r="K37" s="904">
        <v>0</v>
      </c>
      <c r="L37" s="904">
        <v>0</v>
      </c>
      <c r="M37" s="904">
        <v>0</v>
      </c>
      <c r="N37" s="904">
        <v>0</v>
      </c>
      <c r="O37" s="904">
        <v>0</v>
      </c>
      <c r="P37" s="904">
        <v>0</v>
      </c>
      <c r="Q37" s="904">
        <v>0</v>
      </c>
      <c r="R37" s="904">
        <v>0</v>
      </c>
      <c r="S37" s="904">
        <v>0</v>
      </c>
      <c r="T37" s="904">
        <v>7</v>
      </c>
      <c r="U37" s="904">
        <v>3</v>
      </c>
      <c r="V37" s="904">
        <v>3</v>
      </c>
      <c r="W37" s="904">
        <v>20</v>
      </c>
      <c r="X37" s="904">
        <v>9</v>
      </c>
      <c r="Y37" s="904">
        <v>13</v>
      </c>
      <c r="Z37" s="905">
        <v>55</v>
      </c>
      <c r="AA37" s="343"/>
      <c r="AB37" s="343"/>
      <c r="AC37" s="343"/>
      <c r="AD37" s="343"/>
      <c r="AE37" s="343"/>
      <c r="AF37" s="343"/>
      <c r="AG37" s="343"/>
      <c r="AH37" s="343"/>
      <c r="AI37" s="343"/>
      <c r="AJ37" s="343"/>
      <c r="AK37" s="343"/>
      <c r="AL37" s="343"/>
      <c r="AM37" s="343"/>
      <c r="AN37" s="343"/>
      <c r="AO37" s="343"/>
      <c r="AP37" s="343"/>
      <c r="AQ37" s="343"/>
      <c r="AR37" s="343"/>
      <c r="AS37" s="343"/>
      <c r="AT37" s="343"/>
      <c r="AU37" s="343"/>
    </row>
    <row r="38" spans="1:47" ht="16.5" customHeight="1">
      <c r="A38" s="1214"/>
      <c r="B38" s="1212" t="s">
        <v>30</v>
      </c>
      <c r="C38" s="1212"/>
      <c r="D38" s="345" t="s">
        <v>27</v>
      </c>
      <c r="E38" s="900">
        <v>0</v>
      </c>
      <c r="F38" s="900">
        <v>0</v>
      </c>
      <c r="G38" s="900">
        <v>0</v>
      </c>
      <c r="H38" s="900">
        <v>0</v>
      </c>
      <c r="I38" s="900">
        <v>2</v>
      </c>
      <c r="J38" s="900">
        <v>2</v>
      </c>
      <c r="K38" s="900">
        <v>11</v>
      </c>
      <c r="L38" s="900">
        <v>34</v>
      </c>
      <c r="M38" s="900">
        <v>119</v>
      </c>
      <c r="N38" s="900">
        <v>247</v>
      </c>
      <c r="O38" s="900">
        <v>265</v>
      </c>
      <c r="P38" s="900">
        <v>251</v>
      </c>
      <c r="Q38" s="900">
        <v>430</v>
      </c>
      <c r="R38" s="900">
        <v>705</v>
      </c>
      <c r="S38" s="900">
        <v>479</v>
      </c>
      <c r="T38" s="900">
        <v>443</v>
      </c>
      <c r="U38" s="900">
        <v>259</v>
      </c>
      <c r="V38" s="900">
        <v>221</v>
      </c>
      <c r="W38" s="900">
        <v>124</v>
      </c>
      <c r="X38" s="900">
        <v>97</v>
      </c>
      <c r="Y38" s="900">
        <v>107</v>
      </c>
      <c r="Z38" s="901">
        <v>3796</v>
      </c>
      <c r="AA38" s="343"/>
      <c r="AB38" s="343"/>
      <c r="AC38" s="343"/>
      <c r="AD38" s="343"/>
      <c r="AE38" s="343"/>
      <c r="AF38" s="343"/>
      <c r="AG38" s="343"/>
      <c r="AH38" s="343"/>
      <c r="AI38" s="343"/>
      <c r="AJ38" s="343"/>
      <c r="AK38" s="343"/>
      <c r="AL38" s="343"/>
      <c r="AM38" s="343"/>
      <c r="AN38" s="343"/>
      <c r="AO38" s="343"/>
      <c r="AP38" s="343"/>
      <c r="AQ38" s="343"/>
      <c r="AR38" s="343"/>
      <c r="AS38" s="343"/>
      <c r="AT38" s="343"/>
      <c r="AU38" s="343"/>
    </row>
    <row r="39" spans="1:47" ht="16.5" customHeight="1">
      <c r="A39" s="1214"/>
      <c r="B39" s="1212"/>
      <c r="C39" s="1212"/>
      <c r="D39" s="347" t="s">
        <v>28</v>
      </c>
      <c r="E39" s="902">
        <v>0</v>
      </c>
      <c r="F39" s="902">
        <v>0</v>
      </c>
      <c r="G39" s="902">
        <v>0</v>
      </c>
      <c r="H39" s="902">
        <v>3</v>
      </c>
      <c r="I39" s="902">
        <v>186</v>
      </c>
      <c r="J39" s="902">
        <v>166</v>
      </c>
      <c r="K39" s="902">
        <v>1219</v>
      </c>
      <c r="L39" s="902">
        <v>4948</v>
      </c>
      <c r="M39" s="902">
        <v>18535</v>
      </c>
      <c r="N39" s="902">
        <v>45563</v>
      </c>
      <c r="O39" s="902">
        <v>53544</v>
      </c>
      <c r="P39" s="902">
        <v>56105</v>
      </c>
      <c r="Q39" s="902">
        <v>99612</v>
      </c>
      <c r="R39" s="902">
        <v>165800</v>
      </c>
      <c r="S39" s="902">
        <v>116912</v>
      </c>
      <c r="T39" s="902">
        <v>110535</v>
      </c>
      <c r="U39" s="902">
        <v>66009</v>
      </c>
      <c r="V39" s="902">
        <v>57539</v>
      </c>
      <c r="W39" s="902">
        <v>29339</v>
      </c>
      <c r="X39" s="902">
        <v>25232</v>
      </c>
      <c r="Y39" s="902">
        <v>27637</v>
      </c>
      <c r="Z39" s="903">
        <v>878884</v>
      </c>
      <c r="AA39" s="343"/>
      <c r="AB39" s="343"/>
      <c r="AC39" s="343"/>
      <c r="AD39" s="343"/>
      <c r="AE39" s="343"/>
      <c r="AF39" s="343"/>
      <c r="AG39" s="343"/>
      <c r="AH39" s="343"/>
      <c r="AI39" s="343"/>
      <c r="AJ39" s="343"/>
      <c r="AK39" s="343"/>
      <c r="AL39" s="343"/>
      <c r="AM39" s="343"/>
      <c r="AN39" s="343"/>
      <c r="AO39" s="343"/>
      <c r="AP39" s="343"/>
      <c r="AQ39" s="343"/>
      <c r="AR39" s="343"/>
      <c r="AS39" s="343"/>
      <c r="AT39" s="343"/>
      <c r="AU39" s="343"/>
    </row>
    <row r="40" spans="1:47" ht="16.5" customHeight="1">
      <c r="A40" s="1214"/>
      <c r="B40" s="1212"/>
      <c r="C40" s="1212"/>
      <c r="D40" s="346" t="s">
        <v>26</v>
      </c>
      <c r="E40" s="907">
        <v>0</v>
      </c>
      <c r="F40" s="907">
        <v>0</v>
      </c>
      <c r="G40" s="907">
        <v>0</v>
      </c>
      <c r="H40" s="907">
        <v>0</v>
      </c>
      <c r="I40" s="907">
        <v>11</v>
      </c>
      <c r="J40" s="907">
        <v>10</v>
      </c>
      <c r="K40" s="907">
        <v>60</v>
      </c>
      <c r="L40" s="907">
        <v>178</v>
      </c>
      <c r="M40" s="907">
        <v>462</v>
      </c>
      <c r="N40" s="907">
        <v>823</v>
      </c>
      <c r="O40" s="907">
        <v>730</v>
      </c>
      <c r="P40" s="907">
        <v>553</v>
      </c>
      <c r="Q40" s="907">
        <v>771</v>
      </c>
      <c r="R40" s="907">
        <v>890</v>
      </c>
      <c r="S40" s="907">
        <v>503</v>
      </c>
      <c r="T40" s="907">
        <v>460</v>
      </c>
      <c r="U40" s="907">
        <v>257</v>
      </c>
      <c r="V40" s="907">
        <v>256</v>
      </c>
      <c r="W40" s="907">
        <v>123</v>
      </c>
      <c r="X40" s="907">
        <v>117</v>
      </c>
      <c r="Y40" s="907">
        <v>120</v>
      </c>
      <c r="Z40" s="908">
        <v>6324</v>
      </c>
      <c r="AA40" s="343"/>
      <c r="AB40" s="343"/>
      <c r="AC40" s="343"/>
      <c r="AD40" s="343"/>
      <c r="AE40" s="343"/>
      <c r="AF40" s="343"/>
      <c r="AG40" s="343"/>
      <c r="AH40" s="343"/>
      <c r="AI40" s="343"/>
      <c r="AJ40" s="343"/>
      <c r="AK40" s="343"/>
      <c r="AL40" s="343"/>
      <c r="AM40" s="343"/>
      <c r="AN40" s="343"/>
      <c r="AO40" s="343"/>
      <c r="AP40" s="343"/>
      <c r="AQ40" s="343"/>
      <c r="AR40" s="343"/>
      <c r="AS40" s="343"/>
      <c r="AT40" s="343"/>
      <c r="AU40" s="343"/>
    </row>
    <row r="41" spans="1:47" ht="16.5" customHeight="1">
      <c r="A41" s="1214"/>
      <c r="B41" s="1212" t="s">
        <v>31</v>
      </c>
      <c r="C41" s="1215" t="s">
        <v>55</v>
      </c>
      <c r="D41" s="345" t="s">
        <v>27</v>
      </c>
      <c r="E41" s="900">
        <v>0</v>
      </c>
      <c r="F41" s="900">
        <v>0</v>
      </c>
      <c r="G41" s="900">
        <v>0</v>
      </c>
      <c r="H41" s="900">
        <v>0</v>
      </c>
      <c r="I41" s="900">
        <v>17</v>
      </c>
      <c r="J41" s="900">
        <v>3</v>
      </c>
      <c r="K41" s="900">
        <v>0</v>
      </c>
      <c r="L41" s="900">
        <v>6</v>
      </c>
      <c r="M41" s="900">
        <v>40</v>
      </c>
      <c r="N41" s="900">
        <v>52</v>
      </c>
      <c r="O41" s="900">
        <v>88</v>
      </c>
      <c r="P41" s="900">
        <v>122</v>
      </c>
      <c r="Q41" s="900">
        <v>32</v>
      </c>
      <c r="R41" s="900">
        <v>4</v>
      </c>
      <c r="S41" s="900">
        <v>1</v>
      </c>
      <c r="T41" s="900">
        <v>0</v>
      </c>
      <c r="U41" s="900">
        <v>0</v>
      </c>
      <c r="V41" s="900">
        <v>0</v>
      </c>
      <c r="W41" s="900">
        <v>0</v>
      </c>
      <c r="X41" s="900">
        <v>0</v>
      </c>
      <c r="Y41" s="900">
        <v>0</v>
      </c>
      <c r="Z41" s="901">
        <v>366</v>
      </c>
      <c r="AA41" s="343"/>
      <c r="AB41" s="343"/>
      <c r="AC41" s="343"/>
      <c r="AD41" s="343"/>
      <c r="AE41" s="343"/>
      <c r="AF41" s="343"/>
      <c r="AG41" s="343"/>
      <c r="AH41" s="343"/>
      <c r="AI41" s="343"/>
      <c r="AJ41" s="343"/>
      <c r="AK41" s="343"/>
      <c r="AL41" s="343"/>
      <c r="AM41" s="343"/>
      <c r="AN41" s="343"/>
      <c r="AO41" s="343"/>
      <c r="AP41" s="343"/>
      <c r="AQ41" s="343"/>
      <c r="AR41" s="343"/>
      <c r="AS41" s="343"/>
      <c r="AT41" s="343"/>
      <c r="AU41" s="343"/>
    </row>
    <row r="42" spans="1:47" ht="16.5" customHeight="1">
      <c r="A42" s="1214"/>
      <c r="B42" s="1212"/>
      <c r="C42" s="1215"/>
      <c r="D42" s="347" t="s">
        <v>28</v>
      </c>
      <c r="E42" s="902">
        <v>0</v>
      </c>
      <c r="F42" s="902">
        <v>0</v>
      </c>
      <c r="G42" s="902">
        <v>0</v>
      </c>
      <c r="H42" s="902">
        <v>0</v>
      </c>
      <c r="I42" s="902">
        <v>1039</v>
      </c>
      <c r="J42" s="902">
        <v>160</v>
      </c>
      <c r="K42" s="902">
        <v>12</v>
      </c>
      <c r="L42" s="902">
        <v>547</v>
      </c>
      <c r="M42" s="902">
        <v>3915</v>
      </c>
      <c r="N42" s="902">
        <v>4315</v>
      </c>
      <c r="O42" s="902">
        <v>7365</v>
      </c>
      <c r="P42" s="902">
        <v>11542</v>
      </c>
      <c r="Q42" s="902">
        <v>3078</v>
      </c>
      <c r="R42" s="902">
        <v>411</v>
      </c>
      <c r="S42" s="902">
        <v>68</v>
      </c>
      <c r="T42" s="902">
        <v>13</v>
      </c>
      <c r="U42" s="902">
        <v>0</v>
      </c>
      <c r="V42" s="902">
        <v>37</v>
      </c>
      <c r="W42" s="902">
        <v>0</v>
      </c>
      <c r="X42" s="902">
        <v>0</v>
      </c>
      <c r="Y42" s="902">
        <v>0</v>
      </c>
      <c r="Z42" s="903">
        <v>32502</v>
      </c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/>
      <c r="AN42" s="343"/>
      <c r="AO42" s="343"/>
      <c r="AP42" s="343"/>
      <c r="AQ42" s="343"/>
      <c r="AR42" s="343"/>
      <c r="AS42" s="343"/>
      <c r="AT42" s="343"/>
      <c r="AU42" s="343"/>
    </row>
    <row r="43" spans="1:47" ht="16.5" customHeight="1">
      <c r="A43" s="1214"/>
      <c r="B43" s="1212"/>
      <c r="C43" s="1215"/>
      <c r="D43" s="346" t="s">
        <v>26</v>
      </c>
      <c r="E43" s="904">
        <v>0</v>
      </c>
      <c r="F43" s="904">
        <v>0</v>
      </c>
      <c r="G43" s="904">
        <v>0</v>
      </c>
      <c r="H43" s="904">
        <v>0</v>
      </c>
      <c r="I43" s="904">
        <v>58</v>
      </c>
      <c r="J43" s="904">
        <v>7</v>
      </c>
      <c r="K43" s="904">
        <v>0</v>
      </c>
      <c r="L43" s="904">
        <v>11</v>
      </c>
      <c r="M43" s="904">
        <v>52</v>
      </c>
      <c r="N43" s="904">
        <v>62</v>
      </c>
      <c r="O43" s="904">
        <v>106</v>
      </c>
      <c r="P43" s="904">
        <v>139</v>
      </c>
      <c r="Q43" s="904">
        <v>40</v>
      </c>
      <c r="R43" s="904">
        <v>5</v>
      </c>
      <c r="S43" s="904">
        <v>0</v>
      </c>
      <c r="T43" s="904">
        <v>0</v>
      </c>
      <c r="U43" s="904">
        <v>0</v>
      </c>
      <c r="V43" s="904">
        <v>0</v>
      </c>
      <c r="W43" s="904">
        <v>0</v>
      </c>
      <c r="X43" s="904">
        <v>0</v>
      </c>
      <c r="Y43" s="904">
        <v>0</v>
      </c>
      <c r="Z43" s="905">
        <v>480</v>
      </c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43"/>
      <c r="AL43" s="343"/>
      <c r="AM43" s="343"/>
      <c r="AN43" s="343"/>
      <c r="AO43" s="343"/>
      <c r="AP43" s="343"/>
      <c r="AQ43" s="343"/>
      <c r="AR43" s="343"/>
      <c r="AS43" s="343"/>
      <c r="AT43" s="343"/>
      <c r="AU43" s="343"/>
    </row>
    <row r="44" spans="1:47" ht="16.5" customHeight="1">
      <c r="A44" s="1214"/>
      <c r="B44" s="1212"/>
      <c r="C44" s="1215" t="s">
        <v>56</v>
      </c>
      <c r="D44" s="345" t="s">
        <v>27</v>
      </c>
      <c r="E44" s="900">
        <v>0</v>
      </c>
      <c r="F44" s="900">
        <v>44</v>
      </c>
      <c r="G44" s="900">
        <v>89</v>
      </c>
      <c r="H44" s="900">
        <v>133</v>
      </c>
      <c r="I44" s="900">
        <v>732</v>
      </c>
      <c r="J44" s="900">
        <v>440</v>
      </c>
      <c r="K44" s="900">
        <v>1498</v>
      </c>
      <c r="L44" s="900">
        <v>1835</v>
      </c>
      <c r="M44" s="900">
        <v>2677</v>
      </c>
      <c r="N44" s="900">
        <v>3644</v>
      </c>
      <c r="O44" s="900">
        <v>4238</v>
      </c>
      <c r="P44" s="900">
        <v>4070</v>
      </c>
      <c r="Q44" s="900">
        <v>2392</v>
      </c>
      <c r="R44" s="900">
        <v>686</v>
      </c>
      <c r="S44" s="900">
        <v>270</v>
      </c>
      <c r="T44" s="900">
        <v>221</v>
      </c>
      <c r="U44" s="900">
        <v>144</v>
      </c>
      <c r="V44" s="900">
        <v>51</v>
      </c>
      <c r="W44" s="900">
        <v>34</v>
      </c>
      <c r="X44" s="900">
        <v>36</v>
      </c>
      <c r="Y44" s="900">
        <v>72</v>
      </c>
      <c r="Z44" s="901">
        <v>23305</v>
      </c>
      <c r="AA44" s="343"/>
      <c r="AB44" s="343"/>
      <c r="AC44" s="343"/>
      <c r="AD44" s="343"/>
      <c r="AE44" s="343"/>
      <c r="AF44" s="343"/>
      <c r="AG44" s="343"/>
      <c r="AH44" s="343"/>
      <c r="AI44" s="343"/>
      <c r="AJ44" s="343"/>
      <c r="AK44" s="343"/>
      <c r="AL44" s="343"/>
      <c r="AM44" s="343"/>
      <c r="AN44" s="343"/>
      <c r="AO44" s="343"/>
      <c r="AP44" s="343"/>
      <c r="AQ44" s="343"/>
      <c r="AR44" s="343"/>
      <c r="AS44" s="343"/>
      <c r="AT44" s="343"/>
      <c r="AU44" s="343"/>
    </row>
    <row r="45" spans="1:47" ht="16.5" customHeight="1">
      <c r="A45" s="1214"/>
      <c r="B45" s="1212"/>
      <c r="C45" s="1215"/>
      <c r="D45" s="347" t="s">
        <v>28</v>
      </c>
      <c r="E45" s="902">
        <v>0</v>
      </c>
      <c r="F45" s="902">
        <v>409</v>
      </c>
      <c r="G45" s="902">
        <v>1511</v>
      </c>
      <c r="H45" s="902">
        <v>4402</v>
      </c>
      <c r="I45" s="902">
        <v>40657</v>
      </c>
      <c r="J45" s="902">
        <v>24738</v>
      </c>
      <c r="K45" s="902">
        <v>94484</v>
      </c>
      <c r="L45" s="902">
        <v>131273</v>
      </c>
      <c r="M45" s="902">
        <v>213091</v>
      </c>
      <c r="N45" s="902">
        <v>317495</v>
      </c>
      <c r="O45" s="902">
        <v>384309</v>
      </c>
      <c r="P45" s="902">
        <v>384783</v>
      </c>
      <c r="Q45" s="902">
        <v>230752</v>
      </c>
      <c r="R45" s="902">
        <v>68685</v>
      </c>
      <c r="S45" s="902">
        <v>26943</v>
      </c>
      <c r="T45" s="902">
        <v>21457</v>
      </c>
      <c r="U45" s="902">
        <v>14380</v>
      </c>
      <c r="V45" s="902">
        <v>4614</v>
      </c>
      <c r="W45" s="902">
        <v>3022</v>
      </c>
      <c r="X45" s="902">
        <v>3607</v>
      </c>
      <c r="Y45" s="902">
        <v>8137</v>
      </c>
      <c r="Z45" s="903">
        <v>1978749</v>
      </c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343"/>
      <c r="AQ45" s="343"/>
      <c r="AR45" s="343"/>
      <c r="AS45" s="343"/>
      <c r="AT45" s="343"/>
      <c r="AU45" s="343"/>
    </row>
    <row r="46" spans="1:47" ht="16.5" customHeight="1">
      <c r="A46" s="1214"/>
      <c r="B46" s="1212"/>
      <c r="C46" s="1215"/>
      <c r="D46" s="346" t="s">
        <v>26</v>
      </c>
      <c r="E46" s="904">
        <v>0</v>
      </c>
      <c r="F46" s="904">
        <v>68</v>
      </c>
      <c r="G46" s="904">
        <v>190</v>
      </c>
      <c r="H46" s="904">
        <v>403</v>
      </c>
      <c r="I46" s="904">
        <v>2296</v>
      </c>
      <c r="J46" s="904">
        <v>1045</v>
      </c>
      <c r="K46" s="904">
        <v>2901</v>
      </c>
      <c r="L46" s="904">
        <v>2392</v>
      </c>
      <c r="M46" s="904">
        <v>3085</v>
      </c>
      <c r="N46" s="904">
        <v>4475</v>
      </c>
      <c r="O46" s="904">
        <v>5354</v>
      </c>
      <c r="P46" s="904">
        <v>5248</v>
      </c>
      <c r="Q46" s="904">
        <v>3126</v>
      </c>
      <c r="R46" s="904">
        <v>901</v>
      </c>
      <c r="S46" s="904">
        <v>369</v>
      </c>
      <c r="T46" s="904">
        <v>298</v>
      </c>
      <c r="U46" s="904">
        <v>198</v>
      </c>
      <c r="V46" s="904">
        <v>67</v>
      </c>
      <c r="W46" s="904">
        <v>47</v>
      </c>
      <c r="X46" s="904">
        <v>52</v>
      </c>
      <c r="Y46" s="904">
        <v>110</v>
      </c>
      <c r="Z46" s="905">
        <v>32625</v>
      </c>
      <c r="AA46" s="343"/>
      <c r="AB46" s="343"/>
      <c r="AC46" s="343"/>
      <c r="AD46" s="343"/>
      <c r="AE46" s="343"/>
      <c r="AF46" s="343"/>
      <c r="AG46" s="343"/>
      <c r="AH46" s="343"/>
      <c r="AI46" s="343"/>
      <c r="AJ46" s="343"/>
      <c r="AK46" s="343"/>
      <c r="AL46" s="343"/>
      <c r="AM46" s="343"/>
      <c r="AN46" s="343"/>
      <c r="AO46" s="343"/>
      <c r="AP46" s="343"/>
      <c r="AQ46" s="343"/>
      <c r="AR46" s="343"/>
      <c r="AS46" s="343"/>
      <c r="AT46" s="343"/>
      <c r="AU46" s="343"/>
    </row>
    <row r="47" spans="1:47" ht="16.5" customHeight="1">
      <c r="A47" s="1214"/>
      <c r="B47" s="1212" t="s">
        <v>30</v>
      </c>
      <c r="C47" s="1212"/>
      <c r="D47" s="345" t="s">
        <v>27</v>
      </c>
      <c r="E47" s="900">
        <v>0</v>
      </c>
      <c r="F47" s="900">
        <v>44</v>
      </c>
      <c r="G47" s="900">
        <v>89</v>
      </c>
      <c r="H47" s="900">
        <v>133</v>
      </c>
      <c r="I47" s="900">
        <v>750</v>
      </c>
      <c r="J47" s="900">
        <v>443</v>
      </c>
      <c r="K47" s="900">
        <v>1498</v>
      </c>
      <c r="L47" s="900">
        <v>1841</v>
      </c>
      <c r="M47" s="900">
        <v>2718</v>
      </c>
      <c r="N47" s="900">
        <v>3695</v>
      </c>
      <c r="O47" s="900">
        <v>4326</v>
      </c>
      <c r="P47" s="900">
        <v>4192</v>
      </c>
      <c r="Q47" s="900">
        <v>2423</v>
      </c>
      <c r="R47" s="900">
        <v>690</v>
      </c>
      <c r="S47" s="900">
        <v>271</v>
      </c>
      <c r="T47" s="900">
        <v>221</v>
      </c>
      <c r="U47" s="900">
        <v>144</v>
      </c>
      <c r="V47" s="900">
        <v>51</v>
      </c>
      <c r="W47" s="900">
        <v>34</v>
      </c>
      <c r="X47" s="900">
        <v>36</v>
      </c>
      <c r="Y47" s="900">
        <v>72</v>
      </c>
      <c r="Z47" s="901">
        <v>23671</v>
      </c>
      <c r="AA47" s="343"/>
      <c r="AB47" s="343"/>
      <c r="AC47" s="343"/>
      <c r="AD47" s="343"/>
      <c r="AE47" s="343"/>
      <c r="AF47" s="343"/>
      <c r="AG47" s="343"/>
      <c r="AH47" s="343"/>
      <c r="AI47" s="343"/>
      <c r="AJ47" s="343"/>
      <c r="AK47" s="343"/>
      <c r="AL47" s="343"/>
      <c r="AM47" s="343"/>
      <c r="AN47" s="343"/>
      <c r="AO47" s="343"/>
      <c r="AP47" s="343"/>
      <c r="AQ47" s="343"/>
      <c r="AR47" s="343"/>
      <c r="AS47" s="343"/>
      <c r="AT47" s="343"/>
      <c r="AU47" s="343"/>
    </row>
    <row r="48" spans="1:47" ht="16.5" customHeight="1">
      <c r="A48" s="1214"/>
      <c r="B48" s="1212"/>
      <c r="C48" s="1212"/>
      <c r="D48" s="347" t="s">
        <v>28</v>
      </c>
      <c r="E48" s="902">
        <v>0</v>
      </c>
      <c r="F48" s="902">
        <v>409</v>
      </c>
      <c r="G48" s="902">
        <v>1511</v>
      </c>
      <c r="H48" s="902">
        <v>4402</v>
      </c>
      <c r="I48" s="902">
        <v>41696</v>
      </c>
      <c r="J48" s="902">
        <v>24898</v>
      </c>
      <c r="K48" s="902">
        <v>94496</v>
      </c>
      <c r="L48" s="902">
        <v>131820</v>
      </c>
      <c r="M48" s="902">
        <v>217006</v>
      </c>
      <c r="N48" s="902">
        <v>321810</v>
      </c>
      <c r="O48" s="902">
        <v>391674</v>
      </c>
      <c r="P48" s="902">
        <v>396325</v>
      </c>
      <c r="Q48" s="902">
        <v>233830</v>
      </c>
      <c r="R48" s="902">
        <v>69096</v>
      </c>
      <c r="S48" s="902">
        <v>27011</v>
      </c>
      <c r="T48" s="902">
        <v>21470</v>
      </c>
      <c r="U48" s="902">
        <v>14380</v>
      </c>
      <c r="V48" s="902">
        <v>4651</v>
      </c>
      <c r="W48" s="902">
        <v>3022</v>
      </c>
      <c r="X48" s="902">
        <v>3607</v>
      </c>
      <c r="Y48" s="902">
        <v>8137</v>
      </c>
      <c r="Z48" s="903">
        <v>2011251</v>
      </c>
      <c r="AA48" s="343"/>
      <c r="AB48" s="343"/>
      <c r="AC48" s="343"/>
      <c r="AD48" s="343"/>
      <c r="AE48" s="343"/>
      <c r="AF48" s="343"/>
      <c r="AG48" s="343"/>
      <c r="AH48" s="343"/>
      <c r="AI48" s="343"/>
      <c r="AJ48" s="343"/>
      <c r="AK48" s="343"/>
      <c r="AL48" s="343"/>
      <c r="AM48" s="343"/>
      <c r="AN48" s="343"/>
      <c r="AO48" s="343"/>
      <c r="AP48" s="343"/>
      <c r="AQ48" s="343"/>
      <c r="AR48" s="343"/>
      <c r="AS48" s="343"/>
      <c r="AT48" s="343"/>
      <c r="AU48" s="343"/>
    </row>
    <row r="49" spans="1:47" ht="16.5" customHeight="1">
      <c r="A49" s="1214"/>
      <c r="B49" s="1212"/>
      <c r="C49" s="1212"/>
      <c r="D49" s="346" t="s">
        <v>26</v>
      </c>
      <c r="E49" s="907">
        <v>0</v>
      </c>
      <c r="F49" s="907">
        <v>68</v>
      </c>
      <c r="G49" s="907">
        <v>190</v>
      </c>
      <c r="H49" s="907">
        <v>403</v>
      </c>
      <c r="I49" s="907">
        <v>2354</v>
      </c>
      <c r="J49" s="907">
        <v>1052</v>
      </c>
      <c r="K49" s="907">
        <v>2901</v>
      </c>
      <c r="L49" s="907">
        <v>2403</v>
      </c>
      <c r="M49" s="907">
        <v>3137</v>
      </c>
      <c r="N49" s="907">
        <v>4537</v>
      </c>
      <c r="O49" s="907">
        <v>5460</v>
      </c>
      <c r="P49" s="907">
        <v>5387</v>
      </c>
      <c r="Q49" s="907">
        <v>3166</v>
      </c>
      <c r="R49" s="907">
        <v>906</v>
      </c>
      <c r="S49" s="907">
        <v>369</v>
      </c>
      <c r="T49" s="907">
        <v>298</v>
      </c>
      <c r="U49" s="907">
        <v>198</v>
      </c>
      <c r="V49" s="907">
        <v>67</v>
      </c>
      <c r="W49" s="907">
        <v>47</v>
      </c>
      <c r="X49" s="907">
        <v>52</v>
      </c>
      <c r="Y49" s="907">
        <v>110</v>
      </c>
      <c r="Z49" s="908">
        <v>33105</v>
      </c>
      <c r="AA49" s="343"/>
      <c r="AB49" s="343"/>
      <c r="AC49" s="343"/>
      <c r="AD49" s="343"/>
      <c r="AE49" s="343"/>
      <c r="AF49" s="343"/>
      <c r="AG49" s="343"/>
      <c r="AH49" s="343"/>
      <c r="AI49" s="343"/>
      <c r="AJ49" s="343"/>
      <c r="AK49" s="343"/>
      <c r="AL49" s="343"/>
      <c r="AM49" s="343"/>
      <c r="AN49" s="343"/>
      <c r="AO49" s="343"/>
      <c r="AP49" s="343"/>
      <c r="AQ49" s="343"/>
      <c r="AR49" s="343"/>
      <c r="AS49" s="343"/>
      <c r="AT49" s="343"/>
      <c r="AU49" s="343"/>
    </row>
    <row r="50" spans="1:47" ht="16.5" customHeight="1">
      <c r="A50" s="1214" t="s">
        <v>24</v>
      </c>
      <c r="B50" s="1212"/>
      <c r="C50" s="1212"/>
      <c r="D50" s="345" t="s">
        <v>27</v>
      </c>
      <c r="E50" s="900">
        <v>0</v>
      </c>
      <c r="F50" s="900">
        <v>44</v>
      </c>
      <c r="G50" s="900">
        <v>89</v>
      </c>
      <c r="H50" s="900">
        <v>133</v>
      </c>
      <c r="I50" s="900">
        <v>752</v>
      </c>
      <c r="J50" s="900">
        <v>445</v>
      </c>
      <c r="K50" s="900">
        <v>1509</v>
      </c>
      <c r="L50" s="900">
        <v>1875</v>
      </c>
      <c r="M50" s="900">
        <v>2837</v>
      </c>
      <c r="N50" s="900">
        <v>3942</v>
      </c>
      <c r="O50" s="900">
        <v>4591</v>
      </c>
      <c r="P50" s="900">
        <v>4443</v>
      </c>
      <c r="Q50" s="900">
        <v>2853</v>
      </c>
      <c r="R50" s="900">
        <v>1395</v>
      </c>
      <c r="S50" s="900">
        <v>750</v>
      </c>
      <c r="T50" s="900">
        <v>664</v>
      </c>
      <c r="U50" s="900">
        <v>404</v>
      </c>
      <c r="V50" s="900">
        <v>272</v>
      </c>
      <c r="W50" s="900">
        <v>158</v>
      </c>
      <c r="X50" s="900">
        <v>132</v>
      </c>
      <c r="Y50" s="900">
        <v>179</v>
      </c>
      <c r="Z50" s="901">
        <v>27467</v>
      </c>
      <c r="AA50" s="343"/>
      <c r="AB50" s="343"/>
      <c r="AC50" s="343"/>
      <c r="AD50" s="343"/>
      <c r="AE50" s="343"/>
      <c r="AF50" s="343"/>
      <c r="AG50" s="343"/>
      <c r="AH50" s="343"/>
      <c r="AI50" s="343"/>
      <c r="AJ50" s="343"/>
      <c r="AK50" s="343"/>
      <c r="AL50" s="343"/>
      <c r="AM50" s="343"/>
      <c r="AN50" s="343"/>
      <c r="AO50" s="343"/>
      <c r="AP50" s="343"/>
      <c r="AQ50" s="343"/>
      <c r="AR50" s="343"/>
      <c r="AS50" s="343"/>
      <c r="AT50" s="343"/>
      <c r="AU50" s="343"/>
    </row>
    <row r="51" spans="1:47" ht="16.5" customHeight="1">
      <c r="A51" s="1214"/>
      <c r="B51" s="1212"/>
      <c r="C51" s="1212"/>
      <c r="D51" s="347" t="s">
        <v>28</v>
      </c>
      <c r="E51" s="902">
        <v>0</v>
      </c>
      <c r="F51" s="902">
        <v>409</v>
      </c>
      <c r="G51" s="902">
        <v>1511</v>
      </c>
      <c r="H51" s="902">
        <v>4405</v>
      </c>
      <c r="I51" s="902">
        <v>41882</v>
      </c>
      <c r="J51" s="902">
        <v>25064</v>
      </c>
      <c r="K51" s="902">
        <v>95715</v>
      </c>
      <c r="L51" s="902">
        <v>136768</v>
      </c>
      <c r="M51" s="902">
        <v>235541</v>
      </c>
      <c r="N51" s="902">
        <v>367373</v>
      </c>
      <c r="O51" s="902">
        <v>445218</v>
      </c>
      <c r="P51" s="902">
        <v>452430</v>
      </c>
      <c r="Q51" s="902">
        <v>333442</v>
      </c>
      <c r="R51" s="902">
        <v>234896</v>
      </c>
      <c r="S51" s="902">
        <v>143923</v>
      </c>
      <c r="T51" s="902">
        <v>132005</v>
      </c>
      <c r="U51" s="902">
        <v>80389</v>
      </c>
      <c r="V51" s="902">
        <v>62190</v>
      </c>
      <c r="W51" s="902">
        <v>32361</v>
      </c>
      <c r="X51" s="902">
        <v>28839</v>
      </c>
      <c r="Y51" s="902">
        <v>35774</v>
      </c>
      <c r="Z51" s="903">
        <v>2890135</v>
      </c>
      <c r="AA51" s="343"/>
      <c r="AB51" s="343"/>
      <c r="AC51" s="343"/>
      <c r="AD51" s="343"/>
      <c r="AE51" s="343"/>
      <c r="AF51" s="343"/>
      <c r="AG51" s="343"/>
      <c r="AH51" s="343"/>
      <c r="AI51" s="343"/>
      <c r="AJ51" s="343"/>
      <c r="AK51" s="343"/>
      <c r="AL51" s="343"/>
      <c r="AM51" s="343"/>
      <c r="AN51" s="343"/>
      <c r="AO51" s="343"/>
      <c r="AP51" s="343"/>
      <c r="AQ51" s="343"/>
      <c r="AR51" s="343"/>
      <c r="AS51" s="343"/>
      <c r="AT51" s="343"/>
      <c r="AU51" s="343"/>
    </row>
    <row r="52" spans="1:47" ht="16.5" customHeight="1">
      <c r="A52" s="1214"/>
      <c r="B52" s="1212"/>
      <c r="C52" s="1212"/>
      <c r="D52" s="346" t="s">
        <v>26</v>
      </c>
      <c r="E52" s="907">
        <v>0</v>
      </c>
      <c r="F52" s="907">
        <v>68</v>
      </c>
      <c r="G52" s="907">
        <v>190</v>
      </c>
      <c r="H52" s="907">
        <v>403</v>
      </c>
      <c r="I52" s="907">
        <v>2365</v>
      </c>
      <c r="J52" s="907">
        <v>1062</v>
      </c>
      <c r="K52" s="907">
        <v>2961</v>
      </c>
      <c r="L52" s="907">
        <v>2581</v>
      </c>
      <c r="M52" s="907">
        <v>3599</v>
      </c>
      <c r="N52" s="907">
        <v>5360</v>
      </c>
      <c r="O52" s="907">
        <v>6190</v>
      </c>
      <c r="P52" s="907">
        <v>5940</v>
      </c>
      <c r="Q52" s="907">
        <v>3937</v>
      </c>
      <c r="R52" s="907">
        <v>1796</v>
      </c>
      <c r="S52" s="907">
        <v>872</v>
      </c>
      <c r="T52" s="907">
        <v>758</v>
      </c>
      <c r="U52" s="907">
        <v>455</v>
      </c>
      <c r="V52" s="907">
        <v>323</v>
      </c>
      <c r="W52" s="907">
        <v>170</v>
      </c>
      <c r="X52" s="907">
        <v>169</v>
      </c>
      <c r="Y52" s="907">
        <v>230</v>
      </c>
      <c r="Z52" s="908">
        <v>39429</v>
      </c>
      <c r="AA52" s="343"/>
      <c r="AB52" s="343"/>
      <c r="AC52" s="343"/>
      <c r="AD52" s="343"/>
      <c r="AE52" s="343"/>
      <c r="AF52" s="343"/>
      <c r="AG52" s="343"/>
      <c r="AH52" s="343"/>
      <c r="AI52" s="343"/>
      <c r="AJ52" s="343"/>
      <c r="AK52" s="343"/>
      <c r="AL52" s="343"/>
      <c r="AM52" s="343"/>
      <c r="AN52" s="343"/>
      <c r="AO52" s="343"/>
      <c r="AP52" s="343"/>
      <c r="AQ52" s="343"/>
      <c r="AR52" s="343"/>
      <c r="AS52" s="343"/>
      <c r="AT52" s="343"/>
      <c r="AU52" s="343"/>
    </row>
    <row r="53" spans="1:47" ht="16.5" customHeight="1">
      <c r="A53" s="1214" t="s">
        <v>33</v>
      </c>
      <c r="B53" s="1212"/>
      <c r="C53" s="1212"/>
      <c r="D53" s="345" t="s">
        <v>27</v>
      </c>
      <c r="E53" s="900">
        <v>24</v>
      </c>
      <c r="F53" s="900">
        <v>67</v>
      </c>
      <c r="G53" s="900">
        <v>249</v>
      </c>
      <c r="H53" s="900">
        <v>614</v>
      </c>
      <c r="I53" s="900">
        <v>1576</v>
      </c>
      <c r="J53" s="900">
        <v>1482</v>
      </c>
      <c r="K53" s="900">
        <v>2990</v>
      </c>
      <c r="L53" s="900">
        <v>3443</v>
      </c>
      <c r="M53" s="900">
        <v>5384</v>
      </c>
      <c r="N53" s="900">
        <v>8983</v>
      </c>
      <c r="O53" s="900">
        <v>9300</v>
      </c>
      <c r="P53" s="900">
        <v>8014</v>
      </c>
      <c r="Q53" s="900">
        <v>5041</v>
      </c>
      <c r="R53" s="900">
        <v>2503</v>
      </c>
      <c r="S53" s="900">
        <v>1609</v>
      </c>
      <c r="T53" s="900">
        <v>1594</v>
      </c>
      <c r="U53" s="900">
        <v>1207</v>
      </c>
      <c r="V53" s="900">
        <v>856</v>
      </c>
      <c r="W53" s="900">
        <v>431</v>
      </c>
      <c r="X53" s="900">
        <v>370</v>
      </c>
      <c r="Y53" s="900">
        <v>330</v>
      </c>
      <c r="Z53" s="901">
        <v>56067</v>
      </c>
      <c r="AA53" s="343"/>
      <c r="AB53" s="343"/>
      <c r="AC53" s="343"/>
      <c r="AD53" s="343"/>
      <c r="AE53" s="343"/>
      <c r="AF53" s="343"/>
      <c r="AG53" s="343"/>
      <c r="AH53" s="343"/>
      <c r="AI53" s="343"/>
      <c r="AJ53" s="343"/>
      <c r="AK53" s="343"/>
      <c r="AL53" s="343"/>
      <c r="AM53" s="343"/>
      <c r="AN53" s="343"/>
      <c r="AO53" s="343"/>
      <c r="AP53" s="343"/>
      <c r="AQ53" s="343"/>
      <c r="AR53" s="343"/>
      <c r="AS53" s="343"/>
      <c r="AT53" s="343"/>
      <c r="AU53" s="343"/>
    </row>
    <row r="54" spans="1:47" ht="16.5" customHeight="1">
      <c r="A54" s="1214"/>
      <c r="B54" s="1212"/>
      <c r="C54" s="1212"/>
      <c r="D54" s="347" t="s">
        <v>28</v>
      </c>
      <c r="E54" s="902">
        <v>21</v>
      </c>
      <c r="F54" s="902">
        <v>1267</v>
      </c>
      <c r="G54" s="902">
        <v>13366</v>
      </c>
      <c r="H54" s="902">
        <v>53640</v>
      </c>
      <c r="I54" s="902">
        <v>163879</v>
      </c>
      <c r="J54" s="902">
        <v>216970</v>
      </c>
      <c r="K54" s="902">
        <v>466123</v>
      </c>
      <c r="L54" s="902">
        <v>642115</v>
      </c>
      <c r="M54" s="902">
        <v>1185082</v>
      </c>
      <c r="N54" s="902">
        <v>2465248</v>
      </c>
      <c r="O54" s="902">
        <v>2562954</v>
      </c>
      <c r="P54" s="902">
        <v>2182783</v>
      </c>
      <c r="Q54" s="902">
        <v>1414272</v>
      </c>
      <c r="R54" s="902">
        <v>869592</v>
      </c>
      <c r="S54" s="902">
        <v>657554</v>
      </c>
      <c r="T54" s="902">
        <v>700517</v>
      </c>
      <c r="U54" s="902">
        <v>583614</v>
      </c>
      <c r="V54" s="902">
        <v>437037</v>
      </c>
      <c r="W54" s="902">
        <v>212859</v>
      </c>
      <c r="X54" s="902">
        <v>195119</v>
      </c>
      <c r="Y54" s="902">
        <v>125849</v>
      </c>
      <c r="Z54" s="903">
        <v>15149861</v>
      </c>
      <c r="AA54" s="343"/>
      <c r="AB54" s="343"/>
      <c r="AC54" s="343"/>
      <c r="AD54" s="343"/>
      <c r="AE54" s="343"/>
      <c r="AF54" s="343"/>
      <c r="AG54" s="343"/>
      <c r="AH54" s="343"/>
      <c r="AI54" s="343"/>
      <c r="AJ54" s="343"/>
      <c r="AK54" s="343"/>
      <c r="AL54" s="343"/>
      <c r="AM54" s="343"/>
      <c r="AN54" s="343"/>
      <c r="AO54" s="343"/>
      <c r="AP54" s="343"/>
      <c r="AQ54" s="343"/>
      <c r="AR54" s="343"/>
      <c r="AS54" s="343"/>
      <c r="AT54" s="343"/>
      <c r="AU54" s="343"/>
    </row>
    <row r="55" spans="1:47" ht="16.5" customHeight="1" thickBot="1">
      <c r="A55" s="1216"/>
      <c r="B55" s="1217"/>
      <c r="C55" s="1217"/>
      <c r="D55" s="351" t="s">
        <v>26</v>
      </c>
      <c r="E55" s="909">
        <v>8</v>
      </c>
      <c r="F55" s="909">
        <v>230</v>
      </c>
      <c r="G55" s="909">
        <v>1531</v>
      </c>
      <c r="H55" s="909">
        <v>4319</v>
      </c>
      <c r="I55" s="909">
        <v>8915</v>
      </c>
      <c r="J55" s="909">
        <v>8530</v>
      </c>
      <c r="K55" s="909">
        <v>14001</v>
      </c>
      <c r="L55" s="909">
        <v>14159</v>
      </c>
      <c r="M55" s="909">
        <v>21101</v>
      </c>
      <c r="N55" s="909">
        <v>36404</v>
      </c>
      <c r="O55" s="909">
        <v>31396</v>
      </c>
      <c r="P55" s="909">
        <v>22907</v>
      </c>
      <c r="Q55" s="909">
        <v>12596</v>
      </c>
      <c r="R55" s="909">
        <v>6051</v>
      </c>
      <c r="S55" s="909">
        <v>3774</v>
      </c>
      <c r="T55" s="909">
        <v>3421</v>
      </c>
      <c r="U55" s="909">
        <v>2452</v>
      </c>
      <c r="V55" s="909">
        <v>1646</v>
      </c>
      <c r="W55" s="909">
        <v>705</v>
      </c>
      <c r="X55" s="909">
        <v>580</v>
      </c>
      <c r="Y55" s="909">
        <v>455</v>
      </c>
      <c r="Z55" s="909">
        <v>195181</v>
      </c>
      <c r="AA55" s="343"/>
      <c r="AB55" s="343"/>
      <c r="AC55" s="343"/>
      <c r="AD55" s="343"/>
      <c r="AE55" s="343"/>
      <c r="AF55" s="343"/>
      <c r="AG55" s="343"/>
      <c r="AH55" s="343"/>
      <c r="AI55" s="343"/>
      <c r="AJ55" s="343"/>
      <c r="AK55" s="343"/>
      <c r="AL55" s="343"/>
      <c r="AM55" s="343"/>
      <c r="AN55" s="343"/>
      <c r="AO55" s="343"/>
      <c r="AP55" s="343"/>
      <c r="AQ55" s="343"/>
      <c r="AR55" s="343"/>
      <c r="AS55" s="343"/>
      <c r="AT55" s="343"/>
      <c r="AU55" s="343"/>
    </row>
    <row r="56" spans="1:47" ht="16.5" customHeight="1" thickBot="1">
      <c r="A56" s="342"/>
      <c r="B56" s="342"/>
      <c r="C56" s="342"/>
      <c r="D56" s="342"/>
      <c r="E56" s="398"/>
      <c r="F56" s="398"/>
      <c r="G56" s="398"/>
      <c r="H56" s="398"/>
      <c r="I56" s="398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342"/>
      <c r="AB56" s="342"/>
      <c r="AC56" s="342"/>
      <c r="AD56" s="342"/>
      <c r="AE56" s="342"/>
      <c r="AF56" s="342"/>
      <c r="AG56" s="342"/>
      <c r="AH56" s="342"/>
      <c r="AI56" s="342"/>
      <c r="AJ56" s="342"/>
      <c r="AK56" s="342"/>
      <c r="AL56" s="342"/>
      <c r="AM56" s="342"/>
      <c r="AN56" s="342"/>
      <c r="AO56" s="342"/>
      <c r="AP56" s="342"/>
      <c r="AQ56" s="342"/>
      <c r="AR56" s="342"/>
      <c r="AS56" s="342"/>
      <c r="AT56" s="342"/>
      <c r="AU56" s="342"/>
    </row>
    <row r="57" spans="1:47" ht="16.5" customHeight="1">
      <c r="A57" s="342"/>
      <c r="B57" s="342"/>
      <c r="C57" s="342"/>
      <c r="D57" s="342"/>
      <c r="E57" s="398"/>
      <c r="F57" s="398"/>
      <c r="G57" s="1235" t="s">
        <v>37</v>
      </c>
      <c r="H57" s="1236"/>
      <c r="I57" s="1236"/>
      <c r="J57" s="1236"/>
      <c r="K57" s="1227" t="s">
        <v>41</v>
      </c>
      <c r="L57" s="1228"/>
      <c r="M57" s="1231" t="s">
        <v>43</v>
      </c>
      <c r="N57" s="1232"/>
      <c r="O57" s="1232"/>
      <c r="P57" s="1232"/>
      <c r="Q57" s="1232"/>
      <c r="R57" s="1232"/>
      <c r="S57" s="1232"/>
      <c r="T57" s="1233"/>
      <c r="U57" s="1231" t="s">
        <v>44</v>
      </c>
      <c r="V57" s="1232"/>
      <c r="W57" s="1232"/>
      <c r="X57" s="1232"/>
      <c r="Y57" s="1232"/>
      <c r="Z57" s="1234"/>
      <c r="AA57" s="342"/>
      <c r="AB57" s="342"/>
      <c r="AC57" s="342"/>
      <c r="AD57" s="342"/>
      <c r="AE57" s="342"/>
      <c r="AF57" s="342"/>
      <c r="AG57" s="342"/>
      <c r="AH57" s="342"/>
      <c r="AI57" s="342"/>
      <c r="AJ57" s="342"/>
      <c r="AK57" s="342"/>
      <c r="AL57" s="342"/>
      <c r="AM57" s="342"/>
      <c r="AN57" s="342"/>
      <c r="AO57" s="342"/>
      <c r="AP57" s="342"/>
      <c r="AQ57" s="342"/>
      <c r="AR57" s="342"/>
      <c r="AS57" s="342"/>
      <c r="AT57" s="342"/>
      <c r="AU57" s="342"/>
    </row>
    <row r="58" spans="1:47" ht="16.5" customHeight="1">
      <c r="A58" s="342"/>
      <c r="B58" s="342"/>
      <c r="C58" s="342"/>
      <c r="D58" s="342"/>
      <c r="E58" s="398"/>
      <c r="F58" s="398"/>
      <c r="G58" s="1237" t="s">
        <v>45</v>
      </c>
      <c r="H58" s="1220"/>
      <c r="I58" s="1220" t="s">
        <v>42</v>
      </c>
      <c r="J58" s="1220"/>
      <c r="K58" s="1229"/>
      <c r="L58" s="1230"/>
      <c r="M58" s="1220" t="s">
        <v>48</v>
      </c>
      <c r="N58" s="1220"/>
      <c r="O58" s="1220" t="s">
        <v>38</v>
      </c>
      <c r="P58" s="1220"/>
      <c r="Q58" s="1220" t="s">
        <v>39</v>
      </c>
      <c r="R58" s="1220"/>
      <c r="S58" s="1220" t="s">
        <v>40</v>
      </c>
      <c r="T58" s="1220"/>
      <c r="U58" s="1223" t="s">
        <v>45</v>
      </c>
      <c r="V58" s="1224"/>
      <c r="W58" s="1220" t="s">
        <v>46</v>
      </c>
      <c r="X58" s="1220"/>
      <c r="Y58" s="1220" t="s">
        <v>47</v>
      </c>
      <c r="Z58" s="1225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2"/>
      <c r="AL58" s="342"/>
      <c r="AM58" s="342"/>
      <c r="AN58" s="342"/>
      <c r="AO58" s="342"/>
      <c r="AP58" s="342"/>
      <c r="AQ58" s="342"/>
      <c r="AR58" s="342"/>
      <c r="AS58" s="342"/>
      <c r="AT58" s="342"/>
      <c r="AU58" s="342"/>
    </row>
    <row r="59" spans="1:47" ht="16.5" customHeight="1" thickBot="1">
      <c r="A59" s="342"/>
      <c r="B59" s="342"/>
      <c r="C59" s="342"/>
      <c r="D59" s="342"/>
      <c r="E59" s="398"/>
      <c r="F59" s="398"/>
      <c r="G59" s="1226">
        <v>770</v>
      </c>
      <c r="H59" s="1218"/>
      <c r="I59" s="1218">
        <v>77032</v>
      </c>
      <c r="J59" s="1218"/>
      <c r="K59" s="1218">
        <v>26</v>
      </c>
      <c r="L59" s="1218"/>
      <c r="M59" s="1218">
        <v>135</v>
      </c>
      <c r="N59" s="1218"/>
      <c r="O59" s="1218">
        <v>26</v>
      </c>
      <c r="P59" s="1218"/>
      <c r="Q59" s="1218">
        <v>570</v>
      </c>
      <c r="R59" s="1218"/>
      <c r="S59" s="1221">
        <v>730</v>
      </c>
      <c r="T59" s="1222"/>
      <c r="U59" s="1218">
        <v>57594</v>
      </c>
      <c r="V59" s="1218"/>
      <c r="W59" s="1218">
        <v>15149861</v>
      </c>
      <c r="X59" s="1218"/>
      <c r="Y59" s="1218">
        <v>195181</v>
      </c>
      <c r="Z59" s="1219"/>
      <c r="AA59" s="342"/>
      <c r="AB59" s="342"/>
      <c r="AC59" s="342"/>
      <c r="AD59" s="342"/>
      <c r="AE59" s="342"/>
      <c r="AF59" s="342"/>
      <c r="AG59" s="342"/>
      <c r="AH59" s="342"/>
      <c r="AI59" s="342"/>
      <c r="AJ59" s="342"/>
      <c r="AK59" s="342"/>
      <c r="AL59" s="342"/>
      <c r="AM59" s="342"/>
      <c r="AN59" s="342"/>
      <c r="AO59" s="342"/>
      <c r="AP59" s="342"/>
      <c r="AQ59" s="342"/>
      <c r="AR59" s="342"/>
      <c r="AS59" s="342"/>
      <c r="AT59" s="342"/>
      <c r="AU59" s="342"/>
    </row>
  </sheetData>
  <mergeCells count="48"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13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opLeftCell="B2" zoomScale="60" zoomScaleNormal="60" workbookViewId="0"/>
  </sheetViews>
  <sheetFormatPr defaultRowHeight="13.5"/>
  <cols>
    <col min="1" max="30" width="9" style="309"/>
    <col min="31" max="33" width="0" style="309" hidden="1" customWidth="1"/>
    <col min="34" max="16384" width="9" style="309"/>
  </cols>
  <sheetData>
    <row r="1" spans="1:47" ht="18.75">
      <c r="A1" s="1238" t="s">
        <v>86</v>
      </c>
      <c r="B1" s="1239"/>
      <c r="C1" s="1239"/>
      <c r="D1" s="1239"/>
      <c r="E1" s="1239"/>
      <c r="F1" s="1239"/>
      <c r="G1" s="1239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</row>
    <row r="2" spans="1:47" ht="25.5">
      <c r="A2" s="1213" t="s">
        <v>0</v>
      </c>
      <c r="B2" s="1213"/>
      <c r="C2" s="1213"/>
      <c r="D2" s="1213"/>
      <c r="E2" s="1213"/>
      <c r="F2" s="1213"/>
      <c r="G2" s="1213"/>
      <c r="H2" s="1213"/>
      <c r="I2" s="121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</row>
    <row r="3" spans="1:47" ht="14.25" thickBot="1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</row>
    <row r="4" spans="1:47" ht="16.5" customHeight="1">
      <c r="A4" s="359" t="s">
        <v>36</v>
      </c>
      <c r="B4" s="360" t="s">
        <v>35</v>
      </c>
      <c r="C4" s="360" t="s">
        <v>1</v>
      </c>
      <c r="D4" s="360" t="s">
        <v>2</v>
      </c>
      <c r="E4" s="360" t="s">
        <v>3</v>
      </c>
      <c r="F4" s="360" t="s">
        <v>4</v>
      </c>
      <c r="G4" s="360" t="s">
        <v>5</v>
      </c>
      <c r="H4" s="360" t="s">
        <v>6</v>
      </c>
      <c r="I4" s="360" t="s">
        <v>7</v>
      </c>
      <c r="J4" s="360" t="s">
        <v>8</v>
      </c>
      <c r="K4" s="360" t="s">
        <v>9</v>
      </c>
      <c r="L4" s="360" t="s">
        <v>10</v>
      </c>
      <c r="M4" s="360" t="s">
        <v>11</v>
      </c>
      <c r="N4" s="360" t="s">
        <v>12</v>
      </c>
      <c r="O4" s="360" t="s">
        <v>13</v>
      </c>
      <c r="P4" s="360" t="s">
        <v>14</v>
      </c>
      <c r="Q4" s="360" t="s">
        <v>15</v>
      </c>
      <c r="R4" s="360" t="s">
        <v>16</v>
      </c>
      <c r="S4" s="360" t="s">
        <v>17</v>
      </c>
      <c r="T4" s="360" t="s">
        <v>18</v>
      </c>
      <c r="U4" s="360" t="s">
        <v>19</v>
      </c>
      <c r="V4" s="360" t="s">
        <v>20</v>
      </c>
      <c r="W4" s="360" t="s">
        <v>21</v>
      </c>
      <c r="X4" s="360" t="s">
        <v>22</v>
      </c>
      <c r="Y4" s="360" t="s">
        <v>23</v>
      </c>
      <c r="Z4" s="361" t="s">
        <v>25</v>
      </c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  <c r="AQ4" s="355"/>
      <c r="AR4" s="355"/>
      <c r="AS4" s="355"/>
      <c r="AT4" s="355"/>
      <c r="AU4" s="355"/>
    </row>
    <row r="5" spans="1:47" ht="16.5" customHeight="1">
      <c r="A5" s="1214" t="s">
        <v>32</v>
      </c>
      <c r="B5" s="1212" t="s">
        <v>29</v>
      </c>
      <c r="C5" s="1212" t="s">
        <v>51</v>
      </c>
      <c r="D5" s="356" t="s">
        <v>27</v>
      </c>
      <c r="E5" s="899">
        <v>0</v>
      </c>
      <c r="F5" s="900">
        <v>19</v>
      </c>
      <c r="G5" s="900">
        <v>36</v>
      </c>
      <c r="H5" s="900">
        <v>21</v>
      </c>
      <c r="I5" s="900">
        <v>104</v>
      </c>
      <c r="J5" s="900">
        <v>159</v>
      </c>
      <c r="K5" s="900">
        <v>570</v>
      </c>
      <c r="L5" s="900">
        <v>1158</v>
      </c>
      <c r="M5" s="900">
        <v>1655</v>
      </c>
      <c r="N5" s="900">
        <v>3083</v>
      </c>
      <c r="O5" s="900">
        <v>4180</v>
      </c>
      <c r="P5" s="900">
        <v>3868</v>
      </c>
      <c r="Q5" s="900">
        <v>2395</v>
      </c>
      <c r="R5" s="900">
        <v>1259</v>
      </c>
      <c r="S5" s="900">
        <v>610</v>
      </c>
      <c r="T5" s="900">
        <v>375</v>
      </c>
      <c r="U5" s="900">
        <v>237</v>
      </c>
      <c r="V5" s="900">
        <v>200</v>
      </c>
      <c r="W5" s="900">
        <v>106</v>
      </c>
      <c r="X5" s="900">
        <v>67</v>
      </c>
      <c r="Y5" s="900">
        <v>63</v>
      </c>
      <c r="Z5" s="901">
        <v>20166</v>
      </c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4"/>
      <c r="AR5" s="354"/>
      <c r="AS5" s="354"/>
      <c r="AT5" s="354"/>
      <c r="AU5" s="354"/>
    </row>
    <row r="6" spans="1:47" ht="16.5" customHeight="1">
      <c r="A6" s="1214"/>
      <c r="B6" s="1212"/>
      <c r="C6" s="1212"/>
      <c r="D6" s="358" t="s">
        <v>28</v>
      </c>
      <c r="E6" s="902">
        <v>0</v>
      </c>
      <c r="F6" s="902">
        <v>1173</v>
      </c>
      <c r="G6" s="902">
        <v>5350</v>
      </c>
      <c r="H6" s="902">
        <v>4146</v>
      </c>
      <c r="I6" s="902">
        <v>22846</v>
      </c>
      <c r="J6" s="902">
        <v>44865</v>
      </c>
      <c r="K6" s="902">
        <v>200901</v>
      </c>
      <c r="L6" s="902">
        <v>453132</v>
      </c>
      <c r="M6" s="902">
        <v>767099</v>
      </c>
      <c r="N6" s="902">
        <v>1499677</v>
      </c>
      <c r="O6" s="902">
        <v>2166630</v>
      </c>
      <c r="P6" s="902">
        <v>2143624</v>
      </c>
      <c r="Q6" s="902">
        <v>1381333</v>
      </c>
      <c r="R6" s="902">
        <v>759772</v>
      </c>
      <c r="S6" s="902">
        <v>376173</v>
      </c>
      <c r="T6" s="902">
        <v>238470</v>
      </c>
      <c r="U6" s="902">
        <v>152814</v>
      </c>
      <c r="V6" s="902">
        <v>128740</v>
      </c>
      <c r="W6" s="902">
        <v>70099</v>
      </c>
      <c r="X6" s="902">
        <v>44064</v>
      </c>
      <c r="Y6" s="902">
        <v>39471</v>
      </c>
      <c r="Z6" s="903">
        <v>10500379</v>
      </c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54"/>
      <c r="AR6" s="354"/>
      <c r="AS6" s="354"/>
      <c r="AT6" s="354"/>
      <c r="AU6" s="354"/>
    </row>
    <row r="7" spans="1:47" ht="16.5" customHeight="1">
      <c r="A7" s="1214"/>
      <c r="B7" s="1212"/>
      <c r="C7" s="1212"/>
      <c r="D7" s="357" t="s">
        <v>26</v>
      </c>
      <c r="E7" s="904">
        <v>0</v>
      </c>
      <c r="F7" s="904">
        <v>303</v>
      </c>
      <c r="G7" s="904">
        <v>607</v>
      </c>
      <c r="H7" s="904">
        <v>298</v>
      </c>
      <c r="I7" s="904">
        <v>1189</v>
      </c>
      <c r="J7" s="904">
        <v>1662</v>
      </c>
      <c r="K7" s="904">
        <v>5791</v>
      </c>
      <c r="L7" s="904">
        <v>10455</v>
      </c>
      <c r="M7" s="904">
        <v>13499</v>
      </c>
      <c r="N7" s="904">
        <v>21928</v>
      </c>
      <c r="O7" s="904">
        <v>26183</v>
      </c>
      <c r="P7" s="904">
        <v>21196</v>
      </c>
      <c r="Q7" s="904">
        <v>11131</v>
      </c>
      <c r="R7" s="904">
        <v>5119</v>
      </c>
      <c r="S7" s="904">
        <v>2135</v>
      </c>
      <c r="T7" s="904">
        <v>1112</v>
      </c>
      <c r="U7" s="904">
        <v>610</v>
      </c>
      <c r="V7" s="904">
        <v>469</v>
      </c>
      <c r="W7" s="904">
        <v>199</v>
      </c>
      <c r="X7" s="904">
        <v>114</v>
      </c>
      <c r="Y7" s="904">
        <v>109</v>
      </c>
      <c r="Z7" s="905">
        <v>124109</v>
      </c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4"/>
      <c r="AP7" s="354"/>
      <c r="AQ7" s="354"/>
      <c r="AR7" s="354"/>
      <c r="AS7" s="354"/>
      <c r="AT7" s="354"/>
      <c r="AU7" s="354"/>
    </row>
    <row r="8" spans="1:47" ht="16.5" customHeight="1">
      <c r="A8" s="1214"/>
      <c r="B8" s="1212"/>
      <c r="C8" s="1212" t="s">
        <v>52</v>
      </c>
      <c r="D8" s="356" t="s">
        <v>27</v>
      </c>
      <c r="E8" s="900">
        <v>0</v>
      </c>
      <c r="F8" s="900">
        <v>5</v>
      </c>
      <c r="G8" s="900">
        <v>64</v>
      </c>
      <c r="H8" s="900">
        <v>252</v>
      </c>
      <c r="I8" s="900">
        <v>603</v>
      </c>
      <c r="J8" s="900">
        <v>621</v>
      </c>
      <c r="K8" s="900">
        <v>939</v>
      </c>
      <c r="L8" s="900">
        <v>855</v>
      </c>
      <c r="M8" s="900">
        <v>512</v>
      </c>
      <c r="N8" s="900">
        <v>460</v>
      </c>
      <c r="O8" s="900">
        <v>441</v>
      </c>
      <c r="P8" s="900">
        <v>503</v>
      </c>
      <c r="Q8" s="900">
        <v>373</v>
      </c>
      <c r="R8" s="900">
        <v>123</v>
      </c>
      <c r="S8" s="900">
        <v>99</v>
      </c>
      <c r="T8" s="900">
        <v>99</v>
      </c>
      <c r="U8" s="900">
        <v>94</v>
      </c>
      <c r="V8" s="900">
        <v>61</v>
      </c>
      <c r="W8" s="900">
        <v>22</v>
      </c>
      <c r="X8" s="900">
        <v>18</v>
      </c>
      <c r="Y8" s="900">
        <v>18</v>
      </c>
      <c r="Z8" s="901">
        <v>6162</v>
      </c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</row>
    <row r="9" spans="1:47" ht="16.5" customHeight="1">
      <c r="A9" s="1214"/>
      <c r="B9" s="1212"/>
      <c r="C9" s="1212"/>
      <c r="D9" s="358" t="s">
        <v>28</v>
      </c>
      <c r="E9" s="902">
        <v>0</v>
      </c>
      <c r="F9" s="902">
        <v>166</v>
      </c>
      <c r="G9" s="902">
        <v>4350</v>
      </c>
      <c r="H9" s="902">
        <v>24153</v>
      </c>
      <c r="I9" s="902">
        <v>79041</v>
      </c>
      <c r="J9" s="902">
        <v>102736</v>
      </c>
      <c r="K9" s="902">
        <v>178256</v>
      </c>
      <c r="L9" s="902">
        <v>188399</v>
      </c>
      <c r="M9" s="902">
        <v>132039</v>
      </c>
      <c r="N9" s="902">
        <v>129566</v>
      </c>
      <c r="O9" s="902">
        <v>127144</v>
      </c>
      <c r="P9" s="902">
        <v>155593</v>
      </c>
      <c r="Q9" s="902">
        <v>119324</v>
      </c>
      <c r="R9" s="902">
        <v>44640</v>
      </c>
      <c r="S9" s="902">
        <v>35106</v>
      </c>
      <c r="T9" s="902">
        <v>36557</v>
      </c>
      <c r="U9" s="902">
        <v>34977</v>
      </c>
      <c r="V9" s="902">
        <v>23654</v>
      </c>
      <c r="W9" s="902">
        <v>8131</v>
      </c>
      <c r="X9" s="902">
        <v>6524</v>
      </c>
      <c r="Y9" s="902">
        <v>7046</v>
      </c>
      <c r="Z9" s="903">
        <v>1437402</v>
      </c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</row>
    <row r="10" spans="1:47" ht="16.5" customHeight="1">
      <c r="A10" s="1214"/>
      <c r="B10" s="1212"/>
      <c r="C10" s="1212"/>
      <c r="D10" s="357" t="s">
        <v>26</v>
      </c>
      <c r="E10" s="904">
        <v>0</v>
      </c>
      <c r="F10" s="904">
        <v>38</v>
      </c>
      <c r="G10" s="904">
        <v>540</v>
      </c>
      <c r="H10" s="904">
        <v>1889</v>
      </c>
      <c r="I10" s="904">
        <v>4293</v>
      </c>
      <c r="J10" s="904">
        <v>3965</v>
      </c>
      <c r="K10" s="904">
        <v>5537</v>
      </c>
      <c r="L10" s="904">
        <v>4436</v>
      </c>
      <c r="M10" s="904">
        <v>2443</v>
      </c>
      <c r="N10" s="904">
        <v>1916</v>
      </c>
      <c r="O10" s="904">
        <v>1554</v>
      </c>
      <c r="P10" s="904">
        <v>1566</v>
      </c>
      <c r="Q10" s="904">
        <v>1016</v>
      </c>
      <c r="R10" s="904">
        <v>296</v>
      </c>
      <c r="S10" s="904">
        <v>202</v>
      </c>
      <c r="T10" s="904">
        <v>165</v>
      </c>
      <c r="U10" s="904">
        <v>137</v>
      </c>
      <c r="V10" s="904">
        <v>77</v>
      </c>
      <c r="W10" s="904">
        <v>21</v>
      </c>
      <c r="X10" s="904">
        <v>17</v>
      </c>
      <c r="Y10" s="904">
        <v>21</v>
      </c>
      <c r="Z10" s="905">
        <v>30129</v>
      </c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</row>
    <row r="11" spans="1:47" ht="16.5" customHeight="1">
      <c r="A11" s="1214"/>
      <c r="B11" s="1212"/>
      <c r="C11" s="1212" t="s">
        <v>53</v>
      </c>
      <c r="D11" s="356" t="s">
        <v>27</v>
      </c>
      <c r="E11" s="900">
        <v>0</v>
      </c>
      <c r="F11" s="900">
        <v>0</v>
      </c>
      <c r="G11" s="900">
        <v>0</v>
      </c>
      <c r="H11" s="900">
        <v>0</v>
      </c>
      <c r="I11" s="900">
        <v>1</v>
      </c>
      <c r="J11" s="900">
        <v>6</v>
      </c>
      <c r="K11" s="900">
        <v>4</v>
      </c>
      <c r="L11" s="900">
        <v>11</v>
      </c>
      <c r="M11" s="900">
        <v>59</v>
      </c>
      <c r="N11" s="900">
        <v>290</v>
      </c>
      <c r="O11" s="900">
        <v>488</v>
      </c>
      <c r="P11" s="900">
        <v>578</v>
      </c>
      <c r="Q11" s="900">
        <v>795</v>
      </c>
      <c r="R11" s="900">
        <v>136</v>
      </c>
      <c r="S11" s="900">
        <v>22</v>
      </c>
      <c r="T11" s="900">
        <v>15</v>
      </c>
      <c r="U11" s="900">
        <v>17</v>
      </c>
      <c r="V11" s="900">
        <v>6</v>
      </c>
      <c r="W11" s="900">
        <v>11</v>
      </c>
      <c r="X11" s="900">
        <v>5</v>
      </c>
      <c r="Y11" s="900">
        <v>14</v>
      </c>
      <c r="Z11" s="901">
        <v>2459</v>
      </c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</row>
    <row r="12" spans="1:47" ht="16.5" customHeight="1">
      <c r="A12" s="1214"/>
      <c r="B12" s="1212"/>
      <c r="C12" s="1212"/>
      <c r="D12" s="358" t="s">
        <v>28</v>
      </c>
      <c r="E12" s="902">
        <v>0</v>
      </c>
      <c r="F12" s="902">
        <v>0</v>
      </c>
      <c r="G12" s="902">
        <v>12</v>
      </c>
      <c r="H12" s="902">
        <v>0</v>
      </c>
      <c r="I12" s="902">
        <v>85</v>
      </c>
      <c r="J12" s="902">
        <v>656</v>
      </c>
      <c r="K12" s="902">
        <v>640</v>
      </c>
      <c r="L12" s="902">
        <v>2048</v>
      </c>
      <c r="M12" s="902">
        <v>11604</v>
      </c>
      <c r="N12" s="902">
        <v>61070</v>
      </c>
      <c r="O12" s="902">
        <v>108857</v>
      </c>
      <c r="P12" s="902">
        <v>135309</v>
      </c>
      <c r="Q12" s="902">
        <v>189679</v>
      </c>
      <c r="R12" s="902">
        <v>32091</v>
      </c>
      <c r="S12" s="902">
        <v>5394</v>
      </c>
      <c r="T12" s="902">
        <v>3292</v>
      </c>
      <c r="U12" s="902">
        <v>3850</v>
      </c>
      <c r="V12" s="902">
        <v>1510</v>
      </c>
      <c r="W12" s="902">
        <v>2585</v>
      </c>
      <c r="X12" s="902">
        <v>1184</v>
      </c>
      <c r="Y12" s="902">
        <v>3120</v>
      </c>
      <c r="Z12" s="903">
        <v>562986</v>
      </c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</row>
    <row r="13" spans="1:47" ht="16.5" customHeight="1">
      <c r="A13" s="1214"/>
      <c r="B13" s="1212"/>
      <c r="C13" s="1212"/>
      <c r="D13" s="357" t="s">
        <v>26</v>
      </c>
      <c r="E13" s="904">
        <v>0</v>
      </c>
      <c r="F13" s="904">
        <v>0</v>
      </c>
      <c r="G13" s="904">
        <v>2</v>
      </c>
      <c r="H13" s="904">
        <v>0</v>
      </c>
      <c r="I13" s="904">
        <v>5</v>
      </c>
      <c r="J13" s="904">
        <v>36</v>
      </c>
      <c r="K13" s="904">
        <v>23</v>
      </c>
      <c r="L13" s="904">
        <v>51</v>
      </c>
      <c r="M13" s="904">
        <v>228</v>
      </c>
      <c r="N13" s="904">
        <v>889</v>
      </c>
      <c r="O13" s="904">
        <v>972</v>
      </c>
      <c r="P13" s="904">
        <v>832</v>
      </c>
      <c r="Q13" s="904">
        <v>859</v>
      </c>
      <c r="R13" s="904">
        <v>148</v>
      </c>
      <c r="S13" s="904">
        <v>25</v>
      </c>
      <c r="T13" s="904">
        <v>14</v>
      </c>
      <c r="U13" s="904">
        <v>21</v>
      </c>
      <c r="V13" s="904">
        <v>5</v>
      </c>
      <c r="W13" s="904">
        <v>14</v>
      </c>
      <c r="X13" s="904">
        <v>5</v>
      </c>
      <c r="Y13" s="904">
        <v>14</v>
      </c>
      <c r="Z13" s="905">
        <v>4143</v>
      </c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</row>
    <row r="14" spans="1:47" ht="16.5" customHeight="1">
      <c r="A14" s="1214"/>
      <c r="B14" s="1212"/>
      <c r="C14" s="1215" t="s">
        <v>54</v>
      </c>
      <c r="D14" s="356" t="s">
        <v>27</v>
      </c>
      <c r="E14" s="900">
        <v>0</v>
      </c>
      <c r="F14" s="900">
        <v>0</v>
      </c>
      <c r="G14" s="900">
        <v>0</v>
      </c>
      <c r="H14" s="900">
        <v>0</v>
      </c>
      <c r="I14" s="900">
        <v>0</v>
      </c>
      <c r="J14" s="900">
        <v>0</v>
      </c>
      <c r="K14" s="900">
        <v>0</v>
      </c>
      <c r="L14" s="900">
        <v>0</v>
      </c>
      <c r="M14" s="900">
        <v>0</v>
      </c>
      <c r="N14" s="900">
        <v>13</v>
      </c>
      <c r="O14" s="900">
        <v>37</v>
      </c>
      <c r="P14" s="900">
        <v>3</v>
      </c>
      <c r="Q14" s="900">
        <v>0</v>
      </c>
      <c r="R14" s="900">
        <v>0</v>
      </c>
      <c r="S14" s="900">
        <v>0</v>
      </c>
      <c r="T14" s="900">
        <v>0</v>
      </c>
      <c r="U14" s="900">
        <v>0</v>
      </c>
      <c r="V14" s="900">
        <v>0</v>
      </c>
      <c r="W14" s="900">
        <v>0</v>
      </c>
      <c r="X14" s="900">
        <v>0</v>
      </c>
      <c r="Y14" s="900">
        <v>0</v>
      </c>
      <c r="Z14" s="901">
        <v>54</v>
      </c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</row>
    <row r="15" spans="1:47" ht="16.5" customHeight="1">
      <c r="A15" s="1214"/>
      <c r="B15" s="1212"/>
      <c r="C15" s="1215"/>
      <c r="D15" s="358" t="s">
        <v>28</v>
      </c>
      <c r="E15" s="902">
        <v>0</v>
      </c>
      <c r="F15" s="902">
        <v>0</v>
      </c>
      <c r="G15" s="902">
        <v>0</v>
      </c>
      <c r="H15" s="902">
        <v>0</v>
      </c>
      <c r="I15" s="902">
        <v>3</v>
      </c>
      <c r="J15" s="902">
        <v>0</v>
      </c>
      <c r="K15" s="902">
        <v>0</v>
      </c>
      <c r="L15" s="902">
        <v>78</v>
      </c>
      <c r="M15" s="902">
        <v>0</v>
      </c>
      <c r="N15" s="902">
        <v>2858</v>
      </c>
      <c r="O15" s="902">
        <v>8261</v>
      </c>
      <c r="P15" s="902">
        <v>896</v>
      </c>
      <c r="Q15" s="902">
        <v>108</v>
      </c>
      <c r="R15" s="902">
        <v>0</v>
      </c>
      <c r="S15" s="902">
        <v>0</v>
      </c>
      <c r="T15" s="902">
        <v>0</v>
      </c>
      <c r="U15" s="902">
        <v>0</v>
      </c>
      <c r="V15" s="902">
        <v>0</v>
      </c>
      <c r="W15" s="902">
        <v>0</v>
      </c>
      <c r="X15" s="902">
        <v>0</v>
      </c>
      <c r="Y15" s="902">
        <v>0</v>
      </c>
      <c r="Z15" s="903">
        <v>12204</v>
      </c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</row>
    <row r="16" spans="1:47" ht="16.5" customHeight="1">
      <c r="A16" s="1214"/>
      <c r="B16" s="1212"/>
      <c r="C16" s="1215"/>
      <c r="D16" s="357" t="s">
        <v>26</v>
      </c>
      <c r="E16" s="904">
        <v>0</v>
      </c>
      <c r="F16" s="904">
        <v>0</v>
      </c>
      <c r="G16" s="904">
        <v>0</v>
      </c>
      <c r="H16" s="904">
        <v>0</v>
      </c>
      <c r="I16" s="904">
        <v>0</v>
      </c>
      <c r="J16" s="904">
        <v>0</v>
      </c>
      <c r="K16" s="904">
        <v>0</v>
      </c>
      <c r="L16" s="904">
        <v>2</v>
      </c>
      <c r="M16" s="904">
        <v>0</v>
      </c>
      <c r="N16" s="904">
        <v>41</v>
      </c>
      <c r="O16" s="904">
        <v>79</v>
      </c>
      <c r="P16" s="904">
        <v>7</v>
      </c>
      <c r="Q16" s="904">
        <v>0</v>
      </c>
      <c r="R16" s="904">
        <v>0</v>
      </c>
      <c r="S16" s="904">
        <v>0</v>
      </c>
      <c r="T16" s="904">
        <v>0</v>
      </c>
      <c r="U16" s="904">
        <v>0</v>
      </c>
      <c r="V16" s="904">
        <v>0</v>
      </c>
      <c r="W16" s="904">
        <v>0</v>
      </c>
      <c r="X16" s="904">
        <v>0</v>
      </c>
      <c r="Y16" s="904">
        <v>0</v>
      </c>
      <c r="Z16" s="906">
        <v>129</v>
      </c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354"/>
      <c r="AQ16" s="354"/>
      <c r="AR16" s="354"/>
      <c r="AS16" s="354"/>
      <c r="AT16" s="354"/>
      <c r="AU16" s="354"/>
    </row>
    <row r="17" spans="1:47" ht="16.5" customHeight="1">
      <c r="A17" s="1214"/>
      <c r="B17" s="1212" t="s">
        <v>30</v>
      </c>
      <c r="C17" s="1212"/>
      <c r="D17" s="356" t="s">
        <v>27</v>
      </c>
      <c r="E17" s="900">
        <v>0</v>
      </c>
      <c r="F17" s="900">
        <v>24</v>
      </c>
      <c r="G17" s="900">
        <v>101</v>
      </c>
      <c r="H17" s="900">
        <v>273</v>
      </c>
      <c r="I17" s="900">
        <v>708</v>
      </c>
      <c r="J17" s="900">
        <v>785</v>
      </c>
      <c r="K17" s="900">
        <v>1513</v>
      </c>
      <c r="L17" s="900">
        <v>2025</v>
      </c>
      <c r="M17" s="900">
        <v>2227</v>
      </c>
      <c r="N17" s="900">
        <v>3846</v>
      </c>
      <c r="O17" s="900">
        <v>5146</v>
      </c>
      <c r="P17" s="900">
        <v>4953</v>
      </c>
      <c r="Q17" s="900">
        <v>3564</v>
      </c>
      <c r="R17" s="900">
        <v>1517</v>
      </c>
      <c r="S17" s="900">
        <v>731</v>
      </c>
      <c r="T17" s="900">
        <v>489</v>
      </c>
      <c r="U17" s="900">
        <v>348</v>
      </c>
      <c r="V17" s="900">
        <v>267</v>
      </c>
      <c r="W17" s="900">
        <v>140</v>
      </c>
      <c r="X17" s="900">
        <v>90</v>
      </c>
      <c r="Y17" s="900">
        <v>94</v>
      </c>
      <c r="Z17" s="901">
        <v>28841</v>
      </c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354"/>
      <c r="AR17" s="354"/>
      <c r="AS17" s="354"/>
      <c r="AT17" s="354"/>
      <c r="AU17" s="354"/>
    </row>
    <row r="18" spans="1:47" ht="16.5" customHeight="1">
      <c r="A18" s="1214"/>
      <c r="B18" s="1212"/>
      <c r="C18" s="1212"/>
      <c r="D18" s="358" t="s">
        <v>28</v>
      </c>
      <c r="E18" s="902">
        <v>0</v>
      </c>
      <c r="F18" s="902">
        <v>1339</v>
      </c>
      <c r="G18" s="902">
        <v>9712</v>
      </c>
      <c r="H18" s="902">
        <v>28299</v>
      </c>
      <c r="I18" s="902">
        <v>101975</v>
      </c>
      <c r="J18" s="902">
        <v>148257</v>
      </c>
      <c r="K18" s="902">
        <v>379797</v>
      </c>
      <c r="L18" s="902">
        <v>643657</v>
      </c>
      <c r="M18" s="902">
        <v>910742</v>
      </c>
      <c r="N18" s="902">
        <v>1693171</v>
      </c>
      <c r="O18" s="902">
        <v>2410892</v>
      </c>
      <c r="P18" s="902">
        <v>2435422</v>
      </c>
      <c r="Q18" s="902">
        <v>1690444</v>
      </c>
      <c r="R18" s="902">
        <v>836503</v>
      </c>
      <c r="S18" s="902">
        <v>416673</v>
      </c>
      <c r="T18" s="902">
        <v>278319</v>
      </c>
      <c r="U18" s="902">
        <v>191641</v>
      </c>
      <c r="V18" s="902">
        <v>153904</v>
      </c>
      <c r="W18" s="902">
        <v>80815</v>
      </c>
      <c r="X18" s="902">
        <v>51772</v>
      </c>
      <c r="Y18" s="902">
        <v>49637</v>
      </c>
      <c r="Z18" s="903">
        <v>12512971</v>
      </c>
      <c r="AA18" s="354"/>
      <c r="AB18" s="354"/>
      <c r="AC18" s="354"/>
      <c r="AD18" s="354"/>
      <c r="AE18" s="354"/>
      <c r="AF18" s="354"/>
      <c r="AG18" s="354"/>
      <c r="AH18" s="354"/>
      <c r="AI18" s="354"/>
      <c r="AJ18" s="354"/>
      <c r="AK18" s="354"/>
      <c r="AL18" s="354"/>
      <c r="AM18" s="354"/>
      <c r="AN18" s="354"/>
      <c r="AO18" s="354"/>
      <c r="AP18" s="354"/>
      <c r="AQ18" s="354"/>
      <c r="AR18" s="354"/>
      <c r="AS18" s="354"/>
      <c r="AT18" s="354"/>
      <c r="AU18" s="354"/>
    </row>
    <row r="19" spans="1:47" ht="16.5" customHeight="1">
      <c r="A19" s="1214"/>
      <c r="B19" s="1212"/>
      <c r="C19" s="1212"/>
      <c r="D19" s="357" t="s">
        <v>26</v>
      </c>
      <c r="E19" s="907">
        <v>0</v>
      </c>
      <c r="F19" s="907">
        <v>341</v>
      </c>
      <c r="G19" s="907">
        <v>1149</v>
      </c>
      <c r="H19" s="907">
        <v>2187</v>
      </c>
      <c r="I19" s="907">
        <v>5487</v>
      </c>
      <c r="J19" s="907">
        <v>5663</v>
      </c>
      <c r="K19" s="907">
        <v>11351</v>
      </c>
      <c r="L19" s="907">
        <v>14944</v>
      </c>
      <c r="M19" s="907">
        <v>16170</v>
      </c>
      <c r="N19" s="907">
        <v>24774</v>
      </c>
      <c r="O19" s="907">
        <v>28788</v>
      </c>
      <c r="P19" s="907">
        <v>23601</v>
      </c>
      <c r="Q19" s="907">
        <v>13006</v>
      </c>
      <c r="R19" s="907">
        <v>5563</v>
      </c>
      <c r="S19" s="907">
        <v>2362</v>
      </c>
      <c r="T19" s="907">
        <v>1291</v>
      </c>
      <c r="U19" s="907">
        <v>768</v>
      </c>
      <c r="V19" s="907">
        <v>551</v>
      </c>
      <c r="W19" s="907">
        <v>234</v>
      </c>
      <c r="X19" s="907">
        <v>136</v>
      </c>
      <c r="Y19" s="907">
        <v>144</v>
      </c>
      <c r="Z19" s="908">
        <v>158510</v>
      </c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  <c r="AL19" s="354"/>
      <c r="AM19" s="354"/>
      <c r="AN19" s="354"/>
      <c r="AO19" s="354"/>
      <c r="AP19" s="354"/>
      <c r="AQ19" s="354"/>
      <c r="AR19" s="354"/>
      <c r="AS19" s="354"/>
      <c r="AT19" s="354"/>
      <c r="AU19" s="354"/>
    </row>
    <row r="20" spans="1:47" ht="16.5" customHeight="1">
      <c r="A20" s="1214"/>
      <c r="B20" s="1212" t="s">
        <v>31</v>
      </c>
      <c r="C20" s="1215" t="s">
        <v>55</v>
      </c>
      <c r="D20" s="356" t="s">
        <v>27</v>
      </c>
      <c r="E20" s="900">
        <v>0</v>
      </c>
      <c r="F20" s="900">
        <v>0</v>
      </c>
      <c r="G20" s="900">
        <v>1</v>
      </c>
      <c r="H20" s="900">
        <v>0</v>
      </c>
      <c r="I20" s="900">
        <v>20</v>
      </c>
      <c r="J20" s="900">
        <v>68</v>
      </c>
      <c r="K20" s="900">
        <v>40</v>
      </c>
      <c r="L20" s="900">
        <v>7</v>
      </c>
      <c r="M20" s="900">
        <v>4</v>
      </c>
      <c r="N20" s="900">
        <v>68</v>
      </c>
      <c r="O20" s="900">
        <v>89</v>
      </c>
      <c r="P20" s="900">
        <v>96</v>
      </c>
      <c r="Q20" s="900">
        <v>87</v>
      </c>
      <c r="R20" s="900">
        <v>48</v>
      </c>
      <c r="S20" s="900">
        <v>14</v>
      </c>
      <c r="T20" s="900">
        <v>10</v>
      </c>
      <c r="U20" s="900">
        <v>2</v>
      </c>
      <c r="V20" s="900">
        <v>0</v>
      </c>
      <c r="W20" s="900">
        <v>0</v>
      </c>
      <c r="X20" s="900">
        <v>3</v>
      </c>
      <c r="Y20" s="900">
        <v>0</v>
      </c>
      <c r="Z20" s="901">
        <v>559</v>
      </c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354"/>
      <c r="AP20" s="354"/>
      <c r="AQ20" s="354"/>
      <c r="AR20" s="354"/>
      <c r="AS20" s="354"/>
      <c r="AT20" s="354"/>
      <c r="AU20" s="354"/>
    </row>
    <row r="21" spans="1:47" ht="16.5" customHeight="1">
      <c r="A21" s="1214"/>
      <c r="B21" s="1212"/>
      <c r="C21" s="1215"/>
      <c r="D21" s="358" t="s">
        <v>28</v>
      </c>
      <c r="E21" s="902">
        <v>0</v>
      </c>
      <c r="F21" s="902">
        <v>0</v>
      </c>
      <c r="G21" s="902">
        <v>20</v>
      </c>
      <c r="H21" s="902">
        <v>11</v>
      </c>
      <c r="I21" s="902">
        <v>1036</v>
      </c>
      <c r="J21" s="902">
        <v>5329</v>
      </c>
      <c r="K21" s="902">
        <v>3160</v>
      </c>
      <c r="L21" s="902">
        <v>721</v>
      </c>
      <c r="M21" s="902">
        <v>486</v>
      </c>
      <c r="N21" s="902">
        <v>8094</v>
      </c>
      <c r="O21" s="902">
        <v>10446</v>
      </c>
      <c r="P21" s="902">
        <v>11758</v>
      </c>
      <c r="Q21" s="902">
        <v>10648</v>
      </c>
      <c r="R21" s="902">
        <v>5952</v>
      </c>
      <c r="S21" s="902">
        <v>1670</v>
      </c>
      <c r="T21" s="902">
        <v>1368</v>
      </c>
      <c r="U21" s="902">
        <v>331</v>
      </c>
      <c r="V21" s="902">
        <v>40</v>
      </c>
      <c r="W21" s="902">
        <v>30</v>
      </c>
      <c r="X21" s="902">
        <v>427</v>
      </c>
      <c r="Y21" s="902">
        <v>40</v>
      </c>
      <c r="Z21" s="903">
        <v>61567</v>
      </c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</row>
    <row r="22" spans="1:47" ht="16.5" customHeight="1">
      <c r="A22" s="1214"/>
      <c r="B22" s="1212"/>
      <c r="C22" s="1215"/>
      <c r="D22" s="357" t="s">
        <v>26</v>
      </c>
      <c r="E22" s="904">
        <v>0</v>
      </c>
      <c r="F22" s="904">
        <v>0</v>
      </c>
      <c r="G22" s="904">
        <v>3</v>
      </c>
      <c r="H22" s="904">
        <v>0</v>
      </c>
      <c r="I22" s="904">
        <v>70</v>
      </c>
      <c r="J22" s="904">
        <v>270</v>
      </c>
      <c r="K22" s="904">
        <v>113</v>
      </c>
      <c r="L22" s="904">
        <v>19</v>
      </c>
      <c r="M22" s="904">
        <v>10</v>
      </c>
      <c r="N22" s="904">
        <v>99</v>
      </c>
      <c r="O22" s="904">
        <v>113</v>
      </c>
      <c r="P22" s="904">
        <v>134</v>
      </c>
      <c r="Q22" s="904">
        <v>113</v>
      </c>
      <c r="R22" s="904">
        <v>66</v>
      </c>
      <c r="S22" s="904">
        <v>16</v>
      </c>
      <c r="T22" s="904">
        <v>15</v>
      </c>
      <c r="U22" s="904">
        <v>3</v>
      </c>
      <c r="V22" s="904">
        <v>0</v>
      </c>
      <c r="W22" s="904">
        <v>0</v>
      </c>
      <c r="X22" s="904">
        <v>6</v>
      </c>
      <c r="Y22" s="904">
        <v>0</v>
      </c>
      <c r="Z22" s="905">
        <v>1050</v>
      </c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</row>
    <row r="23" spans="1:47" ht="16.5" customHeight="1">
      <c r="A23" s="1214"/>
      <c r="B23" s="1212"/>
      <c r="C23" s="1215" t="s">
        <v>56</v>
      </c>
      <c r="D23" s="356" t="s">
        <v>27</v>
      </c>
      <c r="E23" s="900">
        <v>0</v>
      </c>
      <c r="F23" s="900">
        <v>0</v>
      </c>
      <c r="G23" s="900">
        <v>1</v>
      </c>
      <c r="H23" s="900">
        <v>17</v>
      </c>
      <c r="I23" s="900">
        <v>13</v>
      </c>
      <c r="J23" s="900">
        <v>8</v>
      </c>
      <c r="K23" s="900">
        <v>3</v>
      </c>
      <c r="L23" s="900">
        <v>6</v>
      </c>
      <c r="M23" s="900">
        <v>3</v>
      </c>
      <c r="N23" s="900">
        <v>1</v>
      </c>
      <c r="O23" s="900">
        <v>4</v>
      </c>
      <c r="P23" s="900">
        <v>2</v>
      </c>
      <c r="Q23" s="900">
        <v>0</v>
      </c>
      <c r="R23" s="900">
        <v>0</v>
      </c>
      <c r="S23" s="900">
        <v>0</v>
      </c>
      <c r="T23" s="900">
        <v>0</v>
      </c>
      <c r="U23" s="900">
        <v>0</v>
      </c>
      <c r="V23" s="900">
        <v>0</v>
      </c>
      <c r="W23" s="900">
        <v>0</v>
      </c>
      <c r="X23" s="900">
        <v>0</v>
      </c>
      <c r="Y23" s="900">
        <v>0</v>
      </c>
      <c r="Z23" s="901">
        <v>59</v>
      </c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</row>
    <row r="24" spans="1:47" ht="16.5" customHeight="1">
      <c r="A24" s="1214"/>
      <c r="B24" s="1212"/>
      <c r="C24" s="1215"/>
      <c r="D24" s="358" t="s">
        <v>28</v>
      </c>
      <c r="E24" s="902">
        <v>0</v>
      </c>
      <c r="F24" s="902">
        <v>0</v>
      </c>
      <c r="G24" s="902">
        <v>33</v>
      </c>
      <c r="H24" s="902">
        <v>580</v>
      </c>
      <c r="I24" s="902">
        <v>847</v>
      </c>
      <c r="J24" s="902">
        <v>560</v>
      </c>
      <c r="K24" s="902">
        <v>437</v>
      </c>
      <c r="L24" s="902">
        <v>542</v>
      </c>
      <c r="M24" s="902">
        <v>535</v>
      </c>
      <c r="N24" s="902">
        <v>191</v>
      </c>
      <c r="O24" s="902">
        <v>542</v>
      </c>
      <c r="P24" s="902">
        <v>360</v>
      </c>
      <c r="Q24" s="902">
        <v>33</v>
      </c>
      <c r="R24" s="902">
        <v>0</v>
      </c>
      <c r="S24" s="902">
        <v>22</v>
      </c>
      <c r="T24" s="902">
        <v>0</v>
      </c>
      <c r="U24" s="902">
        <v>0</v>
      </c>
      <c r="V24" s="902">
        <v>0</v>
      </c>
      <c r="W24" s="902">
        <v>0</v>
      </c>
      <c r="X24" s="902">
        <v>0</v>
      </c>
      <c r="Y24" s="902">
        <v>0</v>
      </c>
      <c r="Z24" s="903">
        <v>4682</v>
      </c>
      <c r="AA24" s="354"/>
      <c r="AB24" s="354"/>
      <c r="AC24" s="354"/>
      <c r="AD24" s="354"/>
      <c r="AE24" s="354"/>
      <c r="AF24" s="354"/>
      <c r="AG24" s="354"/>
      <c r="AH24" s="354"/>
      <c r="AI24" s="354"/>
      <c r="AJ24" s="354"/>
      <c r="AK24" s="354"/>
      <c r="AL24" s="354"/>
      <c r="AM24" s="354"/>
      <c r="AN24" s="354"/>
      <c r="AO24" s="354"/>
      <c r="AP24" s="354"/>
      <c r="AQ24" s="354"/>
      <c r="AR24" s="354"/>
      <c r="AS24" s="354"/>
      <c r="AT24" s="354"/>
      <c r="AU24" s="354"/>
    </row>
    <row r="25" spans="1:47" ht="16.5" customHeight="1">
      <c r="A25" s="1214"/>
      <c r="B25" s="1212"/>
      <c r="C25" s="1215"/>
      <c r="D25" s="357" t="s">
        <v>26</v>
      </c>
      <c r="E25" s="904">
        <v>0</v>
      </c>
      <c r="F25" s="904">
        <v>0</v>
      </c>
      <c r="G25" s="904">
        <v>3</v>
      </c>
      <c r="H25" s="904">
        <v>46</v>
      </c>
      <c r="I25" s="904">
        <v>57</v>
      </c>
      <c r="J25" s="904">
        <v>28</v>
      </c>
      <c r="K25" s="904">
        <v>14</v>
      </c>
      <c r="L25" s="904">
        <v>15</v>
      </c>
      <c r="M25" s="904">
        <v>9</v>
      </c>
      <c r="N25" s="904">
        <v>2</v>
      </c>
      <c r="O25" s="904">
        <v>6</v>
      </c>
      <c r="P25" s="904">
        <v>4</v>
      </c>
      <c r="Q25" s="904">
        <v>0</v>
      </c>
      <c r="R25" s="904">
        <v>0</v>
      </c>
      <c r="S25" s="904">
        <v>0</v>
      </c>
      <c r="T25" s="904">
        <v>0</v>
      </c>
      <c r="U25" s="904">
        <v>0</v>
      </c>
      <c r="V25" s="904">
        <v>0</v>
      </c>
      <c r="W25" s="904">
        <v>0</v>
      </c>
      <c r="X25" s="904">
        <v>0</v>
      </c>
      <c r="Y25" s="904">
        <v>0</v>
      </c>
      <c r="Z25" s="906">
        <v>184</v>
      </c>
      <c r="AA25" s="354"/>
      <c r="AB25" s="354"/>
      <c r="AC25" s="354"/>
      <c r="AD25" s="354"/>
      <c r="AE25" s="354"/>
      <c r="AF25" s="354"/>
      <c r="AG25" s="354"/>
      <c r="AH25" s="354"/>
      <c r="AI25" s="354"/>
      <c r="AJ25" s="354"/>
      <c r="AK25" s="354"/>
      <c r="AL25" s="354"/>
      <c r="AM25" s="354"/>
      <c r="AN25" s="354"/>
      <c r="AO25" s="354"/>
      <c r="AP25" s="354"/>
      <c r="AQ25" s="354"/>
      <c r="AR25" s="354"/>
      <c r="AS25" s="354"/>
      <c r="AT25" s="354"/>
      <c r="AU25" s="354"/>
    </row>
    <row r="26" spans="1:47" ht="16.5" customHeight="1">
      <c r="A26" s="1214"/>
      <c r="B26" s="1212" t="s">
        <v>30</v>
      </c>
      <c r="C26" s="1212"/>
      <c r="D26" s="356" t="s">
        <v>27</v>
      </c>
      <c r="E26" s="900">
        <v>0</v>
      </c>
      <c r="F26" s="900">
        <v>0</v>
      </c>
      <c r="G26" s="900">
        <v>3</v>
      </c>
      <c r="H26" s="900">
        <v>17</v>
      </c>
      <c r="I26" s="900">
        <v>33</v>
      </c>
      <c r="J26" s="900">
        <v>76</v>
      </c>
      <c r="K26" s="900">
        <v>43</v>
      </c>
      <c r="L26" s="900">
        <v>13</v>
      </c>
      <c r="M26" s="900">
        <v>7</v>
      </c>
      <c r="N26" s="900">
        <v>69</v>
      </c>
      <c r="O26" s="900">
        <v>93</v>
      </c>
      <c r="P26" s="900">
        <v>98</v>
      </c>
      <c r="Q26" s="900">
        <v>87</v>
      </c>
      <c r="R26" s="900">
        <v>48</v>
      </c>
      <c r="S26" s="900">
        <v>14</v>
      </c>
      <c r="T26" s="900">
        <v>10</v>
      </c>
      <c r="U26" s="900">
        <v>2</v>
      </c>
      <c r="V26" s="900">
        <v>0</v>
      </c>
      <c r="W26" s="900">
        <v>0</v>
      </c>
      <c r="X26" s="900">
        <v>3</v>
      </c>
      <c r="Y26" s="900">
        <v>0</v>
      </c>
      <c r="Z26" s="901">
        <v>619</v>
      </c>
      <c r="AA26" s="354"/>
      <c r="AB26" s="354"/>
      <c r="AC26" s="354"/>
      <c r="AD26" s="354"/>
      <c r="AE26" s="354"/>
      <c r="AF26" s="354"/>
      <c r="AG26" s="354"/>
      <c r="AH26" s="354"/>
      <c r="AI26" s="354"/>
      <c r="AJ26" s="354"/>
      <c r="AK26" s="354"/>
      <c r="AL26" s="354"/>
      <c r="AM26" s="354"/>
      <c r="AN26" s="354"/>
      <c r="AO26" s="354"/>
      <c r="AP26" s="354"/>
      <c r="AQ26" s="354"/>
      <c r="AR26" s="354"/>
      <c r="AS26" s="354"/>
      <c r="AT26" s="354"/>
      <c r="AU26" s="354"/>
    </row>
    <row r="27" spans="1:47" ht="16.5" customHeight="1">
      <c r="A27" s="1214"/>
      <c r="B27" s="1212"/>
      <c r="C27" s="1212"/>
      <c r="D27" s="358" t="s">
        <v>28</v>
      </c>
      <c r="E27" s="902">
        <v>0</v>
      </c>
      <c r="F27" s="902">
        <v>0</v>
      </c>
      <c r="G27" s="902">
        <v>53</v>
      </c>
      <c r="H27" s="902">
        <v>591</v>
      </c>
      <c r="I27" s="902">
        <v>1883</v>
      </c>
      <c r="J27" s="902">
        <v>5889</v>
      </c>
      <c r="K27" s="902">
        <v>3597</v>
      </c>
      <c r="L27" s="902">
        <v>1263</v>
      </c>
      <c r="M27" s="902">
        <v>1021</v>
      </c>
      <c r="N27" s="902">
        <v>8285</v>
      </c>
      <c r="O27" s="902">
        <v>10988</v>
      </c>
      <c r="P27" s="902">
        <v>12118</v>
      </c>
      <c r="Q27" s="902">
        <v>10681</v>
      </c>
      <c r="R27" s="902">
        <v>5952</v>
      </c>
      <c r="S27" s="902">
        <v>1692</v>
      </c>
      <c r="T27" s="902">
        <v>1368</v>
      </c>
      <c r="U27" s="902">
        <v>331</v>
      </c>
      <c r="V27" s="902">
        <v>40</v>
      </c>
      <c r="W27" s="902">
        <v>30</v>
      </c>
      <c r="X27" s="902">
        <v>427</v>
      </c>
      <c r="Y27" s="902">
        <v>40</v>
      </c>
      <c r="Z27" s="903">
        <v>66249</v>
      </c>
      <c r="AA27" s="354"/>
      <c r="AB27" s="354"/>
      <c r="AC27" s="354"/>
      <c r="AD27" s="354"/>
      <c r="AE27" s="354"/>
      <c r="AF27" s="354"/>
      <c r="AG27" s="354"/>
      <c r="AH27" s="354"/>
      <c r="AI27" s="354"/>
      <c r="AJ27" s="354"/>
      <c r="AK27" s="354"/>
      <c r="AL27" s="354"/>
      <c r="AM27" s="354"/>
      <c r="AN27" s="354"/>
      <c r="AO27" s="354"/>
      <c r="AP27" s="354"/>
      <c r="AQ27" s="354"/>
      <c r="AR27" s="354"/>
      <c r="AS27" s="354"/>
      <c r="AT27" s="354"/>
      <c r="AU27" s="354"/>
    </row>
    <row r="28" spans="1:47" ht="16.5" customHeight="1">
      <c r="A28" s="1214"/>
      <c r="B28" s="1212"/>
      <c r="C28" s="1212"/>
      <c r="D28" s="357" t="s">
        <v>26</v>
      </c>
      <c r="E28" s="907">
        <v>0</v>
      </c>
      <c r="F28" s="907">
        <v>0</v>
      </c>
      <c r="G28" s="907">
        <v>6</v>
      </c>
      <c r="H28" s="907">
        <v>46</v>
      </c>
      <c r="I28" s="907">
        <v>127</v>
      </c>
      <c r="J28" s="907">
        <v>298</v>
      </c>
      <c r="K28" s="907">
        <v>127</v>
      </c>
      <c r="L28" s="907">
        <v>34</v>
      </c>
      <c r="M28" s="907">
        <v>19</v>
      </c>
      <c r="N28" s="907">
        <v>101</v>
      </c>
      <c r="O28" s="907">
        <v>119</v>
      </c>
      <c r="P28" s="907">
        <v>138</v>
      </c>
      <c r="Q28" s="907">
        <v>113</v>
      </c>
      <c r="R28" s="907">
        <v>66</v>
      </c>
      <c r="S28" s="907">
        <v>16</v>
      </c>
      <c r="T28" s="907">
        <v>15</v>
      </c>
      <c r="U28" s="907">
        <v>3</v>
      </c>
      <c r="V28" s="907">
        <v>0</v>
      </c>
      <c r="W28" s="907">
        <v>0</v>
      </c>
      <c r="X28" s="907">
        <v>6</v>
      </c>
      <c r="Y28" s="907">
        <v>0</v>
      </c>
      <c r="Z28" s="908">
        <v>1234</v>
      </c>
      <c r="AA28" s="354"/>
      <c r="AB28" s="354"/>
      <c r="AC28" s="354"/>
      <c r="AD28" s="354"/>
      <c r="AE28" s="354"/>
      <c r="AF28" s="354"/>
      <c r="AG28" s="354"/>
      <c r="AH28" s="354"/>
      <c r="AI28" s="354"/>
      <c r="AJ28" s="354"/>
      <c r="AK28" s="354"/>
      <c r="AL28" s="354"/>
      <c r="AM28" s="354"/>
      <c r="AN28" s="354"/>
      <c r="AO28" s="354"/>
      <c r="AP28" s="354"/>
      <c r="AQ28" s="354"/>
      <c r="AR28" s="354"/>
      <c r="AS28" s="354"/>
      <c r="AT28" s="354"/>
      <c r="AU28" s="354"/>
    </row>
    <row r="29" spans="1:47" ht="16.5" customHeight="1">
      <c r="A29" s="1214" t="s">
        <v>24</v>
      </c>
      <c r="B29" s="1212"/>
      <c r="C29" s="1212"/>
      <c r="D29" s="356" t="s">
        <v>27</v>
      </c>
      <c r="E29" s="900">
        <v>0</v>
      </c>
      <c r="F29" s="900">
        <v>24</v>
      </c>
      <c r="G29" s="900">
        <v>104</v>
      </c>
      <c r="H29" s="900">
        <v>291</v>
      </c>
      <c r="I29" s="900">
        <v>741</v>
      </c>
      <c r="J29" s="900">
        <v>862</v>
      </c>
      <c r="K29" s="900">
        <v>1557</v>
      </c>
      <c r="L29" s="900">
        <v>2037</v>
      </c>
      <c r="M29" s="900">
        <v>2234</v>
      </c>
      <c r="N29" s="900">
        <v>3915</v>
      </c>
      <c r="O29" s="900">
        <v>5239</v>
      </c>
      <c r="P29" s="900">
        <v>5051</v>
      </c>
      <c r="Q29" s="900">
        <v>3651</v>
      </c>
      <c r="R29" s="900">
        <v>1565</v>
      </c>
      <c r="S29" s="900">
        <v>745</v>
      </c>
      <c r="T29" s="900">
        <v>499</v>
      </c>
      <c r="U29" s="900">
        <v>350</v>
      </c>
      <c r="V29" s="900">
        <v>268</v>
      </c>
      <c r="W29" s="900">
        <v>140</v>
      </c>
      <c r="X29" s="900">
        <v>93</v>
      </c>
      <c r="Y29" s="900">
        <v>95</v>
      </c>
      <c r="Z29" s="901">
        <v>29459</v>
      </c>
      <c r="AA29" s="354"/>
      <c r="AB29" s="354"/>
      <c r="AC29" s="354"/>
      <c r="AD29" s="354"/>
      <c r="AE29" s="354"/>
      <c r="AF29" s="354"/>
      <c r="AG29" s="354"/>
      <c r="AH29" s="354"/>
      <c r="AI29" s="354"/>
      <c r="AJ29" s="354"/>
      <c r="AK29" s="354"/>
      <c r="AL29" s="354"/>
      <c r="AM29" s="354"/>
      <c r="AN29" s="354"/>
      <c r="AO29" s="354"/>
      <c r="AP29" s="354"/>
      <c r="AQ29" s="354"/>
      <c r="AR29" s="354"/>
      <c r="AS29" s="354"/>
      <c r="AT29" s="354"/>
      <c r="AU29" s="354"/>
    </row>
    <row r="30" spans="1:47" ht="16.5" customHeight="1">
      <c r="A30" s="1214"/>
      <c r="B30" s="1212"/>
      <c r="C30" s="1212"/>
      <c r="D30" s="358" t="s">
        <v>28</v>
      </c>
      <c r="E30" s="902">
        <v>0</v>
      </c>
      <c r="F30" s="902">
        <v>1339</v>
      </c>
      <c r="G30" s="902">
        <v>9765</v>
      </c>
      <c r="H30" s="902">
        <v>28890</v>
      </c>
      <c r="I30" s="902">
        <v>103858</v>
      </c>
      <c r="J30" s="902">
        <v>154146</v>
      </c>
      <c r="K30" s="902">
        <v>383394</v>
      </c>
      <c r="L30" s="902">
        <v>644920</v>
      </c>
      <c r="M30" s="902">
        <v>911763</v>
      </c>
      <c r="N30" s="902">
        <v>1701456</v>
      </c>
      <c r="O30" s="902">
        <v>2421880</v>
      </c>
      <c r="P30" s="902">
        <v>2447540</v>
      </c>
      <c r="Q30" s="902">
        <v>1701125</v>
      </c>
      <c r="R30" s="902">
        <v>842455</v>
      </c>
      <c r="S30" s="902">
        <v>418365</v>
      </c>
      <c r="T30" s="902">
        <v>279687</v>
      </c>
      <c r="U30" s="902">
        <v>191972</v>
      </c>
      <c r="V30" s="902">
        <v>153944</v>
      </c>
      <c r="W30" s="902">
        <v>80845</v>
      </c>
      <c r="X30" s="902">
        <v>52199</v>
      </c>
      <c r="Y30" s="902">
        <v>49677</v>
      </c>
      <c r="Z30" s="903">
        <v>12579220</v>
      </c>
      <c r="AA30" s="354"/>
      <c r="AB30" s="354"/>
      <c r="AC30" s="354"/>
      <c r="AD30" s="354"/>
      <c r="AE30" s="354"/>
      <c r="AF30" s="354"/>
      <c r="AG30" s="354"/>
      <c r="AH30" s="354"/>
      <c r="AI30" s="354"/>
      <c r="AJ30" s="354"/>
      <c r="AK30" s="354"/>
      <c r="AL30" s="354"/>
      <c r="AM30" s="354"/>
      <c r="AN30" s="354"/>
      <c r="AO30" s="354"/>
      <c r="AP30" s="354"/>
      <c r="AQ30" s="354"/>
      <c r="AR30" s="354"/>
      <c r="AS30" s="354"/>
      <c r="AT30" s="354"/>
      <c r="AU30" s="354"/>
    </row>
    <row r="31" spans="1:47" ht="16.5" customHeight="1">
      <c r="A31" s="1214"/>
      <c r="B31" s="1212"/>
      <c r="C31" s="1212"/>
      <c r="D31" s="357" t="s">
        <v>26</v>
      </c>
      <c r="E31" s="907">
        <v>0</v>
      </c>
      <c r="F31" s="907">
        <v>341</v>
      </c>
      <c r="G31" s="907">
        <v>1155</v>
      </c>
      <c r="H31" s="907">
        <v>2233</v>
      </c>
      <c r="I31" s="907">
        <v>5614</v>
      </c>
      <c r="J31" s="907">
        <v>5961</v>
      </c>
      <c r="K31" s="907">
        <v>11478</v>
      </c>
      <c r="L31" s="907">
        <v>14978</v>
      </c>
      <c r="M31" s="907">
        <v>16189</v>
      </c>
      <c r="N31" s="907">
        <v>24875</v>
      </c>
      <c r="O31" s="907">
        <v>28907</v>
      </c>
      <c r="P31" s="907">
        <v>23739</v>
      </c>
      <c r="Q31" s="907">
        <v>13119</v>
      </c>
      <c r="R31" s="907">
        <v>5629</v>
      </c>
      <c r="S31" s="907">
        <v>2378</v>
      </c>
      <c r="T31" s="907">
        <v>1306</v>
      </c>
      <c r="U31" s="907">
        <v>771</v>
      </c>
      <c r="V31" s="907">
        <v>551</v>
      </c>
      <c r="W31" s="907">
        <v>234</v>
      </c>
      <c r="X31" s="907">
        <v>142</v>
      </c>
      <c r="Y31" s="907">
        <v>144</v>
      </c>
      <c r="Z31" s="908">
        <v>159744</v>
      </c>
      <c r="AA31" s="354"/>
      <c r="AB31" s="354"/>
      <c r="AC31" s="354"/>
      <c r="AD31" s="354"/>
      <c r="AE31" s="354"/>
      <c r="AF31" s="354"/>
      <c r="AG31" s="354"/>
      <c r="AH31" s="354"/>
      <c r="AI31" s="354"/>
      <c r="AJ31" s="354"/>
      <c r="AK31" s="354"/>
      <c r="AL31" s="354"/>
      <c r="AM31" s="354"/>
      <c r="AN31" s="354"/>
      <c r="AO31" s="354"/>
      <c r="AP31" s="354"/>
      <c r="AQ31" s="354"/>
      <c r="AR31" s="354"/>
      <c r="AS31" s="354"/>
      <c r="AT31" s="354"/>
      <c r="AU31" s="354"/>
    </row>
    <row r="32" spans="1:47" ht="16.5" customHeight="1">
      <c r="A32" s="1214" t="s">
        <v>34</v>
      </c>
      <c r="B32" s="1212" t="s">
        <v>29</v>
      </c>
      <c r="C32" s="1215" t="s">
        <v>53</v>
      </c>
      <c r="D32" s="356" t="s">
        <v>27</v>
      </c>
      <c r="E32" s="900">
        <v>0</v>
      </c>
      <c r="F32" s="900">
        <v>0</v>
      </c>
      <c r="G32" s="900">
        <v>10</v>
      </c>
      <c r="H32" s="900">
        <v>0</v>
      </c>
      <c r="I32" s="900">
        <v>6</v>
      </c>
      <c r="J32" s="900">
        <v>1</v>
      </c>
      <c r="K32" s="900">
        <v>5</v>
      </c>
      <c r="L32" s="900">
        <v>3</v>
      </c>
      <c r="M32" s="900">
        <v>16</v>
      </c>
      <c r="N32" s="900">
        <v>14</v>
      </c>
      <c r="O32" s="900">
        <v>41</v>
      </c>
      <c r="P32" s="900">
        <v>103</v>
      </c>
      <c r="Q32" s="900">
        <v>119</v>
      </c>
      <c r="R32" s="900">
        <v>606</v>
      </c>
      <c r="S32" s="900">
        <v>377</v>
      </c>
      <c r="T32" s="900">
        <v>474</v>
      </c>
      <c r="U32" s="900">
        <v>349</v>
      </c>
      <c r="V32" s="900">
        <v>368</v>
      </c>
      <c r="W32" s="900">
        <v>210</v>
      </c>
      <c r="X32" s="900">
        <v>187</v>
      </c>
      <c r="Y32" s="900">
        <v>204</v>
      </c>
      <c r="Z32" s="901">
        <v>3093</v>
      </c>
      <c r="AA32" s="354"/>
      <c r="AB32" s="354"/>
      <c r="AC32" s="354"/>
      <c r="AD32" s="354"/>
      <c r="AE32" s="354"/>
      <c r="AF32" s="354"/>
      <c r="AG32" s="354"/>
      <c r="AH32" s="354"/>
      <c r="AI32" s="354"/>
      <c r="AJ32" s="354"/>
      <c r="AK32" s="354"/>
      <c r="AL32" s="354"/>
      <c r="AM32" s="354"/>
      <c r="AN32" s="354"/>
      <c r="AO32" s="354"/>
      <c r="AP32" s="354"/>
      <c r="AQ32" s="354"/>
      <c r="AR32" s="354"/>
      <c r="AS32" s="354"/>
      <c r="AT32" s="354"/>
      <c r="AU32" s="354"/>
    </row>
    <row r="33" spans="1:47" ht="16.5" customHeight="1">
      <c r="A33" s="1214"/>
      <c r="B33" s="1212"/>
      <c r="C33" s="1215"/>
      <c r="D33" s="358" t="s">
        <v>28</v>
      </c>
      <c r="E33" s="902">
        <v>0</v>
      </c>
      <c r="F33" s="902">
        <v>0</v>
      </c>
      <c r="G33" s="902">
        <v>290</v>
      </c>
      <c r="H33" s="902">
        <v>6</v>
      </c>
      <c r="I33" s="902">
        <v>574</v>
      </c>
      <c r="J33" s="902">
        <v>93</v>
      </c>
      <c r="K33" s="902">
        <v>841</v>
      </c>
      <c r="L33" s="902">
        <v>504</v>
      </c>
      <c r="M33" s="902">
        <v>3081</v>
      </c>
      <c r="N33" s="902">
        <v>3098</v>
      </c>
      <c r="O33" s="902">
        <v>9810</v>
      </c>
      <c r="P33" s="902">
        <v>25316</v>
      </c>
      <c r="Q33" s="902">
        <v>29405</v>
      </c>
      <c r="R33" s="902">
        <v>147193</v>
      </c>
      <c r="S33" s="902">
        <v>90535</v>
      </c>
      <c r="T33" s="902">
        <v>112944</v>
      </c>
      <c r="U33" s="902">
        <v>80173</v>
      </c>
      <c r="V33" s="902">
        <v>85301</v>
      </c>
      <c r="W33" s="902">
        <v>48138</v>
      </c>
      <c r="X33" s="902">
        <v>44020</v>
      </c>
      <c r="Y33" s="902">
        <v>47613</v>
      </c>
      <c r="Z33" s="903">
        <v>728935</v>
      </c>
      <c r="AA33" s="354"/>
      <c r="AB33" s="354"/>
      <c r="AC33" s="354"/>
      <c r="AD33" s="354"/>
      <c r="AE33" s="354"/>
      <c r="AF33" s="354"/>
      <c r="AG33" s="354"/>
      <c r="AH33" s="354"/>
      <c r="AI33" s="354"/>
      <c r="AJ33" s="354"/>
      <c r="AK33" s="354"/>
      <c r="AL33" s="354"/>
      <c r="AM33" s="354"/>
      <c r="AN33" s="354"/>
      <c r="AO33" s="354"/>
      <c r="AP33" s="354"/>
      <c r="AQ33" s="354"/>
      <c r="AR33" s="354"/>
      <c r="AS33" s="354"/>
      <c r="AT33" s="354"/>
      <c r="AU33" s="354"/>
    </row>
    <row r="34" spans="1:47" ht="16.5" customHeight="1">
      <c r="A34" s="1214"/>
      <c r="B34" s="1212"/>
      <c r="C34" s="1215"/>
      <c r="D34" s="357" t="s">
        <v>26</v>
      </c>
      <c r="E34" s="904">
        <v>0</v>
      </c>
      <c r="F34" s="904">
        <v>0</v>
      </c>
      <c r="G34" s="904">
        <v>35</v>
      </c>
      <c r="H34" s="904">
        <v>0</v>
      </c>
      <c r="I34" s="904">
        <v>36</v>
      </c>
      <c r="J34" s="904">
        <v>5</v>
      </c>
      <c r="K34" s="904">
        <v>31</v>
      </c>
      <c r="L34" s="904">
        <v>12</v>
      </c>
      <c r="M34" s="904">
        <v>64</v>
      </c>
      <c r="N34" s="904">
        <v>46</v>
      </c>
      <c r="O34" s="904">
        <v>82</v>
      </c>
      <c r="P34" s="904">
        <v>147</v>
      </c>
      <c r="Q34" s="904">
        <v>143</v>
      </c>
      <c r="R34" s="904">
        <v>703</v>
      </c>
      <c r="S34" s="904">
        <v>417</v>
      </c>
      <c r="T34" s="904">
        <v>549</v>
      </c>
      <c r="U34" s="904">
        <v>392</v>
      </c>
      <c r="V34" s="904">
        <v>421</v>
      </c>
      <c r="W34" s="904">
        <v>206</v>
      </c>
      <c r="X34" s="904">
        <v>215</v>
      </c>
      <c r="Y34" s="904">
        <v>224</v>
      </c>
      <c r="Z34" s="905">
        <v>3728</v>
      </c>
      <c r="AA34" s="354"/>
      <c r="AB34" s="354"/>
      <c r="AC34" s="354"/>
      <c r="AD34" s="354"/>
      <c r="AE34" s="354"/>
      <c r="AF34" s="354"/>
      <c r="AG34" s="354"/>
      <c r="AH34" s="354"/>
      <c r="AI34" s="354"/>
      <c r="AJ34" s="354"/>
      <c r="AK34" s="354"/>
      <c r="AL34" s="354"/>
      <c r="AM34" s="354"/>
      <c r="AN34" s="354"/>
      <c r="AO34" s="354"/>
      <c r="AP34" s="354"/>
      <c r="AQ34" s="354"/>
      <c r="AR34" s="354"/>
      <c r="AS34" s="354"/>
      <c r="AT34" s="354"/>
      <c r="AU34" s="354"/>
    </row>
    <row r="35" spans="1:47" ht="16.5" customHeight="1">
      <c r="A35" s="1214"/>
      <c r="B35" s="1212"/>
      <c r="C35" s="1215" t="s">
        <v>54</v>
      </c>
      <c r="D35" s="356" t="s">
        <v>27</v>
      </c>
      <c r="E35" s="900">
        <v>0</v>
      </c>
      <c r="F35" s="900">
        <v>0</v>
      </c>
      <c r="G35" s="900">
        <v>0</v>
      </c>
      <c r="H35" s="900">
        <v>0</v>
      </c>
      <c r="I35" s="900">
        <v>0</v>
      </c>
      <c r="J35" s="900">
        <v>0</v>
      </c>
      <c r="K35" s="900">
        <v>0</v>
      </c>
      <c r="L35" s="900">
        <v>0</v>
      </c>
      <c r="M35" s="900">
        <v>0</v>
      </c>
      <c r="N35" s="900">
        <v>1</v>
      </c>
      <c r="O35" s="900">
        <v>1</v>
      </c>
      <c r="P35" s="900">
        <v>0</v>
      </c>
      <c r="Q35" s="900">
        <v>0</v>
      </c>
      <c r="R35" s="900">
        <v>1</v>
      </c>
      <c r="S35" s="900">
        <v>0</v>
      </c>
      <c r="T35" s="900">
        <v>0</v>
      </c>
      <c r="U35" s="900">
        <v>0</v>
      </c>
      <c r="V35" s="900">
        <v>7</v>
      </c>
      <c r="W35" s="900">
        <v>0</v>
      </c>
      <c r="X35" s="900">
        <v>8</v>
      </c>
      <c r="Y35" s="900">
        <v>75</v>
      </c>
      <c r="Z35" s="901">
        <v>93</v>
      </c>
      <c r="AA35" s="354"/>
      <c r="AB35" s="354"/>
      <c r="AC35" s="354"/>
      <c r="AD35" s="354"/>
      <c r="AE35" s="354"/>
      <c r="AF35" s="354"/>
      <c r="AG35" s="354"/>
      <c r="AH35" s="354"/>
      <c r="AI35" s="354"/>
      <c r="AJ35" s="354"/>
      <c r="AK35" s="354"/>
      <c r="AL35" s="354"/>
      <c r="AM35" s="354"/>
      <c r="AN35" s="354"/>
      <c r="AO35" s="354"/>
      <c r="AP35" s="354"/>
      <c r="AQ35" s="354"/>
      <c r="AR35" s="354"/>
      <c r="AS35" s="354"/>
      <c r="AT35" s="354"/>
      <c r="AU35" s="354"/>
    </row>
    <row r="36" spans="1:47" ht="16.5" customHeight="1">
      <c r="A36" s="1214"/>
      <c r="B36" s="1212"/>
      <c r="C36" s="1215"/>
      <c r="D36" s="358" t="s">
        <v>28</v>
      </c>
      <c r="E36" s="902">
        <v>0</v>
      </c>
      <c r="F36" s="902">
        <v>0</v>
      </c>
      <c r="G36" s="902">
        <v>0</v>
      </c>
      <c r="H36" s="902">
        <v>0</v>
      </c>
      <c r="I36" s="902">
        <v>0</v>
      </c>
      <c r="J36" s="902">
        <v>0</v>
      </c>
      <c r="K36" s="902">
        <v>17</v>
      </c>
      <c r="L36" s="902">
        <v>0</v>
      </c>
      <c r="M36" s="902">
        <v>0</v>
      </c>
      <c r="N36" s="902">
        <v>192</v>
      </c>
      <c r="O36" s="902">
        <v>117</v>
      </c>
      <c r="P36" s="902">
        <v>27</v>
      </c>
      <c r="Q36" s="902">
        <v>43</v>
      </c>
      <c r="R36" s="902">
        <v>374</v>
      </c>
      <c r="S36" s="902">
        <v>0</v>
      </c>
      <c r="T36" s="902">
        <v>0</v>
      </c>
      <c r="U36" s="902">
        <v>0</v>
      </c>
      <c r="V36" s="902">
        <v>1672</v>
      </c>
      <c r="W36" s="902">
        <v>0</v>
      </c>
      <c r="X36" s="902">
        <v>1973</v>
      </c>
      <c r="Y36" s="902">
        <v>19079</v>
      </c>
      <c r="Z36" s="903">
        <v>23494</v>
      </c>
      <c r="AA36" s="354"/>
      <c r="AB36" s="354"/>
      <c r="AC36" s="354"/>
      <c r="AD36" s="354"/>
      <c r="AE36" s="354"/>
      <c r="AF36" s="354"/>
      <c r="AG36" s="354"/>
      <c r="AH36" s="354"/>
      <c r="AI36" s="354"/>
      <c r="AJ36" s="354"/>
      <c r="AK36" s="354"/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</row>
    <row r="37" spans="1:47" ht="16.5" customHeight="1">
      <c r="A37" s="1214"/>
      <c r="B37" s="1212"/>
      <c r="C37" s="1215"/>
      <c r="D37" s="357" t="s">
        <v>26</v>
      </c>
      <c r="E37" s="904">
        <v>0</v>
      </c>
      <c r="F37" s="904">
        <v>0</v>
      </c>
      <c r="G37" s="904">
        <v>0</v>
      </c>
      <c r="H37" s="904">
        <v>0</v>
      </c>
      <c r="I37" s="904">
        <v>0</v>
      </c>
      <c r="J37" s="904">
        <v>0</v>
      </c>
      <c r="K37" s="904">
        <v>1</v>
      </c>
      <c r="L37" s="904">
        <v>0</v>
      </c>
      <c r="M37" s="904">
        <v>0</v>
      </c>
      <c r="N37" s="904">
        <v>3</v>
      </c>
      <c r="O37" s="904">
        <v>1</v>
      </c>
      <c r="P37" s="904">
        <v>0</v>
      </c>
      <c r="Q37" s="904">
        <v>0</v>
      </c>
      <c r="R37" s="904">
        <v>2</v>
      </c>
      <c r="S37" s="904">
        <v>0</v>
      </c>
      <c r="T37" s="904">
        <v>0</v>
      </c>
      <c r="U37" s="904">
        <v>0</v>
      </c>
      <c r="V37" s="904">
        <v>10</v>
      </c>
      <c r="W37" s="904">
        <v>0</v>
      </c>
      <c r="X37" s="904">
        <v>12</v>
      </c>
      <c r="Y37" s="904">
        <v>113</v>
      </c>
      <c r="Z37" s="905">
        <v>142</v>
      </c>
      <c r="AA37" s="354"/>
      <c r="AB37" s="354"/>
      <c r="AC37" s="354"/>
      <c r="AD37" s="354"/>
      <c r="AE37" s="354"/>
      <c r="AF37" s="354"/>
      <c r="AG37" s="354"/>
      <c r="AH37" s="354"/>
      <c r="AI37" s="354"/>
      <c r="AJ37" s="354"/>
      <c r="AK37" s="354"/>
      <c r="AL37" s="354"/>
      <c r="AM37" s="354"/>
      <c r="AN37" s="354"/>
      <c r="AO37" s="354"/>
      <c r="AP37" s="354"/>
      <c r="AQ37" s="354"/>
      <c r="AR37" s="354"/>
      <c r="AS37" s="354"/>
      <c r="AT37" s="354"/>
      <c r="AU37" s="354"/>
    </row>
    <row r="38" spans="1:47" ht="16.5" customHeight="1">
      <c r="A38" s="1214"/>
      <c r="B38" s="1212" t="s">
        <v>30</v>
      </c>
      <c r="C38" s="1212"/>
      <c r="D38" s="356" t="s">
        <v>27</v>
      </c>
      <c r="E38" s="900">
        <v>0</v>
      </c>
      <c r="F38" s="900">
        <v>0</v>
      </c>
      <c r="G38" s="900">
        <v>10</v>
      </c>
      <c r="H38" s="900">
        <v>0</v>
      </c>
      <c r="I38" s="900">
        <v>6</v>
      </c>
      <c r="J38" s="900">
        <v>1</v>
      </c>
      <c r="K38" s="900">
        <v>5</v>
      </c>
      <c r="L38" s="900">
        <v>3</v>
      </c>
      <c r="M38" s="900">
        <v>16</v>
      </c>
      <c r="N38" s="900">
        <v>15</v>
      </c>
      <c r="O38" s="900">
        <v>42</v>
      </c>
      <c r="P38" s="900">
        <v>103</v>
      </c>
      <c r="Q38" s="900">
        <v>119</v>
      </c>
      <c r="R38" s="900">
        <v>608</v>
      </c>
      <c r="S38" s="900">
        <v>377</v>
      </c>
      <c r="T38" s="900">
        <v>474</v>
      </c>
      <c r="U38" s="900">
        <v>349</v>
      </c>
      <c r="V38" s="900">
        <v>375</v>
      </c>
      <c r="W38" s="900">
        <v>210</v>
      </c>
      <c r="X38" s="900">
        <v>194</v>
      </c>
      <c r="Y38" s="900">
        <v>279</v>
      </c>
      <c r="Z38" s="901">
        <v>3186</v>
      </c>
      <c r="AA38" s="354"/>
      <c r="AB38" s="354"/>
      <c r="AC38" s="354"/>
      <c r="AD38" s="354"/>
      <c r="AE38" s="354"/>
      <c r="AF38" s="354"/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  <c r="AR38" s="354"/>
      <c r="AS38" s="354"/>
      <c r="AT38" s="354"/>
      <c r="AU38" s="354"/>
    </row>
    <row r="39" spans="1:47" ht="16.5" customHeight="1">
      <c r="A39" s="1214"/>
      <c r="B39" s="1212"/>
      <c r="C39" s="1212"/>
      <c r="D39" s="358" t="s">
        <v>28</v>
      </c>
      <c r="E39" s="902">
        <v>0</v>
      </c>
      <c r="F39" s="902">
        <v>0</v>
      </c>
      <c r="G39" s="902">
        <v>290</v>
      </c>
      <c r="H39" s="902">
        <v>6</v>
      </c>
      <c r="I39" s="902">
        <v>574</v>
      </c>
      <c r="J39" s="902">
        <v>93</v>
      </c>
      <c r="K39" s="902">
        <v>858</v>
      </c>
      <c r="L39" s="902">
        <v>504</v>
      </c>
      <c r="M39" s="902">
        <v>3081</v>
      </c>
      <c r="N39" s="902">
        <v>3290</v>
      </c>
      <c r="O39" s="902">
        <v>9927</v>
      </c>
      <c r="P39" s="902">
        <v>25343</v>
      </c>
      <c r="Q39" s="902">
        <v>29448</v>
      </c>
      <c r="R39" s="902">
        <v>147567</v>
      </c>
      <c r="S39" s="902">
        <v>90535</v>
      </c>
      <c r="T39" s="902">
        <v>112944</v>
      </c>
      <c r="U39" s="902">
        <v>80173</v>
      </c>
      <c r="V39" s="902">
        <v>86973</v>
      </c>
      <c r="W39" s="902">
        <v>48138</v>
      </c>
      <c r="X39" s="902">
        <v>45993</v>
      </c>
      <c r="Y39" s="902">
        <v>66692</v>
      </c>
      <c r="Z39" s="903">
        <v>752429</v>
      </c>
      <c r="AA39" s="354"/>
      <c r="AB39" s="354"/>
      <c r="AC39" s="354"/>
      <c r="AD39" s="354"/>
      <c r="AE39" s="354"/>
      <c r="AF39" s="354"/>
      <c r="AG39" s="354"/>
      <c r="AH39" s="354"/>
      <c r="AI39" s="354"/>
      <c r="AJ39" s="354"/>
      <c r="AK39" s="354"/>
      <c r="AL39" s="354"/>
      <c r="AM39" s="354"/>
      <c r="AN39" s="354"/>
      <c r="AO39" s="354"/>
      <c r="AP39" s="354"/>
      <c r="AQ39" s="354"/>
      <c r="AR39" s="354"/>
      <c r="AS39" s="354"/>
      <c r="AT39" s="354"/>
      <c r="AU39" s="354"/>
    </row>
    <row r="40" spans="1:47" ht="16.5" customHeight="1">
      <c r="A40" s="1214"/>
      <c r="B40" s="1212"/>
      <c r="C40" s="1212"/>
      <c r="D40" s="357" t="s">
        <v>26</v>
      </c>
      <c r="E40" s="907">
        <v>0</v>
      </c>
      <c r="F40" s="907">
        <v>0</v>
      </c>
      <c r="G40" s="907">
        <v>35</v>
      </c>
      <c r="H40" s="907">
        <v>0</v>
      </c>
      <c r="I40" s="907">
        <v>36</v>
      </c>
      <c r="J40" s="907">
        <v>5</v>
      </c>
      <c r="K40" s="907">
        <v>32</v>
      </c>
      <c r="L40" s="907">
        <v>12</v>
      </c>
      <c r="M40" s="907">
        <v>64</v>
      </c>
      <c r="N40" s="907">
        <v>49</v>
      </c>
      <c r="O40" s="907">
        <v>83</v>
      </c>
      <c r="P40" s="907">
        <v>147</v>
      </c>
      <c r="Q40" s="907">
        <v>143</v>
      </c>
      <c r="R40" s="907">
        <v>705</v>
      </c>
      <c r="S40" s="907">
        <v>417</v>
      </c>
      <c r="T40" s="907">
        <v>549</v>
      </c>
      <c r="U40" s="907">
        <v>392</v>
      </c>
      <c r="V40" s="907">
        <v>431</v>
      </c>
      <c r="W40" s="907">
        <v>206</v>
      </c>
      <c r="X40" s="907">
        <v>227</v>
      </c>
      <c r="Y40" s="907">
        <v>337</v>
      </c>
      <c r="Z40" s="908">
        <v>3870</v>
      </c>
      <c r="AA40" s="354"/>
      <c r="AB40" s="354"/>
      <c r="AC40" s="354"/>
      <c r="AD40" s="354"/>
      <c r="AE40" s="354"/>
      <c r="AF40" s="354"/>
      <c r="AG40" s="354"/>
      <c r="AH40" s="354"/>
      <c r="AI40" s="354"/>
      <c r="AJ40" s="354"/>
      <c r="AK40" s="354"/>
      <c r="AL40" s="354"/>
      <c r="AM40" s="354"/>
      <c r="AN40" s="354"/>
      <c r="AO40" s="354"/>
      <c r="AP40" s="354"/>
      <c r="AQ40" s="354"/>
      <c r="AR40" s="354"/>
      <c r="AS40" s="354"/>
      <c r="AT40" s="354"/>
      <c r="AU40" s="354"/>
    </row>
    <row r="41" spans="1:47" ht="16.5" customHeight="1">
      <c r="A41" s="1214"/>
      <c r="B41" s="1212" t="s">
        <v>31</v>
      </c>
      <c r="C41" s="1215" t="s">
        <v>55</v>
      </c>
      <c r="D41" s="356" t="s">
        <v>27</v>
      </c>
      <c r="E41" s="900">
        <v>0</v>
      </c>
      <c r="F41" s="900">
        <v>0</v>
      </c>
      <c r="G41" s="900">
        <v>0</v>
      </c>
      <c r="H41" s="900">
        <v>0</v>
      </c>
      <c r="I41" s="900">
        <v>0</v>
      </c>
      <c r="J41" s="900">
        <v>0</v>
      </c>
      <c r="K41" s="900">
        <v>0</v>
      </c>
      <c r="L41" s="900">
        <v>0</v>
      </c>
      <c r="M41" s="900">
        <v>0</v>
      </c>
      <c r="N41" s="900">
        <v>0</v>
      </c>
      <c r="O41" s="900">
        <v>0</v>
      </c>
      <c r="P41" s="900">
        <v>1</v>
      </c>
      <c r="Q41" s="900">
        <v>3</v>
      </c>
      <c r="R41" s="900">
        <v>0</v>
      </c>
      <c r="S41" s="900">
        <v>0</v>
      </c>
      <c r="T41" s="900">
        <v>0</v>
      </c>
      <c r="U41" s="900">
        <v>0</v>
      </c>
      <c r="V41" s="900">
        <v>0</v>
      </c>
      <c r="W41" s="900">
        <v>0</v>
      </c>
      <c r="X41" s="900">
        <v>0</v>
      </c>
      <c r="Y41" s="900">
        <v>0</v>
      </c>
      <c r="Z41" s="901">
        <v>4</v>
      </c>
      <c r="AA41" s="354"/>
      <c r="AB41" s="354"/>
      <c r="AC41" s="354"/>
      <c r="AD41" s="354"/>
      <c r="AE41" s="354"/>
      <c r="AF41" s="354"/>
      <c r="AG41" s="354"/>
      <c r="AH41" s="354"/>
      <c r="AI41" s="354"/>
      <c r="AJ41" s="354"/>
      <c r="AK41" s="354"/>
      <c r="AL41" s="354"/>
      <c r="AM41" s="354"/>
      <c r="AN41" s="354"/>
      <c r="AO41" s="354"/>
      <c r="AP41" s="354"/>
      <c r="AQ41" s="354"/>
      <c r="AR41" s="354"/>
      <c r="AS41" s="354"/>
      <c r="AT41" s="354"/>
      <c r="AU41" s="354"/>
    </row>
    <row r="42" spans="1:47" ht="16.5" customHeight="1">
      <c r="A42" s="1214"/>
      <c r="B42" s="1212"/>
      <c r="C42" s="1215"/>
      <c r="D42" s="358" t="s">
        <v>28</v>
      </c>
      <c r="E42" s="902">
        <v>0</v>
      </c>
      <c r="F42" s="902">
        <v>0</v>
      </c>
      <c r="G42" s="902">
        <v>0</v>
      </c>
      <c r="H42" s="902">
        <v>0</v>
      </c>
      <c r="I42" s="902">
        <v>0</v>
      </c>
      <c r="J42" s="902">
        <v>21</v>
      </c>
      <c r="K42" s="902">
        <v>12</v>
      </c>
      <c r="L42" s="902">
        <v>0</v>
      </c>
      <c r="M42" s="902">
        <v>0</v>
      </c>
      <c r="N42" s="902">
        <v>0</v>
      </c>
      <c r="O42" s="902">
        <v>0</v>
      </c>
      <c r="P42" s="902">
        <v>80</v>
      </c>
      <c r="Q42" s="902">
        <v>379</v>
      </c>
      <c r="R42" s="902">
        <v>24</v>
      </c>
      <c r="S42" s="902">
        <v>0</v>
      </c>
      <c r="T42" s="902">
        <v>0</v>
      </c>
      <c r="U42" s="902">
        <v>0</v>
      </c>
      <c r="V42" s="902">
        <v>0</v>
      </c>
      <c r="W42" s="902">
        <v>0</v>
      </c>
      <c r="X42" s="902">
        <v>0</v>
      </c>
      <c r="Y42" s="902">
        <v>0</v>
      </c>
      <c r="Z42" s="903">
        <v>516</v>
      </c>
      <c r="AA42" s="354"/>
      <c r="AB42" s="354"/>
      <c r="AC42" s="354"/>
      <c r="AD42" s="354"/>
      <c r="AE42" s="354"/>
      <c r="AF42" s="354"/>
      <c r="AG42" s="354"/>
      <c r="AH42" s="354"/>
      <c r="AI42" s="354"/>
      <c r="AJ42" s="354"/>
      <c r="AK42" s="354"/>
      <c r="AL42" s="354"/>
      <c r="AM42" s="354"/>
      <c r="AN42" s="354"/>
      <c r="AO42" s="354"/>
      <c r="AP42" s="354"/>
      <c r="AQ42" s="354"/>
      <c r="AR42" s="354"/>
      <c r="AS42" s="354"/>
      <c r="AT42" s="354"/>
      <c r="AU42" s="354"/>
    </row>
    <row r="43" spans="1:47" ht="16.5" customHeight="1">
      <c r="A43" s="1214"/>
      <c r="B43" s="1212"/>
      <c r="C43" s="1215"/>
      <c r="D43" s="357" t="s">
        <v>26</v>
      </c>
      <c r="E43" s="904">
        <v>0</v>
      </c>
      <c r="F43" s="904">
        <v>0</v>
      </c>
      <c r="G43" s="904">
        <v>0</v>
      </c>
      <c r="H43" s="904">
        <v>0</v>
      </c>
      <c r="I43" s="904">
        <v>0</v>
      </c>
      <c r="J43" s="904">
        <v>1</v>
      </c>
      <c r="K43" s="904">
        <v>0</v>
      </c>
      <c r="L43" s="904">
        <v>0</v>
      </c>
      <c r="M43" s="904">
        <v>0</v>
      </c>
      <c r="N43" s="904">
        <v>0</v>
      </c>
      <c r="O43" s="904">
        <v>0</v>
      </c>
      <c r="P43" s="904">
        <v>1</v>
      </c>
      <c r="Q43" s="904">
        <v>4</v>
      </c>
      <c r="R43" s="904">
        <v>0</v>
      </c>
      <c r="S43" s="904">
        <v>0</v>
      </c>
      <c r="T43" s="904">
        <v>0</v>
      </c>
      <c r="U43" s="904">
        <v>0</v>
      </c>
      <c r="V43" s="904">
        <v>0</v>
      </c>
      <c r="W43" s="904">
        <v>0</v>
      </c>
      <c r="X43" s="904">
        <v>0</v>
      </c>
      <c r="Y43" s="904">
        <v>0</v>
      </c>
      <c r="Z43" s="905">
        <v>6</v>
      </c>
      <c r="AA43" s="354"/>
      <c r="AB43" s="354"/>
      <c r="AC43" s="354"/>
      <c r="AD43" s="354"/>
      <c r="AE43" s="354"/>
      <c r="AF43" s="354"/>
      <c r="AG43" s="354"/>
      <c r="AH43" s="354"/>
      <c r="AI43" s="354"/>
      <c r="AJ43" s="354"/>
      <c r="AK43" s="354"/>
      <c r="AL43" s="354"/>
      <c r="AM43" s="354"/>
      <c r="AN43" s="354"/>
      <c r="AO43" s="354"/>
      <c r="AP43" s="354"/>
      <c r="AQ43" s="354"/>
      <c r="AR43" s="354"/>
      <c r="AS43" s="354"/>
      <c r="AT43" s="354"/>
      <c r="AU43" s="354"/>
    </row>
    <row r="44" spans="1:47" ht="16.5" customHeight="1">
      <c r="A44" s="1214"/>
      <c r="B44" s="1212"/>
      <c r="C44" s="1215" t="s">
        <v>56</v>
      </c>
      <c r="D44" s="356" t="s">
        <v>27</v>
      </c>
      <c r="E44" s="900">
        <v>0</v>
      </c>
      <c r="F44" s="900">
        <v>48</v>
      </c>
      <c r="G44" s="900">
        <v>228</v>
      </c>
      <c r="H44" s="900">
        <v>86</v>
      </c>
      <c r="I44" s="900">
        <v>770</v>
      </c>
      <c r="J44" s="900">
        <v>227</v>
      </c>
      <c r="K44" s="900">
        <v>261</v>
      </c>
      <c r="L44" s="900">
        <v>182</v>
      </c>
      <c r="M44" s="900">
        <v>541</v>
      </c>
      <c r="N44" s="900">
        <v>2639</v>
      </c>
      <c r="O44" s="900">
        <v>3151</v>
      </c>
      <c r="P44" s="900">
        <v>3913</v>
      </c>
      <c r="Q44" s="900">
        <v>2565</v>
      </c>
      <c r="R44" s="900">
        <v>1324</v>
      </c>
      <c r="S44" s="900">
        <v>422</v>
      </c>
      <c r="T44" s="900">
        <v>265</v>
      </c>
      <c r="U44" s="900">
        <v>147</v>
      </c>
      <c r="V44" s="900">
        <v>136</v>
      </c>
      <c r="W44" s="900">
        <v>68</v>
      </c>
      <c r="X44" s="900">
        <v>45</v>
      </c>
      <c r="Y44" s="900">
        <v>562</v>
      </c>
      <c r="Z44" s="901">
        <v>17581</v>
      </c>
      <c r="AA44" s="354"/>
      <c r="AB44" s="354"/>
      <c r="AC44" s="354"/>
      <c r="AD44" s="354"/>
      <c r="AE44" s="354"/>
      <c r="AF44" s="354"/>
      <c r="AG44" s="354"/>
      <c r="AH44" s="354"/>
      <c r="AI44" s="354"/>
      <c r="AJ44" s="354"/>
      <c r="AK44" s="354"/>
      <c r="AL44" s="354"/>
      <c r="AM44" s="354"/>
      <c r="AN44" s="354"/>
      <c r="AO44" s="354"/>
      <c r="AP44" s="354"/>
      <c r="AQ44" s="354"/>
      <c r="AR44" s="354"/>
      <c r="AS44" s="354"/>
      <c r="AT44" s="354"/>
      <c r="AU44" s="354"/>
    </row>
    <row r="45" spans="1:47" ht="16.5" customHeight="1">
      <c r="A45" s="1214"/>
      <c r="B45" s="1212"/>
      <c r="C45" s="1215"/>
      <c r="D45" s="358" t="s">
        <v>28</v>
      </c>
      <c r="E45" s="902">
        <v>0</v>
      </c>
      <c r="F45" s="902">
        <v>824</v>
      </c>
      <c r="G45" s="902">
        <v>5603</v>
      </c>
      <c r="H45" s="902">
        <v>2948</v>
      </c>
      <c r="I45" s="902">
        <v>45685</v>
      </c>
      <c r="J45" s="902">
        <v>16598</v>
      </c>
      <c r="K45" s="902">
        <v>23843</v>
      </c>
      <c r="L45" s="902">
        <v>20335</v>
      </c>
      <c r="M45" s="902">
        <v>67542</v>
      </c>
      <c r="N45" s="902">
        <v>345335</v>
      </c>
      <c r="O45" s="902">
        <v>413614</v>
      </c>
      <c r="P45" s="902">
        <v>496122</v>
      </c>
      <c r="Q45" s="902">
        <v>322834</v>
      </c>
      <c r="R45" s="902">
        <v>177081</v>
      </c>
      <c r="S45" s="902">
        <v>56486</v>
      </c>
      <c r="T45" s="902">
        <v>36569</v>
      </c>
      <c r="U45" s="902">
        <v>20148</v>
      </c>
      <c r="V45" s="902">
        <v>20600</v>
      </c>
      <c r="W45" s="902">
        <v>9056</v>
      </c>
      <c r="X45" s="902">
        <v>6790</v>
      </c>
      <c r="Y45" s="902">
        <v>83689</v>
      </c>
      <c r="Z45" s="903">
        <v>2171702</v>
      </c>
      <c r="AA45" s="354"/>
      <c r="AB45" s="354"/>
      <c r="AC45" s="354"/>
      <c r="AD45" s="354"/>
      <c r="AE45" s="354"/>
      <c r="AF45" s="354"/>
      <c r="AG45" s="354"/>
      <c r="AH45" s="354"/>
      <c r="AI45" s="354"/>
      <c r="AJ45" s="354"/>
      <c r="AK45" s="354"/>
      <c r="AL45" s="354"/>
      <c r="AM45" s="354"/>
      <c r="AN45" s="354"/>
      <c r="AO45" s="354"/>
      <c r="AP45" s="354"/>
      <c r="AQ45" s="354"/>
      <c r="AR45" s="354"/>
      <c r="AS45" s="354"/>
      <c r="AT45" s="354"/>
      <c r="AU45" s="354"/>
    </row>
    <row r="46" spans="1:47" ht="16.5" customHeight="1">
      <c r="A46" s="1214"/>
      <c r="B46" s="1212"/>
      <c r="C46" s="1215"/>
      <c r="D46" s="357" t="s">
        <v>26</v>
      </c>
      <c r="E46" s="904">
        <v>0</v>
      </c>
      <c r="F46" s="904">
        <v>151</v>
      </c>
      <c r="G46" s="904">
        <v>633</v>
      </c>
      <c r="H46" s="904">
        <v>252</v>
      </c>
      <c r="I46" s="904">
        <v>3217</v>
      </c>
      <c r="J46" s="904">
        <v>871</v>
      </c>
      <c r="K46" s="904">
        <v>841</v>
      </c>
      <c r="L46" s="904">
        <v>500</v>
      </c>
      <c r="M46" s="904">
        <v>1055</v>
      </c>
      <c r="N46" s="904">
        <v>4316</v>
      </c>
      <c r="O46" s="904">
        <v>5308</v>
      </c>
      <c r="P46" s="904">
        <v>6460</v>
      </c>
      <c r="Q46" s="904">
        <v>4231</v>
      </c>
      <c r="R46" s="904">
        <v>2329</v>
      </c>
      <c r="S46" s="904">
        <v>738</v>
      </c>
      <c r="T46" s="904">
        <v>474</v>
      </c>
      <c r="U46" s="904">
        <v>265</v>
      </c>
      <c r="V46" s="904">
        <v>273</v>
      </c>
      <c r="W46" s="904">
        <v>118</v>
      </c>
      <c r="X46" s="904">
        <v>92</v>
      </c>
      <c r="Y46" s="904">
        <v>1134</v>
      </c>
      <c r="Z46" s="905">
        <v>33258</v>
      </c>
      <c r="AA46" s="354"/>
      <c r="AB46" s="354"/>
      <c r="AC46" s="354"/>
      <c r="AD46" s="354"/>
      <c r="AE46" s="354"/>
      <c r="AF46" s="354"/>
      <c r="AG46" s="354"/>
      <c r="AH46" s="354"/>
      <c r="AI46" s="354"/>
      <c r="AJ46" s="354"/>
      <c r="AK46" s="354"/>
      <c r="AL46" s="354"/>
      <c r="AM46" s="354"/>
      <c r="AN46" s="354"/>
      <c r="AO46" s="354"/>
      <c r="AP46" s="354"/>
      <c r="AQ46" s="354"/>
      <c r="AR46" s="354"/>
      <c r="AS46" s="354"/>
      <c r="AT46" s="354"/>
      <c r="AU46" s="354"/>
    </row>
    <row r="47" spans="1:47" ht="16.5" customHeight="1">
      <c r="A47" s="1214"/>
      <c r="B47" s="1212" t="s">
        <v>30</v>
      </c>
      <c r="C47" s="1212"/>
      <c r="D47" s="356" t="s">
        <v>27</v>
      </c>
      <c r="E47" s="900">
        <v>0</v>
      </c>
      <c r="F47" s="900">
        <v>48</v>
      </c>
      <c r="G47" s="900">
        <v>228</v>
      </c>
      <c r="H47" s="900">
        <v>86</v>
      </c>
      <c r="I47" s="900">
        <v>770</v>
      </c>
      <c r="J47" s="900">
        <v>227</v>
      </c>
      <c r="K47" s="900">
        <v>261</v>
      </c>
      <c r="L47" s="900">
        <v>182</v>
      </c>
      <c r="M47" s="900">
        <v>541</v>
      </c>
      <c r="N47" s="900">
        <v>2639</v>
      </c>
      <c r="O47" s="900">
        <v>3151</v>
      </c>
      <c r="P47" s="900">
        <v>3913</v>
      </c>
      <c r="Q47" s="900">
        <v>2568</v>
      </c>
      <c r="R47" s="900">
        <v>1324</v>
      </c>
      <c r="S47" s="900">
        <v>422</v>
      </c>
      <c r="T47" s="900">
        <v>265</v>
      </c>
      <c r="U47" s="900">
        <v>147</v>
      </c>
      <c r="V47" s="900">
        <v>136</v>
      </c>
      <c r="W47" s="900">
        <v>68</v>
      </c>
      <c r="X47" s="900">
        <v>45</v>
      </c>
      <c r="Y47" s="900">
        <v>562</v>
      </c>
      <c r="Z47" s="901">
        <v>17585</v>
      </c>
      <c r="AA47" s="354"/>
      <c r="AB47" s="354"/>
      <c r="AC47" s="354"/>
      <c r="AD47" s="354"/>
      <c r="AE47" s="354"/>
      <c r="AF47" s="354"/>
      <c r="AG47" s="354"/>
      <c r="AH47" s="354"/>
      <c r="AI47" s="354"/>
      <c r="AJ47" s="354"/>
      <c r="AK47" s="354"/>
      <c r="AL47" s="354"/>
      <c r="AM47" s="354"/>
      <c r="AN47" s="354"/>
      <c r="AO47" s="354"/>
      <c r="AP47" s="354"/>
      <c r="AQ47" s="354"/>
      <c r="AR47" s="354"/>
      <c r="AS47" s="354"/>
      <c r="AT47" s="354"/>
      <c r="AU47" s="354"/>
    </row>
    <row r="48" spans="1:47" ht="16.5" customHeight="1">
      <c r="A48" s="1214"/>
      <c r="B48" s="1212"/>
      <c r="C48" s="1212"/>
      <c r="D48" s="358" t="s">
        <v>28</v>
      </c>
      <c r="E48" s="902">
        <v>0</v>
      </c>
      <c r="F48" s="902">
        <v>824</v>
      </c>
      <c r="G48" s="902">
        <v>5603</v>
      </c>
      <c r="H48" s="902">
        <v>2948</v>
      </c>
      <c r="I48" s="902">
        <v>45685</v>
      </c>
      <c r="J48" s="902">
        <v>16619</v>
      </c>
      <c r="K48" s="902">
        <v>23855</v>
      </c>
      <c r="L48" s="902">
        <v>20335</v>
      </c>
      <c r="M48" s="902">
        <v>67542</v>
      </c>
      <c r="N48" s="902">
        <v>345335</v>
      </c>
      <c r="O48" s="902">
        <v>413614</v>
      </c>
      <c r="P48" s="902">
        <v>496202</v>
      </c>
      <c r="Q48" s="902">
        <v>323213</v>
      </c>
      <c r="R48" s="902">
        <v>177105</v>
      </c>
      <c r="S48" s="902">
        <v>56486</v>
      </c>
      <c r="T48" s="902">
        <v>36569</v>
      </c>
      <c r="U48" s="902">
        <v>20148</v>
      </c>
      <c r="V48" s="902">
        <v>20600</v>
      </c>
      <c r="W48" s="902">
        <v>9056</v>
      </c>
      <c r="X48" s="902">
        <v>6790</v>
      </c>
      <c r="Y48" s="902">
        <v>83689</v>
      </c>
      <c r="Z48" s="903">
        <v>2172218</v>
      </c>
      <c r="AA48" s="354"/>
      <c r="AB48" s="354"/>
      <c r="AC48" s="354"/>
      <c r="AD48" s="354"/>
      <c r="AE48" s="354"/>
      <c r="AF48" s="354"/>
      <c r="AG48" s="354"/>
      <c r="AH48" s="354"/>
      <c r="AI48" s="354"/>
      <c r="AJ48" s="354"/>
      <c r="AK48" s="354"/>
      <c r="AL48" s="354"/>
      <c r="AM48" s="354"/>
      <c r="AN48" s="354"/>
      <c r="AO48" s="354"/>
      <c r="AP48" s="354"/>
      <c r="AQ48" s="354"/>
      <c r="AR48" s="354"/>
      <c r="AS48" s="354"/>
      <c r="AT48" s="354"/>
      <c r="AU48" s="354"/>
    </row>
    <row r="49" spans="1:47" ht="16.5" customHeight="1">
      <c r="A49" s="1214"/>
      <c r="B49" s="1212"/>
      <c r="C49" s="1212"/>
      <c r="D49" s="357" t="s">
        <v>26</v>
      </c>
      <c r="E49" s="907">
        <v>0</v>
      </c>
      <c r="F49" s="907">
        <v>151</v>
      </c>
      <c r="G49" s="907">
        <v>633</v>
      </c>
      <c r="H49" s="907">
        <v>252</v>
      </c>
      <c r="I49" s="907">
        <v>3217</v>
      </c>
      <c r="J49" s="907">
        <v>872</v>
      </c>
      <c r="K49" s="907">
        <v>841</v>
      </c>
      <c r="L49" s="907">
        <v>500</v>
      </c>
      <c r="M49" s="907">
        <v>1055</v>
      </c>
      <c r="N49" s="907">
        <v>4316</v>
      </c>
      <c r="O49" s="907">
        <v>5308</v>
      </c>
      <c r="P49" s="907">
        <v>6461</v>
      </c>
      <c r="Q49" s="907">
        <v>4235</v>
      </c>
      <c r="R49" s="907">
        <v>2329</v>
      </c>
      <c r="S49" s="907">
        <v>738</v>
      </c>
      <c r="T49" s="907">
        <v>474</v>
      </c>
      <c r="U49" s="907">
        <v>265</v>
      </c>
      <c r="V49" s="907">
        <v>273</v>
      </c>
      <c r="W49" s="907">
        <v>118</v>
      </c>
      <c r="X49" s="907">
        <v>92</v>
      </c>
      <c r="Y49" s="907">
        <v>1134</v>
      </c>
      <c r="Z49" s="908">
        <v>33264</v>
      </c>
      <c r="AA49" s="354"/>
      <c r="AB49" s="354"/>
      <c r="AC49" s="354"/>
      <c r="AD49" s="354"/>
      <c r="AE49" s="354"/>
      <c r="AF49" s="354"/>
      <c r="AG49" s="354"/>
      <c r="AH49" s="354"/>
      <c r="AI49" s="354"/>
      <c r="AJ49" s="354"/>
      <c r="AK49" s="354"/>
      <c r="AL49" s="354"/>
      <c r="AM49" s="354"/>
      <c r="AN49" s="354"/>
      <c r="AO49" s="354"/>
      <c r="AP49" s="354"/>
      <c r="AQ49" s="354"/>
      <c r="AR49" s="354"/>
      <c r="AS49" s="354"/>
      <c r="AT49" s="354"/>
      <c r="AU49" s="354"/>
    </row>
    <row r="50" spans="1:47" ht="16.5" customHeight="1">
      <c r="A50" s="1214" t="s">
        <v>24</v>
      </c>
      <c r="B50" s="1212"/>
      <c r="C50" s="1212"/>
      <c r="D50" s="356" t="s">
        <v>27</v>
      </c>
      <c r="E50" s="900">
        <v>0</v>
      </c>
      <c r="F50" s="900">
        <v>48</v>
      </c>
      <c r="G50" s="900">
        <v>238</v>
      </c>
      <c r="H50" s="900">
        <v>86</v>
      </c>
      <c r="I50" s="900">
        <v>776</v>
      </c>
      <c r="J50" s="900">
        <v>228</v>
      </c>
      <c r="K50" s="900">
        <v>266</v>
      </c>
      <c r="L50" s="900">
        <v>185</v>
      </c>
      <c r="M50" s="900">
        <v>557</v>
      </c>
      <c r="N50" s="900">
        <v>2654</v>
      </c>
      <c r="O50" s="900">
        <v>3193</v>
      </c>
      <c r="P50" s="900">
        <v>4016</v>
      </c>
      <c r="Q50" s="900">
        <v>2688</v>
      </c>
      <c r="R50" s="900">
        <v>1932</v>
      </c>
      <c r="S50" s="900">
        <v>799</v>
      </c>
      <c r="T50" s="900">
        <v>738</v>
      </c>
      <c r="U50" s="900">
        <v>496</v>
      </c>
      <c r="V50" s="900">
        <v>511</v>
      </c>
      <c r="W50" s="900">
        <v>278</v>
      </c>
      <c r="X50" s="900">
        <v>239</v>
      </c>
      <c r="Y50" s="900">
        <v>842</v>
      </c>
      <c r="Z50" s="901">
        <v>20771</v>
      </c>
      <c r="AA50" s="354"/>
      <c r="AB50" s="354"/>
      <c r="AC50" s="354"/>
      <c r="AD50" s="354"/>
      <c r="AE50" s="354"/>
      <c r="AF50" s="354"/>
      <c r="AG50" s="354"/>
      <c r="AH50" s="354"/>
      <c r="AI50" s="354"/>
      <c r="AJ50" s="354"/>
      <c r="AK50" s="354"/>
      <c r="AL50" s="354"/>
      <c r="AM50" s="354"/>
      <c r="AN50" s="354"/>
      <c r="AO50" s="354"/>
      <c r="AP50" s="354"/>
      <c r="AQ50" s="354"/>
      <c r="AR50" s="354"/>
      <c r="AS50" s="354"/>
      <c r="AT50" s="354"/>
      <c r="AU50" s="354"/>
    </row>
    <row r="51" spans="1:47" ht="16.5" customHeight="1">
      <c r="A51" s="1214"/>
      <c r="B51" s="1212"/>
      <c r="C51" s="1212"/>
      <c r="D51" s="358" t="s">
        <v>28</v>
      </c>
      <c r="E51" s="902">
        <v>0</v>
      </c>
      <c r="F51" s="902">
        <v>824</v>
      </c>
      <c r="G51" s="902">
        <v>5893</v>
      </c>
      <c r="H51" s="902">
        <v>2954</v>
      </c>
      <c r="I51" s="902">
        <v>46259</v>
      </c>
      <c r="J51" s="902">
        <v>16712</v>
      </c>
      <c r="K51" s="902">
        <v>24713</v>
      </c>
      <c r="L51" s="902">
        <v>20839</v>
      </c>
      <c r="M51" s="902">
        <v>70623</v>
      </c>
      <c r="N51" s="902">
        <v>348625</v>
      </c>
      <c r="O51" s="902">
        <v>423541</v>
      </c>
      <c r="P51" s="902">
        <v>521545</v>
      </c>
      <c r="Q51" s="902">
        <v>352661</v>
      </c>
      <c r="R51" s="902">
        <v>324672</v>
      </c>
      <c r="S51" s="902">
        <v>147021</v>
      </c>
      <c r="T51" s="902">
        <v>149513</v>
      </c>
      <c r="U51" s="902">
        <v>100321</v>
      </c>
      <c r="V51" s="902">
        <v>107573</v>
      </c>
      <c r="W51" s="902">
        <v>57194</v>
      </c>
      <c r="X51" s="902">
        <v>52783</v>
      </c>
      <c r="Y51" s="902">
        <v>150381</v>
      </c>
      <c r="Z51" s="903">
        <v>2924647</v>
      </c>
      <c r="AA51" s="354"/>
      <c r="AB51" s="354"/>
      <c r="AC51" s="354"/>
      <c r="AD51" s="354"/>
      <c r="AE51" s="354"/>
      <c r="AF51" s="354"/>
      <c r="AG51" s="354"/>
      <c r="AH51" s="354"/>
      <c r="AI51" s="354"/>
      <c r="AJ51" s="354"/>
      <c r="AK51" s="354"/>
      <c r="AL51" s="354"/>
      <c r="AM51" s="354"/>
      <c r="AN51" s="354"/>
      <c r="AO51" s="354"/>
      <c r="AP51" s="354"/>
      <c r="AQ51" s="354"/>
      <c r="AR51" s="354"/>
      <c r="AS51" s="354"/>
      <c r="AT51" s="354"/>
      <c r="AU51" s="354"/>
    </row>
    <row r="52" spans="1:47" ht="16.5" customHeight="1">
      <c r="A52" s="1214"/>
      <c r="B52" s="1212"/>
      <c r="C52" s="1212"/>
      <c r="D52" s="357" t="s">
        <v>26</v>
      </c>
      <c r="E52" s="907">
        <v>0</v>
      </c>
      <c r="F52" s="907">
        <v>151</v>
      </c>
      <c r="G52" s="907">
        <v>668</v>
      </c>
      <c r="H52" s="907">
        <v>252</v>
      </c>
      <c r="I52" s="907">
        <v>3253</v>
      </c>
      <c r="J52" s="907">
        <v>877</v>
      </c>
      <c r="K52" s="907">
        <v>873</v>
      </c>
      <c r="L52" s="907">
        <v>512</v>
      </c>
      <c r="M52" s="907">
        <v>1119</v>
      </c>
      <c r="N52" s="907">
        <v>4365</v>
      </c>
      <c r="O52" s="907">
        <v>5391</v>
      </c>
      <c r="P52" s="907">
        <v>6608</v>
      </c>
      <c r="Q52" s="907">
        <v>4378</v>
      </c>
      <c r="R52" s="907">
        <v>3034</v>
      </c>
      <c r="S52" s="907">
        <v>1155</v>
      </c>
      <c r="T52" s="907">
        <v>1023</v>
      </c>
      <c r="U52" s="907">
        <v>657</v>
      </c>
      <c r="V52" s="907">
        <v>704</v>
      </c>
      <c r="W52" s="907">
        <v>324</v>
      </c>
      <c r="X52" s="907">
        <v>319</v>
      </c>
      <c r="Y52" s="907">
        <v>1471</v>
      </c>
      <c r="Z52" s="908">
        <v>37134</v>
      </c>
      <c r="AA52" s="354"/>
      <c r="AB52" s="354"/>
      <c r="AC52" s="354"/>
      <c r="AD52" s="354"/>
      <c r="AE52" s="354"/>
      <c r="AF52" s="354"/>
      <c r="AG52" s="354"/>
      <c r="AH52" s="354"/>
      <c r="AI52" s="354"/>
      <c r="AJ52" s="354"/>
      <c r="AK52" s="354"/>
      <c r="AL52" s="354"/>
      <c r="AM52" s="354"/>
      <c r="AN52" s="354"/>
      <c r="AO52" s="354"/>
      <c r="AP52" s="354"/>
      <c r="AQ52" s="354"/>
      <c r="AR52" s="354"/>
      <c r="AS52" s="354"/>
      <c r="AT52" s="354"/>
      <c r="AU52" s="354"/>
    </row>
    <row r="53" spans="1:47" ht="16.5" customHeight="1">
      <c r="A53" s="1214" t="s">
        <v>33</v>
      </c>
      <c r="B53" s="1212"/>
      <c r="C53" s="1212"/>
      <c r="D53" s="356" t="s">
        <v>27</v>
      </c>
      <c r="E53" s="900">
        <v>0</v>
      </c>
      <c r="F53" s="900">
        <v>72</v>
      </c>
      <c r="G53" s="900">
        <v>342</v>
      </c>
      <c r="H53" s="900">
        <v>377</v>
      </c>
      <c r="I53" s="900">
        <v>1516</v>
      </c>
      <c r="J53" s="900">
        <v>1090</v>
      </c>
      <c r="K53" s="900">
        <v>1823</v>
      </c>
      <c r="L53" s="900">
        <v>2222</v>
      </c>
      <c r="M53" s="900">
        <v>2791</v>
      </c>
      <c r="N53" s="900">
        <v>6569</v>
      </c>
      <c r="O53" s="900">
        <v>8432</v>
      </c>
      <c r="P53" s="900">
        <v>9067</v>
      </c>
      <c r="Q53" s="900">
        <v>6338</v>
      </c>
      <c r="R53" s="900">
        <v>3497</v>
      </c>
      <c r="S53" s="900">
        <v>1544</v>
      </c>
      <c r="T53" s="900">
        <v>1237</v>
      </c>
      <c r="U53" s="900">
        <v>846</v>
      </c>
      <c r="V53" s="900">
        <v>779</v>
      </c>
      <c r="W53" s="900">
        <v>418</v>
      </c>
      <c r="X53" s="900">
        <v>332</v>
      </c>
      <c r="Y53" s="900">
        <v>936</v>
      </c>
      <c r="Z53" s="901">
        <v>50230</v>
      </c>
      <c r="AA53" s="354"/>
      <c r="AB53" s="354"/>
      <c r="AC53" s="354"/>
      <c r="AD53" s="354"/>
      <c r="AE53" s="354"/>
      <c r="AF53" s="354"/>
      <c r="AG53" s="354"/>
      <c r="AH53" s="354"/>
      <c r="AI53" s="354"/>
      <c r="AJ53" s="354"/>
      <c r="AK53" s="354"/>
      <c r="AL53" s="354"/>
      <c r="AM53" s="354"/>
      <c r="AN53" s="354"/>
      <c r="AO53" s="354"/>
      <c r="AP53" s="354"/>
      <c r="AQ53" s="354"/>
      <c r="AR53" s="354"/>
      <c r="AS53" s="354"/>
      <c r="AT53" s="354"/>
      <c r="AU53" s="354"/>
    </row>
    <row r="54" spans="1:47" ht="16.5" customHeight="1">
      <c r="A54" s="1214"/>
      <c r="B54" s="1212"/>
      <c r="C54" s="1212"/>
      <c r="D54" s="358" t="s">
        <v>28</v>
      </c>
      <c r="E54" s="902">
        <v>0</v>
      </c>
      <c r="F54" s="902">
        <v>2163</v>
      </c>
      <c r="G54" s="902">
        <v>15658</v>
      </c>
      <c r="H54" s="902">
        <v>31844</v>
      </c>
      <c r="I54" s="902">
        <v>150117</v>
      </c>
      <c r="J54" s="902">
        <v>170858</v>
      </c>
      <c r="K54" s="902">
        <v>408107</v>
      </c>
      <c r="L54" s="902">
        <v>665759</v>
      </c>
      <c r="M54" s="902">
        <v>982386</v>
      </c>
      <c r="N54" s="902">
        <v>2050081</v>
      </c>
      <c r="O54" s="902">
        <v>2845421</v>
      </c>
      <c r="P54" s="902">
        <v>2969085</v>
      </c>
      <c r="Q54" s="902">
        <v>2053786</v>
      </c>
      <c r="R54" s="902">
        <v>1167127</v>
      </c>
      <c r="S54" s="902">
        <v>565386</v>
      </c>
      <c r="T54" s="902">
        <v>429200</v>
      </c>
      <c r="U54" s="902">
        <v>292293</v>
      </c>
      <c r="V54" s="902">
        <v>261517</v>
      </c>
      <c r="W54" s="902">
        <v>138039</v>
      </c>
      <c r="X54" s="902">
        <v>104982</v>
      </c>
      <c r="Y54" s="902">
        <v>200058</v>
      </c>
      <c r="Z54" s="903">
        <v>15503867</v>
      </c>
      <c r="AA54" s="354"/>
      <c r="AB54" s="354"/>
      <c r="AC54" s="354"/>
      <c r="AD54" s="354"/>
      <c r="AE54" s="354"/>
      <c r="AF54" s="354"/>
      <c r="AG54" s="354"/>
      <c r="AH54" s="354"/>
      <c r="AI54" s="354"/>
      <c r="AJ54" s="354"/>
      <c r="AK54" s="354"/>
      <c r="AL54" s="354"/>
      <c r="AM54" s="354"/>
      <c r="AN54" s="354"/>
      <c r="AO54" s="354"/>
      <c r="AP54" s="354"/>
      <c r="AQ54" s="354"/>
      <c r="AR54" s="354"/>
      <c r="AS54" s="354"/>
      <c r="AT54" s="354"/>
      <c r="AU54" s="354"/>
    </row>
    <row r="55" spans="1:47" ht="16.5" customHeight="1" thickBot="1">
      <c r="A55" s="1216"/>
      <c r="B55" s="1217"/>
      <c r="C55" s="1217"/>
      <c r="D55" s="362" t="s">
        <v>26</v>
      </c>
      <c r="E55" s="909">
        <v>0</v>
      </c>
      <c r="F55" s="909">
        <v>492</v>
      </c>
      <c r="G55" s="909">
        <v>1823</v>
      </c>
      <c r="H55" s="909">
        <v>2485</v>
      </c>
      <c r="I55" s="909">
        <v>8867</v>
      </c>
      <c r="J55" s="909">
        <v>6838</v>
      </c>
      <c r="K55" s="909">
        <v>12351</v>
      </c>
      <c r="L55" s="909">
        <v>15490</v>
      </c>
      <c r="M55" s="909">
        <v>17308</v>
      </c>
      <c r="N55" s="909">
        <v>29240</v>
      </c>
      <c r="O55" s="909">
        <v>34298</v>
      </c>
      <c r="P55" s="909">
        <v>30347</v>
      </c>
      <c r="Q55" s="909">
        <v>17497</v>
      </c>
      <c r="R55" s="909">
        <v>8663</v>
      </c>
      <c r="S55" s="909">
        <v>3533</v>
      </c>
      <c r="T55" s="909">
        <v>2329</v>
      </c>
      <c r="U55" s="909">
        <v>1428</v>
      </c>
      <c r="V55" s="909">
        <v>1255</v>
      </c>
      <c r="W55" s="909">
        <v>558</v>
      </c>
      <c r="X55" s="909">
        <v>461</v>
      </c>
      <c r="Y55" s="909">
        <v>1615</v>
      </c>
      <c r="Z55" s="909">
        <v>196878</v>
      </c>
      <c r="AA55" s="354"/>
      <c r="AB55" s="354"/>
      <c r="AC55" s="354"/>
      <c r="AD55" s="354"/>
      <c r="AE55" s="354"/>
      <c r="AF55" s="354"/>
      <c r="AG55" s="354"/>
      <c r="AH55" s="354"/>
      <c r="AI55" s="354"/>
      <c r="AJ55" s="354"/>
      <c r="AK55" s="354"/>
      <c r="AL55" s="354"/>
      <c r="AM55" s="354"/>
      <c r="AN55" s="354"/>
      <c r="AO55" s="354"/>
      <c r="AP55" s="354"/>
      <c r="AQ55" s="354"/>
      <c r="AR55" s="354"/>
      <c r="AS55" s="354"/>
      <c r="AT55" s="354"/>
      <c r="AU55" s="354"/>
    </row>
    <row r="56" spans="1:47" ht="16.5" customHeight="1" thickBot="1">
      <c r="A56" s="353"/>
      <c r="B56" s="353"/>
      <c r="C56" s="353"/>
      <c r="D56" s="353"/>
      <c r="E56" s="398"/>
      <c r="F56" s="398"/>
      <c r="G56" s="398"/>
      <c r="H56" s="398"/>
      <c r="I56" s="398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353"/>
      <c r="AB56" s="353"/>
      <c r="AC56" s="353"/>
      <c r="AD56" s="353"/>
      <c r="AE56" s="353"/>
      <c r="AF56" s="353"/>
      <c r="AG56" s="353"/>
      <c r="AH56" s="353"/>
      <c r="AI56" s="353"/>
      <c r="AJ56" s="353"/>
      <c r="AK56" s="353"/>
      <c r="AL56" s="353"/>
      <c r="AM56" s="353"/>
      <c r="AN56" s="353"/>
      <c r="AO56" s="353"/>
      <c r="AP56" s="353"/>
      <c r="AQ56" s="353"/>
      <c r="AR56" s="353"/>
      <c r="AS56" s="353"/>
      <c r="AT56" s="353"/>
      <c r="AU56" s="353"/>
    </row>
    <row r="57" spans="1:47" ht="16.5" customHeight="1">
      <c r="A57" s="353"/>
      <c r="B57" s="353"/>
      <c r="C57" s="353"/>
      <c r="D57" s="353"/>
      <c r="E57" s="398"/>
      <c r="F57" s="398"/>
      <c r="G57" s="1235" t="s">
        <v>422</v>
      </c>
      <c r="H57" s="1236"/>
      <c r="I57" s="1236"/>
      <c r="J57" s="1236"/>
      <c r="K57" s="1227" t="s">
        <v>423</v>
      </c>
      <c r="L57" s="1228"/>
      <c r="M57" s="1231" t="s">
        <v>424</v>
      </c>
      <c r="N57" s="1232"/>
      <c r="O57" s="1232"/>
      <c r="P57" s="1232"/>
      <c r="Q57" s="1232"/>
      <c r="R57" s="1232"/>
      <c r="S57" s="1232"/>
      <c r="T57" s="1233"/>
      <c r="U57" s="1231" t="s">
        <v>425</v>
      </c>
      <c r="V57" s="1232"/>
      <c r="W57" s="1232"/>
      <c r="X57" s="1232"/>
      <c r="Y57" s="1232"/>
      <c r="Z57" s="1234"/>
      <c r="AA57" s="353"/>
      <c r="AB57" s="353"/>
      <c r="AC57" s="353"/>
      <c r="AD57" s="353"/>
      <c r="AE57" s="353"/>
      <c r="AF57" s="353"/>
      <c r="AG57" s="353"/>
      <c r="AH57" s="353"/>
      <c r="AI57" s="353"/>
      <c r="AJ57" s="353"/>
      <c r="AK57" s="353"/>
      <c r="AL57" s="353"/>
      <c r="AM57" s="353"/>
      <c r="AN57" s="353"/>
      <c r="AO57" s="353"/>
      <c r="AP57" s="353"/>
      <c r="AQ57" s="353"/>
      <c r="AR57" s="353"/>
      <c r="AS57" s="353"/>
      <c r="AT57" s="353"/>
      <c r="AU57" s="353"/>
    </row>
    <row r="58" spans="1:47" ht="16.5" customHeight="1">
      <c r="A58" s="353"/>
      <c r="B58" s="353"/>
      <c r="C58" s="353"/>
      <c r="D58" s="353"/>
      <c r="E58" s="398"/>
      <c r="F58" s="398"/>
      <c r="G58" s="1237" t="s">
        <v>426</v>
      </c>
      <c r="H58" s="1220"/>
      <c r="I58" s="1220" t="s">
        <v>427</v>
      </c>
      <c r="J58" s="1220"/>
      <c r="K58" s="1229"/>
      <c r="L58" s="1230"/>
      <c r="M58" s="1220" t="s">
        <v>428</v>
      </c>
      <c r="N58" s="1220"/>
      <c r="O58" s="1220" t="s">
        <v>429</v>
      </c>
      <c r="P58" s="1220"/>
      <c r="Q58" s="1220" t="s">
        <v>430</v>
      </c>
      <c r="R58" s="1220"/>
      <c r="S58" s="1220" t="s">
        <v>431</v>
      </c>
      <c r="T58" s="1220"/>
      <c r="U58" s="1223" t="s">
        <v>426</v>
      </c>
      <c r="V58" s="1224"/>
      <c r="W58" s="1220" t="s">
        <v>432</v>
      </c>
      <c r="X58" s="1220"/>
      <c r="Y58" s="1220" t="s">
        <v>433</v>
      </c>
      <c r="Z58" s="1225"/>
      <c r="AA58" s="353"/>
      <c r="AB58" s="353"/>
      <c r="AC58" s="353"/>
      <c r="AD58" s="353"/>
      <c r="AE58" s="353"/>
      <c r="AF58" s="353"/>
      <c r="AG58" s="353"/>
      <c r="AH58" s="353"/>
      <c r="AI58" s="353"/>
      <c r="AJ58" s="353"/>
      <c r="AK58" s="353"/>
      <c r="AL58" s="353"/>
      <c r="AM58" s="353"/>
      <c r="AN58" s="353"/>
      <c r="AO58" s="353"/>
      <c r="AP58" s="353"/>
      <c r="AQ58" s="353"/>
      <c r="AR58" s="353"/>
      <c r="AS58" s="353"/>
      <c r="AT58" s="353"/>
      <c r="AU58" s="353"/>
    </row>
    <row r="59" spans="1:47" ht="16.5" customHeight="1" thickBot="1">
      <c r="A59" s="353"/>
      <c r="B59" s="353"/>
      <c r="C59" s="353"/>
      <c r="D59" s="353"/>
      <c r="E59" s="398"/>
      <c r="F59" s="398"/>
      <c r="G59" s="1226">
        <v>811</v>
      </c>
      <c r="H59" s="1218"/>
      <c r="I59" s="1218">
        <v>81104</v>
      </c>
      <c r="J59" s="1218"/>
      <c r="K59" s="1218">
        <v>69</v>
      </c>
      <c r="L59" s="1218"/>
      <c r="M59" s="1218">
        <v>75</v>
      </c>
      <c r="N59" s="1218"/>
      <c r="O59" s="1218">
        <v>46</v>
      </c>
      <c r="P59" s="1218"/>
      <c r="Q59" s="1218">
        <v>169</v>
      </c>
      <c r="R59" s="1218"/>
      <c r="S59" s="1221">
        <v>290</v>
      </c>
      <c r="T59" s="1222"/>
      <c r="U59" s="1218">
        <v>51400</v>
      </c>
      <c r="V59" s="1218"/>
      <c r="W59" s="1218">
        <v>15503867</v>
      </c>
      <c r="X59" s="1218"/>
      <c r="Y59" s="1218">
        <v>196878</v>
      </c>
      <c r="Z59" s="1219"/>
      <c r="AA59" s="353"/>
      <c r="AB59" s="353"/>
      <c r="AC59" s="353"/>
      <c r="AD59" s="353"/>
      <c r="AE59" s="353"/>
      <c r="AF59" s="353"/>
      <c r="AG59" s="353"/>
      <c r="AH59" s="353"/>
      <c r="AI59" s="353"/>
      <c r="AJ59" s="353"/>
      <c r="AK59" s="353"/>
      <c r="AL59" s="353"/>
      <c r="AM59" s="353"/>
      <c r="AN59" s="353"/>
      <c r="AO59" s="353"/>
      <c r="AP59" s="353"/>
      <c r="AQ59" s="353"/>
      <c r="AR59" s="353"/>
      <c r="AS59" s="353"/>
      <c r="AT59" s="353"/>
      <c r="AU59" s="353"/>
    </row>
  </sheetData>
  <mergeCells count="48"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13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opLeftCell="B2" zoomScale="60" zoomScaleNormal="60" workbookViewId="0"/>
  </sheetViews>
  <sheetFormatPr defaultRowHeight="13.5"/>
  <cols>
    <col min="1" max="30" width="9" style="309"/>
    <col min="31" max="33" width="0" style="309" hidden="1" customWidth="1"/>
    <col min="34" max="16384" width="9" style="309"/>
  </cols>
  <sheetData>
    <row r="1" spans="1:47" ht="18.75">
      <c r="A1" s="1238" t="s">
        <v>87</v>
      </c>
      <c r="B1" s="1239"/>
      <c r="C1" s="1239"/>
      <c r="D1" s="1239"/>
      <c r="E1" s="1239"/>
      <c r="F1" s="1239"/>
      <c r="G1" s="1239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4"/>
      <c r="AK1" s="374"/>
      <c r="AL1" s="374"/>
      <c r="AM1" s="374"/>
      <c r="AN1" s="374"/>
      <c r="AO1" s="374"/>
      <c r="AP1" s="374"/>
      <c r="AQ1" s="374"/>
      <c r="AR1" s="374"/>
      <c r="AS1" s="374"/>
      <c r="AT1" s="374"/>
      <c r="AU1" s="374"/>
    </row>
    <row r="2" spans="1:47" ht="25.5">
      <c r="A2" s="1213" t="s">
        <v>0</v>
      </c>
      <c r="B2" s="1213"/>
      <c r="C2" s="1213"/>
      <c r="D2" s="1213"/>
      <c r="E2" s="1213"/>
      <c r="F2" s="1213"/>
      <c r="G2" s="1213"/>
      <c r="H2" s="1213"/>
      <c r="I2" s="1213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  <c r="AM2" s="364"/>
      <c r="AN2" s="364"/>
      <c r="AO2" s="364"/>
      <c r="AP2" s="364"/>
      <c r="AQ2" s="364"/>
      <c r="AR2" s="364"/>
      <c r="AS2" s="364"/>
      <c r="AT2" s="364"/>
      <c r="AU2" s="364"/>
    </row>
    <row r="3" spans="1:47" ht="14.25" thickBot="1">
      <c r="A3" s="364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  <c r="AO3" s="364"/>
      <c r="AP3" s="364"/>
      <c r="AQ3" s="364"/>
      <c r="AR3" s="364"/>
      <c r="AS3" s="364"/>
      <c r="AT3" s="364"/>
      <c r="AU3" s="364"/>
    </row>
    <row r="4" spans="1:47" ht="16.5" customHeight="1">
      <c r="A4" s="370" t="s">
        <v>36</v>
      </c>
      <c r="B4" s="371" t="s">
        <v>35</v>
      </c>
      <c r="C4" s="371" t="s">
        <v>1</v>
      </c>
      <c r="D4" s="371" t="s">
        <v>2</v>
      </c>
      <c r="E4" s="371" t="s">
        <v>3</v>
      </c>
      <c r="F4" s="371" t="s">
        <v>4</v>
      </c>
      <c r="G4" s="371" t="s">
        <v>5</v>
      </c>
      <c r="H4" s="371" t="s">
        <v>6</v>
      </c>
      <c r="I4" s="371" t="s">
        <v>7</v>
      </c>
      <c r="J4" s="371" t="s">
        <v>8</v>
      </c>
      <c r="K4" s="371" t="s">
        <v>9</v>
      </c>
      <c r="L4" s="371" t="s">
        <v>10</v>
      </c>
      <c r="M4" s="371" t="s">
        <v>11</v>
      </c>
      <c r="N4" s="371" t="s">
        <v>12</v>
      </c>
      <c r="O4" s="371" t="s">
        <v>13</v>
      </c>
      <c r="P4" s="371" t="s">
        <v>14</v>
      </c>
      <c r="Q4" s="371" t="s">
        <v>15</v>
      </c>
      <c r="R4" s="371" t="s">
        <v>16</v>
      </c>
      <c r="S4" s="371" t="s">
        <v>17</v>
      </c>
      <c r="T4" s="371" t="s">
        <v>18</v>
      </c>
      <c r="U4" s="371" t="s">
        <v>19</v>
      </c>
      <c r="V4" s="371" t="s">
        <v>20</v>
      </c>
      <c r="W4" s="371" t="s">
        <v>21</v>
      </c>
      <c r="X4" s="371" t="s">
        <v>22</v>
      </c>
      <c r="Y4" s="371" t="s">
        <v>23</v>
      </c>
      <c r="Z4" s="372" t="s">
        <v>25</v>
      </c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</row>
    <row r="5" spans="1:47" ht="16.5" customHeight="1">
      <c r="A5" s="1214" t="s">
        <v>32</v>
      </c>
      <c r="B5" s="1212" t="s">
        <v>29</v>
      </c>
      <c r="C5" s="1212" t="s">
        <v>51</v>
      </c>
      <c r="D5" s="367" t="s">
        <v>27</v>
      </c>
      <c r="E5" s="899">
        <v>20</v>
      </c>
      <c r="F5" s="900">
        <v>74</v>
      </c>
      <c r="G5" s="900">
        <v>49</v>
      </c>
      <c r="H5" s="900">
        <v>135</v>
      </c>
      <c r="I5" s="900">
        <v>188</v>
      </c>
      <c r="J5" s="900">
        <v>681</v>
      </c>
      <c r="K5" s="900">
        <v>1507</v>
      </c>
      <c r="L5" s="900">
        <v>2032</v>
      </c>
      <c r="M5" s="900">
        <v>5658</v>
      </c>
      <c r="N5" s="900">
        <v>4605</v>
      </c>
      <c r="O5" s="900">
        <v>4011</v>
      </c>
      <c r="P5" s="900">
        <v>2519</v>
      </c>
      <c r="Q5" s="900">
        <v>928</v>
      </c>
      <c r="R5" s="900">
        <v>548</v>
      </c>
      <c r="S5" s="900">
        <v>312</v>
      </c>
      <c r="T5" s="900">
        <v>265</v>
      </c>
      <c r="U5" s="900">
        <v>243</v>
      </c>
      <c r="V5" s="900">
        <v>119</v>
      </c>
      <c r="W5" s="900">
        <v>79</v>
      </c>
      <c r="X5" s="900">
        <v>50</v>
      </c>
      <c r="Y5" s="900">
        <v>46</v>
      </c>
      <c r="Z5" s="901">
        <v>24068</v>
      </c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5"/>
      <c r="AS5" s="365"/>
      <c r="AT5" s="365"/>
      <c r="AU5" s="365"/>
    </row>
    <row r="6" spans="1:47" ht="16.5" customHeight="1">
      <c r="A6" s="1214"/>
      <c r="B6" s="1212"/>
      <c r="C6" s="1212"/>
      <c r="D6" s="369" t="s">
        <v>28</v>
      </c>
      <c r="E6" s="902">
        <v>243</v>
      </c>
      <c r="F6" s="902">
        <v>4731</v>
      </c>
      <c r="G6" s="902">
        <v>6266</v>
      </c>
      <c r="H6" s="902">
        <v>26097</v>
      </c>
      <c r="I6" s="902">
        <v>45885</v>
      </c>
      <c r="J6" s="902">
        <v>222499</v>
      </c>
      <c r="K6" s="902">
        <v>562129</v>
      </c>
      <c r="L6" s="902">
        <v>856361</v>
      </c>
      <c r="M6" s="902">
        <v>2655327</v>
      </c>
      <c r="N6" s="902">
        <v>2349877</v>
      </c>
      <c r="O6" s="902">
        <v>2120662</v>
      </c>
      <c r="P6" s="902">
        <v>1429643</v>
      </c>
      <c r="Q6" s="902">
        <v>538522</v>
      </c>
      <c r="R6" s="902">
        <v>334430</v>
      </c>
      <c r="S6" s="902">
        <v>194182</v>
      </c>
      <c r="T6" s="902">
        <v>181248</v>
      </c>
      <c r="U6" s="902">
        <v>156300</v>
      </c>
      <c r="V6" s="902">
        <v>77359</v>
      </c>
      <c r="W6" s="902">
        <v>54567</v>
      </c>
      <c r="X6" s="902">
        <v>37380</v>
      </c>
      <c r="Y6" s="902">
        <v>29612</v>
      </c>
      <c r="Z6" s="903">
        <v>11883320</v>
      </c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365"/>
      <c r="AQ6" s="365"/>
      <c r="AR6" s="365"/>
      <c r="AS6" s="365"/>
      <c r="AT6" s="365"/>
      <c r="AU6" s="365"/>
    </row>
    <row r="7" spans="1:47" ht="16.5" customHeight="1">
      <c r="A7" s="1214"/>
      <c r="B7" s="1212"/>
      <c r="C7" s="1212"/>
      <c r="D7" s="368" t="s">
        <v>26</v>
      </c>
      <c r="E7" s="904">
        <v>170</v>
      </c>
      <c r="F7" s="904">
        <v>1141</v>
      </c>
      <c r="G7" s="904">
        <v>704</v>
      </c>
      <c r="H7" s="904">
        <v>1861</v>
      </c>
      <c r="I7" s="904">
        <v>2316</v>
      </c>
      <c r="J7" s="904">
        <v>8162</v>
      </c>
      <c r="K7" s="904">
        <v>16181</v>
      </c>
      <c r="L7" s="904">
        <v>18873</v>
      </c>
      <c r="M7" s="904">
        <v>47837</v>
      </c>
      <c r="N7" s="904">
        <v>33652</v>
      </c>
      <c r="O7" s="904">
        <v>25544</v>
      </c>
      <c r="P7" s="904">
        <v>14048</v>
      </c>
      <c r="Q7" s="904">
        <v>4244</v>
      </c>
      <c r="R7" s="904">
        <v>2234</v>
      </c>
      <c r="S7" s="904">
        <v>1072</v>
      </c>
      <c r="T7" s="904">
        <v>805</v>
      </c>
      <c r="U7" s="904">
        <v>617</v>
      </c>
      <c r="V7" s="904">
        <v>267</v>
      </c>
      <c r="W7" s="904">
        <v>143</v>
      </c>
      <c r="X7" s="904">
        <v>84</v>
      </c>
      <c r="Y7" s="904">
        <v>74</v>
      </c>
      <c r="Z7" s="905">
        <v>180029</v>
      </c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365"/>
      <c r="AN7" s="365"/>
      <c r="AO7" s="365"/>
      <c r="AP7" s="365"/>
      <c r="AQ7" s="365"/>
      <c r="AR7" s="365"/>
      <c r="AS7" s="365"/>
      <c r="AT7" s="365"/>
      <c r="AU7" s="365"/>
    </row>
    <row r="8" spans="1:47" ht="16.5" customHeight="1">
      <c r="A8" s="1214"/>
      <c r="B8" s="1212"/>
      <c r="C8" s="1212" t="s">
        <v>52</v>
      </c>
      <c r="D8" s="367" t="s">
        <v>27</v>
      </c>
      <c r="E8" s="900">
        <v>9</v>
      </c>
      <c r="F8" s="900">
        <v>92</v>
      </c>
      <c r="G8" s="900">
        <v>198</v>
      </c>
      <c r="H8" s="900">
        <v>629</v>
      </c>
      <c r="I8" s="900">
        <v>786</v>
      </c>
      <c r="J8" s="900">
        <v>1136</v>
      </c>
      <c r="K8" s="900">
        <v>1617</v>
      </c>
      <c r="L8" s="900">
        <v>1327</v>
      </c>
      <c r="M8" s="900">
        <v>1469</v>
      </c>
      <c r="N8" s="900">
        <v>1049</v>
      </c>
      <c r="O8" s="900">
        <v>930</v>
      </c>
      <c r="P8" s="900">
        <v>592</v>
      </c>
      <c r="Q8" s="900">
        <v>225</v>
      </c>
      <c r="R8" s="900">
        <v>143</v>
      </c>
      <c r="S8" s="900">
        <v>132</v>
      </c>
      <c r="T8" s="900">
        <v>115</v>
      </c>
      <c r="U8" s="900">
        <v>129</v>
      </c>
      <c r="V8" s="900">
        <v>63</v>
      </c>
      <c r="W8" s="900">
        <v>25</v>
      </c>
      <c r="X8" s="900">
        <v>9</v>
      </c>
      <c r="Y8" s="900">
        <v>24</v>
      </c>
      <c r="Z8" s="901">
        <v>10698</v>
      </c>
      <c r="AA8" s="365"/>
      <c r="AB8" s="365"/>
      <c r="AC8" s="365"/>
      <c r="AD8" s="365"/>
      <c r="AE8" s="365"/>
      <c r="AF8" s="365"/>
      <c r="AG8" s="365"/>
      <c r="AH8" s="365"/>
      <c r="AI8" s="365"/>
      <c r="AJ8" s="365"/>
      <c r="AK8" s="365"/>
      <c r="AL8" s="365"/>
      <c r="AM8" s="365"/>
      <c r="AN8" s="365"/>
      <c r="AO8" s="365"/>
      <c r="AP8" s="365"/>
      <c r="AQ8" s="365"/>
      <c r="AR8" s="365"/>
      <c r="AS8" s="365"/>
      <c r="AT8" s="365"/>
      <c r="AU8" s="365"/>
    </row>
    <row r="9" spans="1:47" ht="16.5" customHeight="1">
      <c r="A9" s="1214"/>
      <c r="B9" s="1212"/>
      <c r="C9" s="1212"/>
      <c r="D9" s="369" t="s">
        <v>28</v>
      </c>
      <c r="E9" s="902">
        <v>129</v>
      </c>
      <c r="F9" s="902">
        <v>3514</v>
      </c>
      <c r="G9" s="902">
        <v>16472</v>
      </c>
      <c r="H9" s="902">
        <v>73267</v>
      </c>
      <c r="I9" s="902">
        <v>116488</v>
      </c>
      <c r="J9" s="902">
        <v>217286</v>
      </c>
      <c r="K9" s="902">
        <v>368695</v>
      </c>
      <c r="L9" s="902">
        <v>355825</v>
      </c>
      <c r="M9" s="902">
        <v>435724</v>
      </c>
      <c r="N9" s="902">
        <v>340692</v>
      </c>
      <c r="O9" s="902">
        <v>295810</v>
      </c>
      <c r="P9" s="902">
        <v>206232</v>
      </c>
      <c r="Q9" s="902">
        <v>79803</v>
      </c>
      <c r="R9" s="902">
        <v>53163</v>
      </c>
      <c r="S9" s="902">
        <v>51325</v>
      </c>
      <c r="T9" s="902">
        <v>47046</v>
      </c>
      <c r="U9" s="902">
        <v>52007</v>
      </c>
      <c r="V9" s="902">
        <v>25928</v>
      </c>
      <c r="W9" s="902">
        <v>10151</v>
      </c>
      <c r="X9" s="902">
        <v>3609</v>
      </c>
      <c r="Y9" s="902">
        <v>10225</v>
      </c>
      <c r="Z9" s="903">
        <v>2763391</v>
      </c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5"/>
      <c r="AS9" s="365"/>
      <c r="AT9" s="365"/>
      <c r="AU9" s="365"/>
    </row>
    <row r="10" spans="1:47" ht="16.5" customHeight="1">
      <c r="A10" s="1214"/>
      <c r="B10" s="1212"/>
      <c r="C10" s="1212"/>
      <c r="D10" s="368" t="s">
        <v>26</v>
      </c>
      <c r="E10" s="904">
        <v>60</v>
      </c>
      <c r="F10" s="904">
        <v>801</v>
      </c>
      <c r="G10" s="904">
        <v>1838</v>
      </c>
      <c r="H10" s="904">
        <v>5486</v>
      </c>
      <c r="I10" s="904">
        <v>6074</v>
      </c>
      <c r="J10" s="904">
        <v>8120</v>
      </c>
      <c r="K10" s="904">
        <v>10650</v>
      </c>
      <c r="L10" s="904">
        <v>7845</v>
      </c>
      <c r="M10" s="904">
        <v>7846</v>
      </c>
      <c r="N10" s="904">
        <v>4857</v>
      </c>
      <c r="O10" s="904">
        <v>3515</v>
      </c>
      <c r="P10" s="904">
        <v>2057</v>
      </c>
      <c r="Q10" s="904">
        <v>645</v>
      </c>
      <c r="R10" s="904">
        <v>347</v>
      </c>
      <c r="S10" s="904">
        <v>266</v>
      </c>
      <c r="T10" s="904">
        <v>228</v>
      </c>
      <c r="U10" s="904">
        <v>170</v>
      </c>
      <c r="V10" s="904">
        <v>90</v>
      </c>
      <c r="W10" s="904">
        <v>25</v>
      </c>
      <c r="X10" s="904">
        <v>6</v>
      </c>
      <c r="Y10" s="904">
        <v>28</v>
      </c>
      <c r="Z10" s="905">
        <v>60954</v>
      </c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  <c r="AP10" s="365"/>
      <c r="AQ10" s="365"/>
      <c r="AR10" s="365"/>
      <c r="AS10" s="365"/>
      <c r="AT10" s="365"/>
      <c r="AU10" s="365"/>
    </row>
    <row r="11" spans="1:47" ht="16.5" customHeight="1">
      <c r="A11" s="1214"/>
      <c r="B11" s="1212"/>
      <c r="C11" s="1212" t="s">
        <v>53</v>
      </c>
      <c r="D11" s="367" t="s">
        <v>27</v>
      </c>
      <c r="E11" s="900">
        <v>0</v>
      </c>
      <c r="F11" s="900">
        <v>0</v>
      </c>
      <c r="G11" s="900">
        <v>1</v>
      </c>
      <c r="H11" s="900">
        <v>1</v>
      </c>
      <c r="I11" s="900">
        <v>0</v>
      </c>
      <c r="J11" s="900">
        <v>3</v>
      </c>
      <c r="K11" s="900">
        <v>7</v>
      </c>
      <c r="L11" s="900">
        <v>100</v>
      </c>
      <c r="M11" s="900">
        <v>562</v>
      </c>
      <c r="N11" s="900">
        <v>736</v>
      </c>
      <c r="O11" s="900">
        <v>606</v>
      </c>
      <c r="P11" s="900">
        <v>396</v>
      </c>
      <c r="Q11" s="900">
        <v>3</v>
      </c>
      <c r="R11" s="900">
        <v>3</v>
      </c>
      <c r="S11" s="900">
        <v>3</v>
      </c>
      <c r="T11" s="900">
        <v>2</v>
      </c>
      <c r="U11" s="900">
        <v>2</v>
      </c>
      <c r="V11" s="900">
        <v>2</v>
      </c>
      <c r="W11" s="900">
        <v>1</v>
      </c>
      <c r="X11" s="900">
        <v>0</v>
      </c>
      <c r="Y11" s="900">
        <v>5</v>
      </c>
      <c r="Z11" s="901">
        <v>2432</v>
      </c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5"/>
      <c r="AR11" s="365"/>
      <c r="AS11" s="365"/>
      <c r="AT11" s="365"/>
      <c r="AU11" s="365"/>
    </row>
    <row r="12" spans="1:47" ht="16.5" customHeight="1">
      <c r="A12" s="1214"/>
      <c r="B12" s="1212"/>
      <c r="C12" s="1212"/>
      <c r="D12" s="369" t="s">
        <v>28</v>
      </c>
      <c r="E12" s="902">
        <v>0</v>
      </c>
      <c r="F12" s="902">
        <v>0</v>
      </c>
      <c r="G12" s="902">
        <v>31</v>
      </c>
      <c r="H12" s="902">
        <v>36</v>
      </c>
      <c r="I12" s="902">
        <v>0</v>
      </c>
      <c r="J12" s="902">
        <v>406</v>
      </c>
      <c r="K12" s="902">
        <v>943</v>
      </c>
      <c r="L12" s="902">
        <v>15929</v>
      </c>
      <c r="M12" s="902">
        <v>101600</v>
      </c>
      <c r="N12" s="902">
        <v>146180</v>
      </c>
      <c r="O12" s="902">
        <v>130094</v>
      </c>
      <c r="P12" s="902">
        <v>87443</v>
      </c>
      <c r="Q12" s="902">
        <v>662</v>
      </c>
      <c r="R12" s="902">
        <v>757</v>
      </c>
      <c r="S12" s="902">
        <v>751</v>
      </c>
      <c r="T12" s="902">
        <v>373</v>
      </c>
      <c r="U12" s="902">
        <v>358</v>
      </c>
      <c r="V12" s="902">
        <v>418</v>
      </c>
      <c r="W12" s="902">
        <v>221</v>
      </c>
      <c r="X12" s="902">
        <v>0</v>
      </c>
      <c r="Y12" s="902">
        <v>1333</v>
      </c>
      <c r="Z12" s="903">
        <v>487535</v>
      </c>
      <c r="AA12" s="365"/>
      <c r="AB12" s="365"/>
      <c r="AC12" s="365"/>
      <c r="AD12" s="365"/>
      <c r="AE12" s="365"/>
      <c r="AF12" s="365"/>
      <c r="AG12" s="365"/>
      <c r="AH12" s="365"/>
      <c r="AI12" s="365"/>
      <c r="AJ12" s="365"/>
      <c r="AK12" s="365"/>
      <c r="AL12" s="365"/>
      <c r="AM12" s="365"/>
      <c r="AN12" s="365"/>
      <c r="AO12" s="365"/>
      <c r="AP12" s="365"/>
      <c r="AQ12" s="365"/>
      <c r="AR12" s="365"/>
      <c r="AS12" s="365"/>
      <c r="AT12" s="365"/>
      <c r="AU12" s="365"/>
    </row>
    <row r="13" spans="1:47" ht="16.5" customHeight="1">
      <c r="A13" s="1214"/>
      <c r="B13" s="1212"/>
      <c r="C13" s="1212"/>
      <c r="D13" s="368" t="s">
        <v>26</v>
      </c>
      <c r="E13" s="904">
        <v>0</v>
      </c>
      <c r="F13" s="904">
        <v>0</v>
      </c>
      <c r="G13" s="904">
        <v>3</v>
      </c>
      <c r="H13" s="904">
        <v>3</v>
      </c>
      <c r="I13" s="904">
        <v>0</v>
      </c>
      <c r="J13" s="904">
        <v>21</v>
      </c>
      <c r="K13" s="904">
        <v>39</v>
      </c>
      <c r="L13" s="904">
        <v>503</v>
      </c>
      <c r="M13" s="904">
        <v>2097</v>
      </c>
      <c r="N13" s="904">
        <v>2254</v>
      </c>
      <c r="O13" s="904">
        <v>1450</v>
      </c>
      <c r="P13" s="904">
        <v>654</v>
      </c>
      <c r="Q13" s="904">
        <v>4</v>
      </c>
      <c r="R13" s="904">
        <v>5</v>
      </c>
      <c r="S13" s="904">
        <v>3</v>
      </c>
      <c r="T13" s="904">
        <v>1</v>
      </c>
      <c r="U13" s="904">
        <v>1</v>
      </c>
      <c r="V13" s="904">
        <v>1</v>
      </c>
      <c r="W13" s="904">
        <v>1</v>
      </c>
      <c r="X13" s="904">
        <v>0</v>
      </c>
      <c r="Y13" s="904">
        <v>7</v>
      </c>
      <c r="Z13" s="905">
        <v>7047</v>
      </c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5"/>
    </row>
    <row r="14" spans="1:47" ht="16.5" customHeight="1">
      <c r="A14" s="1214"/>
      <c r="B14" s="1212"/>
      <c r="C14" s="1215" t="s">
        <v>54</v>
      </c>
      <c r="D14" s="367" t="s">
        <v>27</v>
      </c>
      <c r="E14" s="900">
        <v>0</v>
      </c>
      <c r="F14" s="900">
        <v>0</v>
      </c>
      <c r="G14" s="900">
        <v>0</v>
      </c>
      <c r="H14" s="900">
        <v>0</v>
      </c>
      <c r="I14" s="900">
        <v>0</v>
      </c>
      <c r="J14" s="900">
        <v>0</v>
      </c>
      <c r="K14" s="900">
        <v>0</v>
      </c>
      <c r="L14" s="900">
        <v>12</v>
      </c>
      <c r="M14" s="900">
        <v>5</v>
      </c>
      <c r="N14" s="900">
        <v>57</v>
      </c>
      <c r="O14" s="900">
        <v>17</v>
      </c>
      <c r="P14" s="900">
        <v>13</v>
      </c>
      <c r="Q14" s="900">
        <v>3</v>
      </c>
      <c r="R14" s="900">
        <v>0</v>
      </c>
      <c r="S14" s="900">
        <v>0</v>
      </c>
      <c r="T14" s="900">
        <v>0</v>
      </c>
      <c r="U14" s="900">
        <v>0</v>
      </c>
      <c r="V14" s="900">
        <v>0</v>
      </c>
      <c r="W14" s="900">
        <v>0</v>
      </c>
      <c r="X14" s="900">
        <v>0</v>
      </c>
      <c r="Y14" s="900">
        <v>0</v>
      </c>
      <c r="Z14" s="901">
        <v>107</v>
      </c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65"/>
      <c r="AO14" s="365"/>
      <c r="AP14" s="365"/>
      <c r="AQ14" s="365"/>
      <c r="AR14" s="365"/>
      <c r="AS14" s="365"/>
      <c r="AT14" s="365"/>
      <c r="AU14" s="365"/>
    </row>
    <row r="15" spans="1:47" ht="16.5" customHeight="1">
      <c r="A15" s="1214"/>
      <c r="B15" s="1212"/>
      <c r="C15" s="1215"/>
      <c r="D15" s="369" t="s">
        <v>28</v>
      </c>
      <c r="E15" s="902">
        <v>0</v>
      </c>
      <c r="F15" s="902">
        <v>0</v>
      </c>
      <c r="G15" s="902">
        <v>0</v>
      </c>
      <c r="H15" s="902">
        <v>0</v>
      </c>
      <c r="I15" s="902">
        <v>0</v>
      </c>
      <c r="J15" s="902">
        <v>0</v>
      </c>
      <c r="K15" s="902">
        <v>0</v>
      </c>
      <c r="L15" s="902">
        <v>2283</v>
      </c>
      <c r="M15" s="902">
        <v>1088</v>
      </c>
      <c r="N15" s="902">
        <v>12750</v>
      </c>
      <c r="O15" s="902">
        <v>4201</v>
      </c>
      <c r="P15" s="902">
        <v>3618</v>
      </c>
      <c r="Q15" s="902">
        <v>967</v>
      </c>
      <c r="R15" s="902">
        <v>0</v>
      </c>
      <c r="S15" s="902">
        <v>0</v>
      </c>
      <c r="T15" s="902">
        <v>0</v>
      </c>
      <c r="U15" s="902">
        <v>0</v>
      </c>
      <c r="V15" s="902">
        <v>0</v>
      </c>
      <c r="W15" s="902">
        <v>0</v>
      </c>
      <c r="X15" s="902">
        <v>0</v>
      </c>
      <c r="Y15" s="902">
        <v>0</v>
      </c>
      <c r="Z15" s="903">
        <v>24907</v>
      </c>
      <c r="AA15" s="365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5"/>
      <c r="AM15" s="365"/>
      <c r="AN15" s="365"/>
      <c r="AO15" s="365"/>
      <c r="AP15" s="365"/>
      <c r="AQ15" s="365"/>
      <c r="AR15" s="365"/>
      <c r="AS15" s="365"/>
      <c r="AT15" s="365"/>
      <c r="AU15" s="365"/>
    </row>
    <row r="16" spans="1:47" ht="16.5" customHeight="1">
      <c r="A16" s="1214"/>
      <c r="B16" s="1212"/>
      <c r="C16" s="1215"/>
      <c r="D16" s="368" t="s">
        <v>26</v>
      </c>
      <c r="E16" s="904">
        <v>0</v>
      </c>
      <c r="F16" s="904">
        <v>0</v>
      </c>
      <c r="G16" s="904">
        <v>0</v>
      </c>
      <c r="H16" s="904">
        <v>0</v>
      </c>
      <c r="I16" s="904">
        <v>0</v>
      </c>
      <c r="J16" s="904">
        <v>0</v>
      </c>
      <c r="K16" s="904">
        <v>0</v>
      </c>
      <c r="L16" s="904">
        <v>67</v>
      </c>
      <c r="M16" s="904">
        <v>21</v>
      </c>
      <c r="N16" s="904">
        <v>195</v>
      </c>
      <c r="O16" s="904">
        <v>52</v>
      </c>
      <c r="P16" s="904">
        <v>33</v>
      </c>
      <c r="Q16" s="904">
        <v>7</v>
      </c>
      <c r="R16" s="904">
        <v>0</v>
      </c>
      <c r="S16" s="904">
        <v>0</v>
      </c>
      <c r="T16" s="904">
        <v>0</v>
      </c>
      <c r="U16" s="904">
        <v>0</v>
      </c>
      <c r="V16" s="904">
        <v>0</v>
      </c>
      <c r="W16" s="904">
        <v>0</v>
      </c>
      <c r="X16" s="904">
        <v>0</v>
      </c>
      <c r="Y16" s="904">
        <v>0</v>
      </c>
      <c r="Z16" s="906">
        <v>375</v>
      </c>
      <c r="AA16" s="365"/>
      <c r="AB16" s="365"/>
      <c r="AC16" s="365"/>
      <c r="AD16" s="365"/>
      <c r="AE16" s="365"/>
      <c r="AF16" s="365"/>
      <c r="AG16" s="365"/>
      <c r="AH16" s="365"/>
      <c r="AI16" s="365"/>
      <c r="AJ16" s="365"/>
      <c r="AK16" s="365"/>
      <c r="AL16" s="365"/>
      <c r="AM16" s="365"/>
      <c r="AN16" s="365"/>
      <c r="AO16" s="365"/>
      <c r="AP16" s="365"/>
      <c r="AQ16" s="365"/>
      <c r="AR16" s="365"/>
      <c r="AS16" s="365"/>
      <c r="AT16" s="365"/>
      <c r="AU16" s="365"/>
    </row>
    <row r="17" spans="1:47" ht="16.5" customHeight="1">
      <c r="A17" s="1214"/>
      <c r="B17" s="1212" t="s">
        <v>30</v>
      </c>
      <c r="C17" s="1212"/>
      <c r="D17" s="367" t="s">
        <v>27</v>
      </c>
      <c r="E17" s="900">
        <v>30</v>
      </c>
      <c r="F17" s="900">
        <v>166</v>
      </c>
      <c r="G17" s="900">
        <v>248</v>
      </c>
      <c r="H17" s="900">
        <v>764</v>
      </c>
      <c r="I17" s="900">
        <v>973</v>
      </c>
      <c r="J17" s="900">
        <v>1821</v>
      </c>
      <c r="K17" s="900">
        <v>3131</v>
      </c>
      <c r="L17" s="900">
        <v>3471</v>
      </c>
      <c r="M17" s="900">
        <v>7693</v>
      </c>
      <c r="N17" s="900">
        <v>6448</v>
      </c>
      <c r="O17" s="900">
        <v>5563</v>
      </c>
      <c r="P17" s="900">
        <v>3519</v>
      </c>
      <c r="Q17" s="900">
        <v>1159</v>
      </c>
      <c r="R17" s="900">
        <v>694</v>
      </c>
      <c r="S17" s="900">
        <v>447</v>
      </c>
      <c r="T17" s="900">
        <v>381</v>
      </c>
      <c r="U17" s="900">
        <v>374</v>
      </c>
      <c r="V17" s="900">
        <v>183</v>
      </c>
      <c r="W17" s="900">
        <v>105</v>
      </c>
      <c r="X17" s="900">
        <v>59</v>
      </c>
      <c r="Y17" s="900">
        <v>75</v>
      </c>
      <c r="Z17" s="901">
        <v>37305</v>
      </c>
      <c r="AA17" s="365"/>
      <c r="AB17" s="365"/>
      <c r="AC17" s="365"/>
      <c r="AD17" s="365"/>
      <c r="AE17" s="365"/>
      <c r="AF17" s="365"/>
      <c r="AG17" s="365"/>
      <c r="AH17" s="365"/>
      <c r="AI17" s="365"/>
      <c r="AJ17" s="365"/>
      <c r="AK17" s="365"/>
      <c r="AL17" s="365"/>
      <c r="AM17" s="365"/>
      <c r="AN17" s="365"/>
      <c r="AO17" s="365"/>
      <c r="AP17" s="365"/>
      <c r="AQ17" s="365"/>
      <c r="AR17" s="365"/>
      <c r="AS17" s="365"/>
      <c r="AT17" s="365"/>
      <c r="AU17" s="365"/>
    </row>
    <row r="18" spans="1:47" ht="16.5" customHeight="1">
      <c r="A18" s="1214"/>
      <c r="B18" s="1212"/>
      <c r="C18" s="1212"/>
      <c r="D18" s="369" t="s">
        <v>28</v>
      </c>
      <c r="E18" s="902">
        <v>372</v>
      </c>
      <c r="F18" s="902">
        <v>8245</v>
      </c>
      <c r="G18" s="902">
        <v>22769</v>
      </c>
      <c r="H18" s="902">
        <v>99400</v>
      </c>
      <c r="I18" s="902">
        <v>162373</v>
      </c>
      <c r="J18" s="902">
        <v>440191</v>
      </c>
      <c r="K18" s="902">
        <v>931767</v>
      </c>
      <c r="L18" s="902">
        <v>1230398</v>
      </c>
      <c r="M18" s="902">
        <v>3193739</v>
      </c>
      <c r="N18" s="902">
        <v>2849499</v>
      </c>
      <c r="O18" s="902">
        <v>2550767</v>
      </c>
      <c r="P18" s="902">
        <v>1726936</v>
      </c>
      <c r="Q18" s="902">
        <v>619954</v>
      </c>
      <c r="R18" s="902">
        <v>388350</v>
      </c>
      <c r="S18" s="902">
        <v>246258</v>
      </c>
      <c r="T18" s="902">
        <v>228667</v>
      </c>
      <c r="U18" s="902">
        <v>208665</v>
      </c>
      <c r="V18" s="902">
        <v>103705</v>
      </c>
      <c r="W18" s="902">
        <v>64939</v>
      </c>
      <c r="X18" s="902">
        <v>40989</v>
      </c>
      <c r="Y18" s="902">
        <v>41170</v>
      </c>
      <c r="Z18" s="903">
        <v>15159153</v>
      </c>
      <c r="AA18" s="365"/>
      <c r="AB18" s="365"/>
      <c r="AC18" s="365"/>
      <c r="AD18" s="365"/>
      <c r="AE18" s="365"/>
      <c r="AF18" s="365"/>
      <c r="AG18" s="365"/>
      <c r="AH18" s="365"/>
      <c r="AI18" s="365"/>
      <c r="AJ18" s="365"/>
      <c r="AK18" s="365"/>
      <c r="AL18" s="365"/>
      <c r="AM18" s="365"/>
      <c r="AN18" s="365"/>
      <c r="AO18" s="365"/>
      <c r="AP18" s="365"/>
      <c r="AQ18" s="365"/>
      <c r="AR18" s="365"/>
      <c r="AS18" s="365"/>
      <c r="AT18" s="365"/>
      <c r="AU18" s="365"/>
    </row>
    <row r="19" spans="1:47" ht="16.5" customHeight="1">
      <c r="A19" s="1214"/>
      <c r="B19" s="1212"/>
      <c r="C19" s="1212"/>
      <c r="D19" s="368" t="s">
        <v>26</v>
      </c>
      <c r="E19" s="907">
        <v>230</v>
      </c>
      <c r="F19" s="907">
        <v>1942</v>
      </c>
      <c r="G19" s="907">
        <v>2545</v>
      </c>
      <c r="H19" s="907">
        <v>7350</v>
      </c>
      <c r="I19" s="907">
        <v>8390</v>
      </c>
      <c r="J19" s="907">
        <v>16303</v>
      </c>
      <c r="K19" s="907">
        <v>26870</v>
      </c>
      <c r="L19" s="907">
        <v>27288</v>
      </c>
      <c r="M19" s="907">
        <v>57801</v>
      </c>
      <c r="N19" s="907">
        <v>40958</v>
      </c>
      <c r="O19" s="907">
        <v>30561</v>
      </c>
      <c r="P19" s="907">
        <v>16792</v>
      </c>
      <c r="Q19" s="907">
        <v>4900</v>
      </c>
      <c r="R19" s="907">
        <v>2586</v>
      </c>
      <c r="S19" s="907">
        <v>1341</v>
      </c>
      <c r="T19" s="907">
        <v>1034</v>
      </c>
      <c r="U19" s="907">
        <v>788</v>
      </c>
      <c r="V19" s="907">
        <v>358</v>
      </c>
      <c r="W19" s="907">
        <v>169</v>
      </c>
      <c r="X19" s="907">
        <v>90</v>
      </c>
      <c r="Y19" s="907">
        <v>109</v>
      </c>
      <c r="Z19" s="908">
        <v>248405</v>
      </c>
      <c r="AA19" s="365"/>
      <c r="AB19" s="365"/>
      <c r="AC19" s="365"/>
      <c r="AD19" s="365"/>
      <c r="AE19" s="365"/>
      <c r="AF19" s="365"/>
      <c r="AG19" s="365"/>
      <c r="AH19" s="365"/>
      <c r="AI19" s="365"/>
      <c r="AJ19" s="365"/>
      <c r="AK19" s="365"/>
      <c r="AL19" s="365"/>
      <c r="AM19" s="365"/>
      <c r="AN19" s="365"/>
      <c r="AO19" s="365"/>
      <c r="AP19" s="365"/>
      <c r="AQ19" s="365"/>
      <c r="AR19" s="365"/>
      <c r="AS19" s="365"/>
      <c r="AT19" s="365"/>
      <c r="AU19" s="365"/>
    </row>
    <row r="20" spans="1:47" ht="16.5" customHeight="1">
      <c r="A20" s="1214"/>
      <c r="B20" s="1212" t="s">
        <v>31</v>
      </c>
      <c r="C20" s="1215" t="s">
        <v>55</v>
      </c>
      <c r="D20" s="367" t="s">
        <v>27</v>
      </c>
      <c r="E20" s="900">
        <v>2</v>
      </c>
      <c r="F20" s="900">
        <v>1</v>
      </c>
      <c r="G20" s="900">
        <v>6</v>
      </c>
      <c r="H20" s="900">
        <v>9</v>
      </c>
      <c r="I20" s="900">
        <v>23</v>
      </c>
      <c r="J20" s="900">
        <v>37</v>
      </c>
      <c r="K20" s="900">
        <v>39</v>
      </c>
      <c r="L20" s="900">
        <v>160</v>
      </c>
      <c r="M20" s="900">
        <v>272</v>
      </c>
      <c r="N20" s="900">
        <v>208</v>
      </c>
      <c r="O20" s="900">
        <v>481</v>
      </c>
      <c r="P20" s="900">
        <v>316</v>
      </c>
      <c r="Q20" s="900">
        <v>13</v>
      </c>
      <c r="R20" s="900">
        <v>1</v>
      </c>
      <c r="S20" s="900">
        <v>1</v>
      </c>
      <c r="T20" s="900">
        <v>0</v>
      </c>
      <c r="U20" s="900">
        <v>0</v>
      </c>
      <c r="V20" s="900">
        <v>0</v>
      </c>
      <c r="W20" s="900">
        <v>0</v>
      </c>
      <c r="X20" s="900">
        <v>0</v>
      </c>
      <c r="Y20" s="900">
        <v>0</v>
      </c>
      <c r="Z20" s="901">
        <v>1569</v>
      </c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65"/>
      <c r="AU20" s="365"/>
    </row>
    <row r="21" spans="1:47" ht="16.5" customHeight="1">
      <c r="A21" s="1214"/>
      <c r="B21" s="1212"/>
      <c r="C21" s="1215"/>
      <c r="D21" s="369" t="s">
        <v>28</v>
      </c>
      <c r="E21" s="902">
        <v>0</v>
      </c>
      <c r="F21" s="902">
        <v>26</v>
      </c>
      <c r="G21" s="902">
        <v>273</v>
      </c>
      <c r="H21" s="902">
        <v>630</v>
      </c>
      <c r="I21" s="902">
        <v>1643</v>
      </c>
      <c r="J21" s="902">
        <v>3469</v>
      </c>
      <c r="K21" s="902">
        <v>4188</v>
      </c>
      <c r="L21" s="902">
        <v>16240</v>
      </c>
      <c r="M21" s="902">
        <v>31532</v>
      </c>
      <c r="N21" s="902">
        <v>24615</v>
      </c>
      <c r="O21" s="902">
        <v>57681</v>
      </c>
      <c r="P21" s="902">
        <v>37031</v>
      </c>
      <c r="Q21" s="902">
        <v>1534</v>
      </c>
      <c r="R21" s="902">
        <v>127</v>
      </c>
      <c r="S21" s="902">
        <v>191</v>
      </c>
      <c r="T21" s="902">
        <v>0</v>
      </c>
      <c r="U21" s="902">
        <v>0</v>
      </c>
      <c r="V21" s="902">
        <v>0</v>
      </c>
      <c r="W21" s="902">
        <v>0</v>
      </c>
      <c r="X21" s="902">
        <v>0</v>
      </c>
      <c r="Y21" s="902">
        <v>0</v>
      </c>
      <c r="Z21" s="903">
        <v>179180</v>
      </c>
      <c r="AA21" s="365"/>
      <c r="AB21" s="365"/>
      <c r="AC21" s="365"/>
      <c r="AD21" s="365"/>
      <c r="AE21" s="365"/>
      <c r="AF21" s="365"/>
      <c r="AG21" s="365"/>
      <c r="AH21" s="365"/>
      <c r="AI21" s="365"/>
      <c r="AJ21" s="365"/>
      <c r="AK21" s="365"/>
      <c r="AL21" s="365"/>
      <c r="AM21" s="365"/>
      <c r="AN21" s="365"/>
      <c r="AO21" s="365"/>
      <c r="AP21" s="365"/>
      <c r="AQ21" s="365"/>
      <c r="AR21" s="365"/>
      <c r="AS21" s="365"/>
      <c r="AT21" s="365"/>
      <c r="AU21" s="365"/>
    </row>
    <row r="22" spans="1:47" ht="16.5" customHeight="1">
      <c r="A22" s="1214"/>
      <c r="B22" s="1212"/>
      <c r="C22" s="1215"/>
      <c r="D22" s="368" t="s">
        <v>26</v>
      </c>
      <c r="E22" s="904">
        <v>0</v>
      </c>
      <c r="F22" s="904">
        <v>5</v>
      </c>
      <c r="G22" s="904">
        <v>30</v>
      </c>
      <c r="H22" s="904">
        <v>35</v>
      </c>
      <c r="I22" s="904">
        <v>78</v>
      </c>
      <c r="J22" s="904">
        <v>114</v>
      </c>
      <c r="K22" s="904">
        <v>69</v>
      </c>
      <c r="L22" s="904">
        <v>157</v>
      </c>
      <c r="M22" s="904">
        <v>194</v>
      </c>
      <c r="N22" s="904">
        <v>160</v>
      </c>
      <c r="O22" s="904">
        <v>375</v>
      </c>
      <c r="P22" s="904">
        <v>245</v>
      </c>
      <c r="Q22" s="904">
        <v>11</v>
      </c>
      <c r="R22" s="904">
        <v>0</v>
      </c>
      <c r="S22" s="904">
        <v>2</v>
      </c>
      <c r="T22" s="904">
        <v>0</v>
      </c>
      <c r="U22" s="904">
        <v>0</v>
      </c>
      <c r="V22" s="904">
        <v>0</v>
      </c>
      <c r="W22" s="904">
        <v>0</v>
      </c>
      <c r="X22" s="904">
        <v>0</v>
      </c>
      <c r="Y22" s="904">
        <v>0</v>
      </c>
      <c r="Z22" s="905">
        <v>1475</v>
      </c>
      <c r="AA22" s="365"/>
      <c r="AB22" s="365"/>
      <c r="AC22" s="365"/>
      <c r="AD22" s="365"/>
      <c r="AE22" s="365"/>
      <c r="AF22" s="365"/>
      <c r="AG22" s="365"/>
      <c r="AH22" s="365"/>
      <c r="AI22" s="365"/>
      <c r="AJ22" s="365"/>
      <c r="AK22" s="365"/>
      <c r="AL22" s="365"/>
      <c r="AM22" s="365"/>
      <c r="AN22" s="365"/>
      <c r="AO22" s="365"/>
      <c r="AP22" s="365"/>
      <c r="AQ22" s="365"/>
      <c r="AR22" s="365"/>
      <c r="AS22" s="365"/>
      <c r="AT22" s="365"/>
      <c r="AU22" s="365"/>
    </row>
    <row r="23" spans="1:47" ht="16.5" customHeight="1">
      <c r="A23" s="1214"/>
      <c r="B23" s="1212"/>
      <c r="C23" s="1215" t="s">
        <v>56</v>
      </c>
      <c r="D23" s="367" t="s">
        <v>27</v>
      </c>
      <c r="E23" s="900">
        <v>1</v>
      </c>
      <c r="F23" s="900">
        <v>6</v>
      </c>
      <c r="G23" s="900">
        <v>24</v>
      </c>
      <c r="H23" s="900">
        <v>12</v>
      </c>
      <c r="I23" s="900">
        <v>4</v>
      </c>
      <c r="J23" s="900">
        <v>0</v>
      </c>
      <c r="K23" s="900">
        <v>0</v>
      </c>
      <c r="L23" s="900">
        <v>1</v>
      </c>
      <c r="M23" s="900">
        <v>3</v>
      </c>
      <c r="N23" s="900">
        <v>0</v>
      </c>
      <c r="O23" s="900">
        <v>2</v>
      </c>
      <c r="P23" s="900">
        <v>0</v>
      </c>
      <c r="Q23" s="900">
        <v>1</v>
      </c>
      <c r="R23" s="900">
        <v>0</v>
      </c>
      <c r="S23" s="900">
        <v>0</v>
      </c>
      <c r="T23" s="900">
        <v>0</v>
      </c>
      <c r="U23" s="900">
        <v>0</v>
      </c>
      <c r="V23" s="900">
        <v>0</v>
      </c>
      <c r="W23" s="900">
        <v>0</v>
      </c>
      <c r="X23" s="900">
        <v>0</v>
      </c>
      <c r="Y23" s="900">
        <v>0</v>
      </c>
      <c r="Z23" s="901">
        <v>55</v>
      </c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5"/>
      <c r="AL23" s="365"/>
      <c r="AM23" s="365"/>
      <c r="AN23" s="365"/>
      <c r="AO23" s="365"/>
      <c r="AP23" s="365"/>
      <c r="AQ23" s="365"/>
      <c r="AR23" s="365"/>
      <c r="AS23" s="365"/>
      <c r="AT23" s="365"/>
      <c r="AU23" s="365"/>
    </row>
    <row r="24" spans="1:47" ht="16.5" customHeight="1">
      <c r="A24" s="1214"/>
      <c r="B24" s="1212"/>
      <c r="C24" s="1215"/>
      <c r="D24" s="369" t="s">
        <v>28</v>
      </c>
      <c r="E24" s="902">
        <v>0</v>
      </c>
      <c r="F24" s="902">
        <v>80</v>
      </c>
      <c r="G24" s="902">
        <v>811</v>
      </c>
      <c r="H24" s="902">
        <v>539</v>
      </c>
      <c r="I24" s="902">
        <v>242</v>
      </c>
      <c r="J24" s="902">
        <v>24</v>
      </c>
      <c r="K24" s="902">
        <v>0</v>
      </c>
      <c r="L24" s="902">
        <v>123</v>
      </c>
      <c r="M24" s="902">
        <v>305</v>
      </c>
      <c r="N24" s="902">
        <v>43</v>
      </c>
      <c r="O24" s="902">
        <v>300</v>
      </c>
      <c r="P24" s="902">
        <v>27</v>
      </c>
      <c r="Q24" s="902">
        <v>102</v>
      </c>
      <c r="R24" s="902">
        <v>0</v>
      </c>
      <c r="S24" s="902">
        <v>0</v>
      </c>
      <c r="T24" s="902">
        <v>0</v>
      </c>
      <c r="U24" s="902">
        <v>0</v>
      </c>
      <c r="V24" s="902">
        <v>0</v>
      </c>
      <c r="W24" s="902">
        <v>0</v>
      </c>
      <c r="X24" s="902">
        <v>0</v>
      </c>
      <c r="Y24" s="902">
        <v>0</v>
      </c>
      <c r="Z24" s="903">
        <v>2596</v>
      </c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K24" s="365"/>
      <c r="AL24" s="365"/>
      <c r="AM24" s="365"/>
      <c r="AN24" s="365"/>
      <c r="AO24" s="365"/>
      <c r="AP24" s="365"/>
      <c r="AQ24" s="365"/>
      <c r="AR24" s="365"/>
      <c r="AS24" s="365"/>
      <c r="AT24" s="365"/>
      <c r="AU24" s="365"/>
    </row>
    <row r="25" spans="1:47" ht="16.5" customHeight="1">
      <c r="A25" s="1214"/>
      <c r="B25" s="1212"/>
      <c r="C25" s="1215"/>
      <c r="D25" s="368" t="s">
        <v>26</v>
      </c>
      <c r="E25" s="904">
        <v>0</v>
      </c>
      <c r="F25" s="904">
        <v>12</v>
      </c>
      <c r="G25" s="904">
        <v>85</v>
      </c>
      <c r="H25" s="904">
        <v>44</v>
      </c>
      <c r="I25" s="904">
        <v>16</v>
      </c>
      <c r="J25" s="904">
        <v>1</v>
      </c>
      <c r="K25" s="904">
        <v>0</v>
      </c>
      <c r="L25" s="904">
        <v>3</v>
      </c>
      <c r="M25" s="904">
        <v>4</v>
      </c>
      <c r="N25" s="904">
        <v>0</v>
      </c>
      <c r="O25" s="904">
        <v>2</v>
      </c>
      <c r="P25" s="904">
        <v>0</v>
      </c>
      <c r="Q25" s="904">
        <v>0</v>
      </c>
      <c r="R25" s="904">
        <v>0</v>
      </c>
      <c r="S25" s="904">
        <v>0</v>
      </c>
      <c r="T25" s="904">
        <v>0</v>
      </c>
      <c r="U25" s="904">
        <v>0</v>
      </c>
      <c r="V25" s="904">
        <v>0</v>
      </c>
      <c r="W25" s="904">
        <v>0</v>
      </c>
      <c r="X25" s="904">
        <v>0</v>
      </c>
      <c r="Y25" s="904">
        <v>0</v>
      </c>
      <c r="Z25" s="906">
        <v>167</v>
      </c>
      <c r="AA25" s="365"/>
      <c r="AB25" s="365"/>
      <c r="AC25" s="365"/>
      <c r="AD25" s="365"/>
      <c r="AE25" s="365"/>
      <c r="AF25" s="365"/>
      <c r="AG25" s="365"/>
      <c r="AH25" s="365"/>
      <c r="AI25" s="365"/>
      <c r="AJ25" s="365"/>
      <c r="AK25" s="365"/>
      <c r="AL25" s="365"/>
      <c r="AM25" s="365"/>
      <c r="AN25" s="365"/>
      <c r="AO25" s="365"/>
      <c r="AP25" s="365"/>
      <c r="AQ25" s="365"/>
      <c r="AR25" s="365"/>
      <c r="AS25" s="365"/>
      <c r="AT25" s="365"/>
      <c r="AU25" s="365"/>
    </row>
    <row r="26" spans="1:47" ht="16.5" customHeight="1">
      <c r="A26" s="1214"/>
      <c r="B26" s="1212" t="s">
        <v>30</v>
      </c>
      <c r="C26" s="1212"/>
      <c r="D26" s="367" t="s">
        <v>27</v>
      </c>
      <c r="E26" s="900">
        <v>3</v>
      </c>
      <c r="F26" s="900">
        <v>7</v>
      </c>
      <c r="G26" s="900">
        <v>30</v>
      </c>
      <c r="H26" s="900">
        <v>21</v>
      </c>
      <c r="I26" s="900">
        <v>27</v>
      </c>
      <c r="J26" s="900">
        <v>37</v>
      </c>
      <c r="K26" s="900">
        <v>39</v>
      </c>
      <c r="L26" s="900">
        <v>161</v>
      </c>
      <c r="M26" s="900">
        <v>275</v>
      </c>
      <c r="N26" s="900">
        <v>208</v>
      </c>
      <c r="O26" s="900">
        <v>483</v>
      </c>
      <c r="P26" s="900">
        <v>316</v>
      </c>
      <c r="Q26" s="900">
        <v>14</v>
      </c>
      <c r="R26" s="900">
        <v>1</v>
      </c>
      <c r="S26" s="900">
        <v>1</v>
      </c>
      <c r="T26" s="900">
        <v>0</v>
      </c>
      <c r="U26" s="900">
        <v>0</v>
      </c>
      <c r="V26" s="900">
        <v>0</v>
      </c>
      <c r="W26" s="900">
        <v>0</v>
      </c>
      <c r="X26" s="900">
        <v>0</v>
      </c>
      <c r="Y26" s="900">
        <v>0</v>
      </c>
      <c r="Z26" s="901">
        <v>1624</v>
      </c>
      <c r="AA26" s="365"/>
      <c r="AB26" s="365"/>
      <c r="AC26" s="365"/>
      <c r="AD26" s="365"/>
      <c r="AE26" s="365"/>
      <c r="AF26" s="365"/>
      <c r="AG26" s="365"/>
      <c r="AH26" s="365"/>
      <c r="AI26" s="365"/>
      <c r="AJ26" s="365"/>
      <c r="AK26" s="365"/>
      <c r="AL26" s="365"/>
      <c r="AM26" s="365"/>
      <c r="AN26" s="365"/>
      <c r="AO26" s="365"/>
      <c r="AP26" s="365"/>
      <c r="AQ26" s="365"/>
      <c r="AR26" s="365"/>
      <c r="AS26" s="365"/>
      <c r="AT26" s="365"/>
      <c r="AU26" s="365"/>
    </row>
    <row r="27" spans="1:47" ht="16.5" customHeight="1">
      <c r="A27" s="1214"/>
      <c r="B27" s="1212"/>
      <c r="C27" s="1212"/>
      <c r="D27" s="369" t="s">
        <v>28</v>
      </c>
      <c r="E27" s="902">
        <v>0</v>
      </c>
      <c r="F27" s="902">
        <v>106</v>
      </c>
      <c r="G27" s="902">
        <v>1084</v>
      </c>
      <c r="H27" s="902">
        <v>1169</v>
      </c>
      <c r="I27" s="902">
        <v>1885</v>
      </c>
      <c r="J27" s="902">
        <v>3493</v>
      </c>
      <c r="K27" s="902">
        <v>4188</v>
      </c>
      <c r="L27" s="902">
        <v>16363</v>
      </c>
      <c r="M27" s="902">
        <v>31837</v>
      </c>
      <c r="N27" s="902">
        <v>24658</v>
      </c>
      <c r="O27" s="902">
        <v>57981</v>
      </c>
      <c r="P27" s="902">
        <v>37058</v>
      </c>
      <c r="Q27" s="902">
        <v>1636</v>
      </c>
      <c r="R27" s="902">
        <v>127</v>
      </c>
      <c r="S27" s="902">
        <v>191</v>
      </c>
      <c r="T27" s="902">
        <v>0</v>
      </c>
      <c r="U27" s="902">
        <v>0</v>
      </c>
      <c r="V27" s="902">
        <v>0</v>
      </c>
      <c r="W27" s="902">
        <v>0</v>
      </c>
      <c r="X27" s="902">
        <v>0</v>
      </c>
      <c r="Y27" s="902">
        <v>0</v>
      </c>
      <c r="Z27" s="903">
        <v>181776</v>
      </c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L27" s="365"/>
      <c r="AM27" s="365"/>
      <c r="AN27" s="365"/>
      <c r="AO27" s="365"/>
      <c r="AP27" s="365"/>
      <c r="AQ27" s="365"/>
      <c r="AR27" s="365"/>
      <c r="AS27" s="365"/>
      <c r="AT27" s="365"/>
      <c r="AU27" s="365"/>
    </row>
    <row r="28" spans="1:47" ht="16.5" customHeight="1">
      <c r="A28" s="1214"/>
      <c r="B28" s="1212"/>
      <c r="C28" s="1212"/>
      <c r="D28" s="368" t="s">
        <v>26</v>
      </c>
      <c r="E28" s="907">
        <v>0</v>
      </c>
      <c r="F28" s="907">
        <v>17</v>
      </c>
      <c r="G28" s="907">
        <v>115</v>
      </c>
      <c r="H28" s="907">
        <v>79</v>
      </c>
      <c r="I28" s="907">
        <v>94</v>
      </c>
      <c r="J28" s="907">
        <v>115</v>
      </c>
      <c r="K28" s="907">
        <v>69</v>
      </c>
      <c r="L28" s="907">
        <v>160</v>
      </c>
      <c r="M28" s="907">
        <v>198</v>
      </c>
      <c r="N28" s="907">
        <v>160</v>
      </c>
      <c r="O28" s="907">
        <v>377</v>
      </c>
      <c r="P28" s="907">
        <v>245</v>
      </c>
      <c r="Q28" s="907">
        <v>11</v>
      </c>
      <c r="R28" s="907">
        <v>0</v>
      </c>
      <c r="S28" s="907">
        <v>2</v>
      </c>
      <c r="T28" s="907">
        <v>0</v>
      </c>
      <c r="U28" s="907">
        <v>0</v>
      </c>
      <c r="V28" s="907">
        <v>0</v>
      </c>
      <c r="W28" s="907">
        <v>0</v>
      </c>
      <c r="X28" s="907">
        <v>0</v>
      </c>
      <c r="Y28" s="907">
        <v>0</v>
      </c>
      <c r="Z28" s="908">
        <v>1642</v>
      </c>
      <c r="AA28" s="365"/>
      <c r="AB28" s="365"/>
      <c r="AC28" s="365"/>
      <c r="AD28" s="365"/>
      <c r="AE28" s="365"/>
      <c r="AF28" s="365"/>
      <c r="AG28" s="365"/>
      <c r="AH28" s="365"/>
      <c r="AI28" s="365"/>
      <c r="AJ28" s="365"/>
      <c r="AK28" s="365"/>
      <c r="AL28" s="365"/>
      <c r="AM28" s="365"/>
      <c r="AN28" s="365"/>
      <c r="AO28" s="365"/>
      <c r="AP28" s="365"/>
      <c r="AQ28" s="365"/>
      <c r="AR28" s="365"/>
      <c r="AS28" s="365"/>
      <c r="AT28" s="365"/>
      <c r="AU28" s="365"/>
    </row>
    <row r="29" spans="1:47" ht="16.5" customHeight="1">
      <c r="A29" s="1214" t="s">
        <v>24</v>
      </c>
      <c r="B29" s="1212"/>
      <c r="C29" s="1212"/>
      <c r="D29" s="367" t="s">
        <v>27</v>
      </c>
      <c r="E29" s="900">
        <v>33</v>
      </c>
      <c r="F29" s="900">
        <v>173</v>
      </c>
      <c r="G29" s="900">
        <v>278</v>
      </c>
      <c r="H29" s="900">
        <v>785</v>
      </c>
      <c r="I29" s="900">
        <v>1000</v>
      </c>
      <c r="J29" s="900">
        <v>1858</v>
      </c>
      <c r="K29" s="900">
        <v>3171</v>
      </c>
      <c r="L29" s="900">
        <v>3632</v>
      </c>
      <c r="M29" s="900">
        <v>7968</v>
      </c>
      <c r="N29" s="900">
        <v>6656</v>
      </c>
      <c r="O29" s="900">
        <v>6046</v>
      </c>
      <c r="P29" s="900">
        <v>3835</v>
      </c>
      <c r="Q29" s="900">
        <v>1173</v>
      </c>
      <c r="R29" s="900">
        <v>695</v>
      </c>
      <c r="S29" s="900">
        <v>449</v>
      </c>
      <c r="T29" s="900">
        <v>381</v>
      </c>
      <c r="U29" s="900">
        <v>374</v>
      </c>
      <c r="V29" s="900">
        <v>183</v>
      </c>
      <c r="W29" s="900">
        <v>105</v>
      </c>
      <c r="X29" s="900">
        <v>59</v>
      </c>
      <c r="Y29" s="900">
        <v>75</v>
      </c>
      <c r="Z29" s="901">
        <v>38929</v>
      </c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K29" s="365"/>
      <c r="AL29" s="365"/>
      <c r="AM29" s="365"/>
      <c r="AN29" s="365"/>
      <c r="AO29" s="365"/>
      <c r="AP29" s="365"/>
      <c r="AQ29" s="365"/>
      <c r="AR29" s="365"/>
      <c r="AS29" s="365"/>
      <c r="AT29" s="365"/>
      <c r="AU29" s="365"/>
    </row>
    <row r="30" spans="1:47" ht="16.5" customHeight="1">
      <c r="A30" s="1214"/>
      <c r="B30" s="1212"/>
      <c r="C30" s="1212"/>
      <c r="D30" s="369" t="s">
        <v>28</v>
      </c>
      <c r="E30" s="902">
        <v>372</v>
      </c>
      <c r="F30" s="902">
        <v>8351</v>
      </c>
      <c r="G30" s="902">
        <v>23853</v>
      </c>
      <c r="H30" s="902">
        <v>100569</v>
      </c>
      <c r="I30" s="902">
        <v>164258</v>
      </c>
      <c r="J30" s="902">
        <v>443684</v>
      </c>
      <c r="K30" s="902">
        <v>935955</v>
      </c>
      <c r="L30" s="902">
        <v>1246761</v>
      </c>
      <c r="M30" s="902">
        <v>3225576</v>
      </c>
      <c r="N30" s="902">
        <v>2874157</v>
      </c>
      <c r="O30" s="902">
        <v>2608748</v>
      </c>
      <c r="P30" s="902">
        <v>1763994</v>
      </c>
      <c r="Q30" s="902">
        <v>621590</v>
      </c>
      <c r="R30" s="902">
        <v>388477</v>
      </c>
      <c r="S30" s="902">
        <v>246449</v>
      </c>
      <c r="T30" s="902">
        <v>228667</v>
      </c>
      <c r="U30" s="902">
        <v>208665</v>
      </c>
      <c r="V30" s="902">
        <v>103705</v>
      </c>
      <c r="W30" s="902">
        <v>64939</v>
      </c>
      <c r="X30" s="902">
        <v>40989</v>
      </c>
      <c r="Y30" s="902">
        <v>41170</v>
      </c>
      <c r="Z30" s="903">
        <v>15340929</v>
      </c>
      <c r="AA30" s="365"/>
      <c r="AB30" s="365"/>
      <c r="AC30" s="365"/>
      <c r="AD30" s="365"/>
      <c r="AE30" s="365"/>
      <c r="AF30" s="365"/>
      <c r="AG30" s="365"/>
      <c r="AH30" s="365"/>
      <c r="AI30" s="365"/>
      <c r="AJ30" s="365"/>
      <c r="AK30" s="365"/>
      <c r="AL30" s="365"/>
      <c r="AM30" s="365"/>
      <c r="AN30" s="365"/>
      <c r="AO30" s="365"/>
      <c r="AP30" s="365"/>
      <c r="AQ30" s="365"/>
      <c r="AR30" s="365"/>
      <c r="AS30" s="365"/>
      <c r="AT30" s="365"/>
      <c r="AU30" s="365"/>
    </row>
    <row r="31" spans="1:47" ht="16.5" customHeight="1">
      <c r="A31" s="1214"/>
      <c r="B31" s="1212"/>
      <c r="C31" s="1212"/>
      <c r="D31" s="368" t="s">
        <v>26</v>
      </c>
      <c r="E31" s="907">
        <v>230</v>
      </c>
      <c r="F31" s="907">
        <v>1959</v>
      </c>
      <c r="G31" s="907">
        <v>2660</v>
      </c>
      <c r="H31" s="907">
        <v>7429</v>
      </c>
      <c r="I31" s="907">
        <v>8484</v>
      </c>
      <c r="J31" s="907">
        <v>16418</v>
      </c>
      <c r="K31" s="907">
        <v>26939</v>
      </c>
      <c r="L31" s="907">
        <v>27448</v>
      </c>
      <c r="M31" s="907">
        <v>57999</v>
      </c>
      <c r="N31" s="907">
        <v>41118</v>
      </c>
      <c r="O31" s="907">
        <v>30938</v>
      </c>
      <c r="P31" s="907">
        <v>17037</v>
      </c>
      <c r="Q31" s="907">
        <v>4911</v>
      </c>
      <c r="R31" s="907">
        <v>2586</v>
      </c>
      <c r="S31" s="907">
        <v>1343</v>
      </c>
      <c r="T31" s="907">
        <v>1034</v>
      </c>
      <c r="U31" s="907">
        <v>788</v>
      </c>
      <c r="V31" s="907">
        <v>358</v>
      </c>
      <c r="W31" s="907">
        <v>169</v>
      </c>
      <c r="X31" s="907">
        <v>90</v>
      </c>
      <c r="Y31" s="907">
        <v>109</v>
      </c>
      <c r="Z31" s="908">
        <v>250047</v>
      </c>
      <c r="AA31" s="365"/>
      <c r="AB31" s="365"/>
      <c r="AC31" s="365"/>
      <c r="AD31" s="365"/>
      <c r="AE31" s="365"/>
      <c r="AF31" s="365"/>
      <c r="AG31" s="365"/>
      <c r="AH31" s="365"/>
      <c r="AI31" s="365"/>
      <c r="AJ31" s="365"/>
      <c r="AK31" s="365"/>
      <c r="AL31" s="365"/>
      <c r="AM31" s="365"/>
      <c r="AN31" s="365"/>
      <c r="AO31" s="365"/>
      <c r="AP31" s="365"/>
      <c r="AQ31" s="365"/>
      <c r="AR31" s="365"/>
      <c r="AS31" s="365"/>
      <c r="AT31" s="365"/>
      <c r="AU31" s="365"/>
    </row>
    <row r="32" spans="1:47" ht="16.5" customHeight="1">
      <c r="A32" s="1214" t="s">
        <v>34</v>
      </c>
      <c r="B32" s="1212" t="s">
        <v>29</v>
      </c>
      <c r="C32" s="1215" t="s">
        <v>53</v>
      </c>
      <c r="D32" s="367" t="s">
        <v>27</v>
      </c>
      <c r="E32" s="900">
        <v>0</v>
      </c>
      <c r="F32" s="900">
        <v>0</v>
      </c>
      <c r="G32" s="900">
        <v>0</v>
      </c>
      <c r="H32" s="900">
        <v>0</v>
      </c>
      <c r="I32" s="900">
        <v>0</v>
      </c>
      <c r="J32" s="900">
        <v>1</v>
      </c>
      <c r="K32" s="900">
        <v>1</v>
      </c>
      <c r="L32" s="900">
        <v>1</v>
      </c>
      <c r="M32" s="900">
        <v>4</v>
      </c>
      <c r="N32" s="900">
        <v>11</v>
      </c>
      <c r="O32" s="900">
        <v>31</v>
      </c>
      <c r="P32" s="900">
        <v>16</v>
      </c>
      <c r="Q32" s="900">
        <v>275</v>
      </c>
      <c r="R32" s="900">
        <v>244</v>
      </c>
      <c r="S32" s="900">
        <v>195</v>
      </c>
      <c r="T32" s="900">
        <v>171</v>
      </c>
      <c r="U32" s="900">
        <v>96</v>
      </c>
      <c r="V32" s="900">
        <v>74</v>
      </c>
      <c r="W32" s="900">
        <v>31</v>
      </c>
      <c r="X32" s="900">
        <v>23</v>
      </c>
      <c r="Y32" s="900">
        <v>17</v>
      </c>
      <c r="Z32" s="901">
        <v>1190</v>
      </c>
      <c r="AA32" s="365"/>
      <c r="AB32" s="365"/>
      <c r="AC32" s="365"/>
      <c r="AD32" s="365"/>
      <c r="AE32" s="365"/>
      <c r="AF32" s="365"/>
      <c r="AG32" s="365"/>
      <c r="AH32" s="365"/>
      <c r="AI32" s="365"/>
      <c r="AJ32" s="365"/>
      <c r="AK32" s="365"/>
      <c r="AL32" s="365"/>
      <c r="AM32" s="365"/>
      <c r="AN32" s="365"/>
      <c r="AO32" s="365"/>
      <c r="AP32" s="365"/>
      <c r="AQ32" s="365"/>
      <c r="AR32" s="365"/>
      <c r="AS32" s="365"/>
      <c r="AT32" s="365"/>
      <c r="AU32" s="365"/>
    </row>
    <row r="33" spans="1:47" ht="16.5" customHeight="1">
      <c r="A33" s="1214"/>
      <c r="B33" s="1212"/>
      <c r="C33" s="1215"/>
      <c r="D33" s="369" t="s">
        <v>28</v>
      </c>
      <c r="E33" s="902">
        <v>0</v>
      </c>
      <c r="F33" s="902">
        <v>0</v>
      </c>
      <c r="G33" s="902">
        <v>0</v>
      </c>
      <c r="H33" s="902">
        <v>0</v>
      </c>
      <c r="I33" s="902">
        <v>0</v>
      </c>
      <c r="J33" s="902">
        <v>65</v>
      </c>
      <c r="K33" s="902">
        <v>140</v>
      </c>
      <c r="L33" s="902">
        <v>78</v>
      </c>
      <c r="M33" s="902">
        <v>684</v>
      </c>
      <c r="N33" s="902">
        <v>2219</v>
      </c>
      <c r="O33" s="902">
        <v>6227</v>
      </c>
      <c r="P33" s="902">
        <v>3383</v>
      </c>
      <c r="Q33" s="902">
        <v>63260</v>
      </c>
      <c r="R33" s="902">
        <v>55424</v>
      </c>
      <c r="S33" s="902">
        <v>43827</v>
      </c>
      <c r="T33" s="902">
        <v>38007</v>
      </c>
      <c r="U33" s="902">
        <v>21420</v>
      </c>
      <c r="V33" s="902">
        <v>15754</v>
      </c>
      <c r="W33" s="902">
        <v>6751</v>
      </c>
      <c r="X33" s="902">
        <v>5122</v>
      </c>
      <c r="Y33" s="902">
        <v>3975</v>
      </c>
      <c r="Z33" s="903">
        <v>266336</v>
      </c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5"/>
      <c r="AN33" s="365"/>
      <c r="AO33" s="365"/>
      <c r="AP33" s="365"/>
      <c r="AQ33" s="365"/>
      <c r="AR33" s="365"/>
      <c r="AS33" s="365"/>
      <c r="AT33" s="365"/>
      <c r="AU33" s="365"/>
    </row>
    <row r="34" spans="1:47" ht="16.5" customHeight="1">
      <c r="A34" s="1214"/>
      <c r="B34" s="1212"/>
      <c r="C34" s="1215"/>
      <c r="D34" s="368" t="s">
        <v>26</v>
      </c>
      <c r="E34" s="904">
        <v>0</v>
      </c>
      <c r="F34" s="904">
        <v>0</v>
      </c>
      <c r="G34" s="904">
        <v>0</v>
      </c>
      <c r="H34" s="904">
        <v>0</v>
      </c>
      <c r="I34" s="904">
        <v>0</v>
      </c>
      <c r="J34" s="904">
        <v>3</v>
      </c>
      <c r="K34" s="904">
        <v>6</v>
      </c>
      <c r="L34" s="904">
        <v>2</v>
      </c>
      <c r="M34" s="904">
        <v>10</v>
      </c>
      <c r="N34" s="904">
        <v>36</v>
      </c>
      <c r="O34" s="904">
        <v>68</v>
      </c>
      <c r="P34" s="904">
        <v>24</v>
      </c>
      <c r="Q34" s="904">
        <v>314</v>
      </c>
      <c r="R34" s="904">
        <v>238</v>
      </c>
      <c r="S34" s="904">
        <v>208</v>
      </c>
      <c r="T34" s="904">
        <v>153</v>
      </c>
      <c r="U34" s="904">
        <v>81</v>
      </c>
      <c r="V34" s="904">
        <v>66</v>
      </c>
      <c r="W34" s="904">
        <v>27</v>
      </c>
      <c r="X34" s="904">
        <v>20</v>
      </c>
      <c r="Y34" s="904">
        <v>16</v>
      </c>
      <c r="Z34" s="905">
        <v>1272</v>
      </c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5"/>
      <c r="AL34" s="365"/>
      <c r="AM34" s="365"/>
      <c r="AN34" s="365"/>
      <c r="AO34" s="365"/>
      <c r="AP34" s="365"/>
      <c r="AQ34" s="365"/>
      <c r="AR34" s="365"/>
      <c r="AS34" s="365"/>
      <c r="AT34" s="365"/>
      <c r="AU34" s="365"/>
    </row>
    <row r="35" spans="1:47" ht="16.5" customHeight="1">
      <c r="A35" s="1214"/>
      <c r="B35" s="1212"/>
      <c r="C35" s="1215" t="s">
        <v>54</v>
      </c>
      <c r="D35" s="367" t="s">
        <v>27</v>
      </c>
      <c r="E35" s="900">
        <v>0</v>
      </c>
      <c r="F35" s="900">
        <v>0</v>
      </c>
      <c r="G35" s="900">
        <v>0</v>
      </c>
      <c r="H35" s="900">
        <v>0</v>
      </c>
      <c r="I35" s="900">
        <v>0</v>
      </c>
      <c r="J35" s="900">
        <v>0</v>
      </c>
      <c r="K35" s="900">
        <v>0</v>
      </c>
      <c r="L35" s="900">
        <v>0</v>
      </c>
      <c r="M35" s="900">
        <v>0</v>
      </c>
      <c r="N35" s="900">
        <v>0</v>
      </c>
      <c r="O35" s="900">
        <v>5</v>
      </c>
      <c r="P35" s="900">
        <v>0</v>
      </c>
      <c r="Q35" s="900">
        <v>10</v>
      </c>
      <c r="R35" s="900">
        <v>0</v>
      </c>
      <c r="S35" s="900">
        <v>0</v>
      </c>
      <c r="T35" s="900">
        <v>1</v>
      </c>
      <c r="U35" s="900">
        <v>6</v>
      </c>
      <c r="V35" s="900">
        <v>1</v>
      </c>
      <c r="W35" s="900">
        <v>0</v>
      </c>
      <c r="X35" s="900">
        <v>0</v>
      </c>
      <c r="Y35" s="900">
        <v>5</v>
      </c>
      <c r="Z35" s="901">
        <v>28</v>
      </c>
      <c r="AA35" s="365"/>
      <c r="AB35" s="365"/>
      <c r="AC35" s="365"/>
      <c r="AD35" s="365"/>
      <c r="AE35" s="365"/>
      <c r="AF35" s="365"/>
      <c r="AG35" s="365"/>
      <c r="AH35" s="365"/>
      <c r="AI35" s="365"/>
      <c r="AJ35" s="365"/>
      <c r="AK35" s="365"/>
      <c r="AL35" s="365"/>
      <c r="AM35" s="365"/>
      <c r="AN35" s="365"/>
      <c r="AO35" s="365"/>
      <c r="AP35" s="365"/>
      <c r="AQ35" s="365"/>
      <c r="AR35" s="365"/>
      <c r="AS35" s="365"/>
      <c r="AT35" s="365"/>
      <c r="AU35" s="365"/>
    </row>
    <row r="36" spans="1:47" ht="16.5" customHeight="1">
      <c r="A36" s="1214"/>
      <c r="B36" s="1212"/>
      <c r="C36" s="1215"/>
      <c r="D36" s="369" t="s">
        <v>28</v>
      </c>
      <c r="E36" s="902">
        <v>0</v>
      </c>
      <c r="F36" s="902">
        <v>0</v>
      </c>
      <c r="G36" s="902">
        <v>0</v>
      </c>
      <c r="H36" s="902">
        <v>0</v>
      </c>
      <c r="I36" s="902">
        <v>0</v>
      </c>
      <c r="J36" s="902">
        <v>0</v>
      </c>
      <c r="K36" s="902">
        <v>0</v>
      </c>
      <c r="L36" s="902">
        <v>51</v>
      </c>
      <c r="M36" s="902">
        <v>0</v>
      </c>
      <c r="N36" s="902">
        <v>0</v>
      </c>
      <c r="O36" s="902">
        <v>1487</v>
      </c>
      <c r="P36" s="902">
        <v>0</v>
      </c>
      <c r="Q36" s="902">
        <v>2960</v>
      </c>
      <c r="R36" s="902">
        <v>0</v>
      </c>
      <c r="S36" s="902">
        <v>0</v>
      </c>
      <c r="T36" s="902">
        <v>188</v>
      </c>
      <c r="U36" s="902">
        <v>1227</v>
      </c>
      <c r="V36" s="902">
        <v>97</v>
      </c>
      <c r="W36" s="902">
        <v>0</v>
      </c>
      <c r="X36" s="902">
        <v>0</v>
      </c>
      <c r="Y36" s="902">
        <v>1159</v>
      </c>
      <c r="Z36" s="903">
        <v>7169</v>
      </c>
      <c r="AA36" s="365"/>
      <c r="AB36" s="365"/>
      <c r="AC36" s="365"/>
      <c r="AD36" s="365"/>
      <c r="AE36" s="365"/>
      <c r="AF36" s="365"/>
      <c r="AG36" s="365"/>
      <c r="AH36" s="365"/>
      <c r="AI36" s="365"/>
      <c r="AJ36" s="365"/>
      <c r="AK36" s="365"/>
      <c r="AL36" s="365"/>
      <c r="AM36" s="365"/>
      <c r="AN36" s="365"/>
      <c r="AO36" s="365"/>
      <c r="AP36" s="365"/>
      <c r="AQ36" s="365"/>
      <c r="AR36" s="365"/>
      <c r="AS36" s="365"/>
      <c r="AT36" s="365"/>
      <c r="AU36" s="365"/>
    </row>
    <row r="37" spans="1:47" ht="16.5" customHeight="1">
      <c r="A37" s="1214"/>
      <c r="B37" s="1212"/>
      <c r="C37" s="1215"/>
      <c r="D37" s="368" t="s">
        <v>26</v>
      </c>
      <c r="E37" s="904">
        <v>0</v>
      </c>
      <c r="F37" s="904">
        <v>0</v>
      </c>
      <c r="G37" s="904">
        <v>0</v>
      </c>
      <c r="H37" s="904">
        <v>0</v>
      </c>
      <c r="I37" s="904">
        <v>0</v>
      </c>
      <c r="J37" s="904">
        <v>0</v>
      </c>
      <c r="K37" s="904">
        <v>0</v>
      </c>
      <c r="L37" s="904">
        <v>1</v>
      </c>
      <c r="M37" s="904">
        <v>0</v>
      </c>
      <c r="N37" s="904">
        <v>0</v>
      </c>
      <c r="O37" s="904">
        <v>21</v>
      </c>
      <c r="P37" s="904">
        <v>0</v>
      </c>
      <c r="Q37" s="904">
        <v>20</v>
      </c>
      <c r="R37" s="904">
        <v>0</v>
      </c>
      <c r="S37" s="904">
        <v>0</v>
      </c>
      <c r="T37" s="904">
        <v>1</v>
      </c>
      <c r="U37" s="904">
        <v>7</v>
      </c>
      <c r="V37" s="904">
        <v>1</v>
      </c>
      <c r="W37" s="904">
        <v>0</v>
      </c>
      <c r="X37" s="904">
        <v>0</v>
      </c>
      <c r="Y37" s="904">
        <v>7</v>
      </c>
      <c r="Z37" s="905">
        <v>58</v>
      </c>
      <c r="AA37" s="365"/>
      <c r="AB37" s="365"/>
      <c r="AC37" s="365"/>
      <c r="AD37" s="365"/>
      <c r="AE37" s="365"/>
      <c r="AF37" s="365"/>
      <c r="AG37" s="365"/>
      <c r="AH37" s="365"/>
      <c r="AI37" s="365"/>
      <c r="AJ37" s="365"/>
      <c r="AK37" s="365"/>
      <c r="AL37" s="365"/>
      <c r="AM37" s="365"/>
      <c r="AN37" s="365"/>
      <c r="AO37" s="365"/>
      <c r="AP37" s="365"/>
      <c r="AQ37" s="365"/>
      <c r="AR37" s="365"/>
      <c r="AS37" s="365"/>
      <c r="AT37" s="365"/>
      <c r="AU37" s="365"/>
    </row>
    <row r="38" spans="1:47" ht="16.5" customHeight="1">
      <c r="A38" s="1214"/>
      <c r="B38" s="1212" t="s">
        <v>30</v>
      </c>
      <c r="C38" s="1212"/>
      <c r="D38" s="367" t="s">
        <v>27</v>
      </c>
      <c r="E38" s="900">
        <v>0</v>
      </c>
      <c r="F38" s="900">
        <v>0</v>
      </c>
      <c r="G38" s="900">
        <v>0</v>
      </c>
      <c r="H38" s="900">
        <v>0</v>
      </c>
      <c r="I38" s="900">
        <v>0</v>
      </c>
      <c r="J38" s="900">
        <v>1</v>
      </c>
      <c r="K38" s="900">
        <v>1</v>
      </c>
      <c r="L38" s="900">
        <v>1</v>
      </c>
      <c r="M38" s="900">
        <v>4</v>
      </c>
      <c r="N38" s="900">
        <v>11</v>
      </c>
      <c r="O38" s="900">
        <v>36</v>
      </c>
      <c r="P38" s="900">
        <v>16</v>
      </c>
      <c r="Q38" s="900">
        <v>284</v>
      </c>
      <c r="R38" s="900">
        <v>244</v>
      </c>
      <c r="S38" s="900">
        <v>195</v>
      </c>
      <c r="T38" s="900">
        <v>172</v>
      </c>
      <c r="U38" s="900">
        <v>102</v>
      </c>
      <c r="V38" s="900">
        <v>74</v>
      </c>
      <c r="W38" s="900">
        <v>31</v>
      </c>
      <c r="X38" s="900">
        <v>23</v>
      </c>
      <c r="Y38" s="900">
        <v>22</v>
      </c>
      <c r="Z38" s="901">
        <v>1218</v>
      </c>
      <c r="AA38" s="365"/>
      <c r="AB38" s="365"/>
      <c r="AC38" s="365"/>
      <c r="AD38" s="365"/>
      <c r="AE38" s="365"/>
      <c r="AF38" s="365"/>
      <c r="AG38" s="365"/>
      <c r="AH38" s="365"/>
      <c r="AI38" s="365"/>
      <c r="AJ38" s="365"/>
      <c r="AK38" s="365"/>
      <c r="AL38" s="365"/>
      <c r="AM38" s="365"/>
      <c r="AN38" s="365"/>
      <c r="AO38" s="365"/>
      <c r="AP38" s="365"/>
      <c r="AQ38" s="365"/>
      <c r="AR38" s="365"/>
      <c r="AS38" s="365"/>
      <c r="AT38" s="365"/>
      <c r="AU38" s="365"/>
    </row>
    <row r="39" spans="1:47" ht="16.5" customHeight="1">
      <c r="A39" s="1214"/>
      <c r="B39" s="1212"/>
      <c r="C39" s="1212"/>
      <c r="D39" s="369" t="s">
        <v>28</v>
      </c>
      <c r="E39" s="902">
        <v>0</v>
      </c>
      <c r="F39" s="902">
        <v>0</v>
      </c>
      <c r="G39" s="902">
        <v>0</v>
      </c>
      <c r="H39" s="902">
        <v>0</v>
      </c>
      <c r="I39" s="902">
        <v>0</v>
      </c>
      <c r="J39" s="902">
        <v>65</v>
      </c>
      <c r="K39" s="902">
        <v>140</v>
      </c>
      <c r="L39" s="902">
        <v>129</v>
      </c>
      <c r="M39" s="902">
        <v>684</v>
      </c>
      <c r="N39" s="902">
        <v>2219</v>
      </c>
      <c r="O39" s="902">
        <v>7714</v>
      </c>
      <c r="P39" s="902">
        <v>3383</v>
      </c>
      <c r="Q39" s="902">
        <v>66220</v>
      </c>
      <c r="R39" s="902">
        <v>55424</v>
      </c>
      <c r="S39" s="902">
        <v>43827</v>
      </c>
      <c r="T39" s="902">
        <v>38195</v>
      </c>
      <c r="U39" s="902">
        <v>22647</v>
      </c>
      <c r="V39" s="902">
        <v>15851</v>
      </c>
      <c r="W39" s="902">
        <v>6751</v>
      </c>
      <c r="X39" s="902">
        <v>5122</v>
      </c>
      <c r="Y39" s="902">
        <v>5134</v>
      </c>
      <c r="Z39" s="903">
        <v>273505</v>
      </c>
      <c r="AA39" s="365"/>
      <c r="AB39" s="365"/>
      <c r="AC39" s="365"/>
      <c r="AD39" s="365"/>
      <c r="AE39" s="365"/>
      <c r="AF39" s="365"/>
      <c r="AG39" s="365"/>
      <c r="AH39" s="365"/>
      <c r="AI39" s="365"/>
      <c r="AJ39" s="365"/>
      <c r="AK39" s="365"/>
      <c r="AL39" s="365"/>
      <c r="AM39" s="365"/>
      <c r="AN39" s="365"/>
      <c r="AO39" s="365"/>
      <c r="AP39" s="365"/>
      <c r="AQ39" s="365"/>
      <c r="AR39" s="365"/>
      <c r="AS39" s="365"/>
      <c r="AT39" s="365"/>
      <c r="AU39" s="365"/>
    </row>
    <row r="40" spans="1:47" ht="16.5" customHeight="1">
      <c r="A40" s="1214"/>
      <c r="B40" s="1212"/>
      <c r="C40" s="1212"/>
      <c r="D40" s="368" t="s">
        <v>26</v>
      </c>
      <c r="E40" s="907">
        <v>0</v>
      </c>
      <c r="F40" s="907">
        <v>0</v>
      </c>
      <c r="G40" s="907">
        <v>0</v>
      </c>
      <c r="H40" s="907">
        <v>0</v>
      </c>
      <c r="I40" s="907">
        <v>0</v>
      </c>
      <c r="J40" s="907">
        <v>3</v>
      </c>
      <c r="K40" s="907">
        <v>6</v>
      </c>
      <c r="L40" s="907">
        <v>3</v>
      </c>
      <c r="M40" s="907">
        <v>10</v>
      </c>
      <c r="N40" s="907">
        <v>36</v>
      </c>
      <c r="O40" s="907">
        <v>89</v>
      </c>
      <c r="P40" s="907">
        <v>24</v>
      </c>
      <c r="Q40" s="907">
        <v>334</v>
      </c>
      <c r="R40" s="907">
        <v>238</v>
      </c>
      <c r="S40" s="907">
        <v>208</v>
      </c>
      <c r="T40" s="907">
        <v>154</v>
      </c>
      <c r="U40" s="907">
        <v>88</v>
      </c>
      <c r="V40" s="907">
        <v>67</v>
      </c>
      <c r="W40" s="907">
        <v>27</v>
      </c>
      <c r="X40" s="907">
        <v>20</v>
      </c>
      <c r="Y40" s="907">
        <v>23</v>
      </c>
      <c r="Z40" s="908">
        <v>1330</v>
      </c>
      <c r="AA40" s="365"/>
      <c r="AB40" s="365"/>
      <c r="AC40" s="365"/>
      <c r="AD40" s="365"/>
      <c r="AE40" s="365"/>
      <c r="AF40" s="365"/>
      <c r="AG40" s="365"/>
      <c r="AH40" s="365"/>
      <c r="AI40" s="365"/>
      <c r="AJ40" s="365"/>
      <c r="AK40" s="365"/>
      <c r="AL40" s="365"/>
      <c r="AM40" s="365"/>
      <c r="AN40" s="365"/>
      <c r="AO40" s="365"/>
      <c r="AP40" s="365"/>
      <c r="AQ40" s="365"/>
      <c r="AR40" s="365"/>
      <c r="AS40" s="365"/>
      <c r="AT40" s="365"/>
      <c r="AU40" s="365"/>
    </row>
    <row r="41" spans="1:47" ht="16.5" customHeight="1">
      <c r="A41" s="1214"/>
      <c r="B41" s="1212" t="s">
        <v>31</v>
      </c>
      <c r="C41" s="1215" t="s">
        <v>55</v>
      </c>
      <c r="D41" s="367" t="s">
        <v>27</v>
      </c>
      <c r="E41" s="900">
        <v>0</v>
      </c>
      <c r="F41" s="900">
        <v>0</v>
      </c>
      <c r="G41" s="900">
        <v>0</v>
      </c>
      <c r="H41" s="900">
        <v>0</v>
      </c>
      <c r="I41" s="900">
        <v>4</v>
      </c>
      <c r="J41" s="900">
        <v>10</v>
      </c>
      <c r="K41" s="900">
        <v>0</v>
      </c>
      <c r="L41" s="900">
        <v>3</v>
      </c>
      <c r="M41" s="900">
        <v>0</v>
      </c>
      <c r="N41" s="900">
        <v>5</v>
      </c>
      <c r="O41" s="900">
        <v>2</v>
      </c>
      <c r="P41" s="900">
        <v>0</v>
      </c>
      <c r="Q41" s="900">
        <v>0</v>
      </c>
      <c r="R41" s="900">
        <v>0</v>
      </c>
      <c r="S41" s="900">
        <v>0</v>
      </c>
      <c r="T41" s="900">
        <v>0</v>
      </c>
      <c r="U41" s="900">
        <v>0</v>
      </c>
      <c r="V41" s="900">
        <v>0</v>
      </c>
      <c r="W41" s="900">
        <v>0</v>
      </c>
      <c r="X41" s="900">
        <v>0</v>
      </c>
      <c r="Y41" s="900">
        <v>0</v>
      </c>
      <c r="Z41" s="901">
        <v>25</v>
      </c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365"/>
      <c r="AM41" s="365"/>
      <c r="AN41" s="365"/>
      <c r="AO41" s="365"/>
      <c r="AP41" s="365"/>
      <c r="AQ41" s="365"/>
      <c r="AR41" s="365"/>
      <c r="AS41" s="365"/>
      <c r="AT41" s="365"/>
      <c r="AU41" s="365"/>
    </row>
    <row r="42" spans="1:47" ht="16.5" customHeight="1">
      <c r="A42" s="1214"/>
      <c r="B42" s="1212"/>
      <c r="C42" s="1215"/>
      <c r="D42" s="369" t="s">
        <v>28</v>
      </c>
      <c r="E42" s="902">
        <v>0</v>
      </c>
      <c r="F42" s="902">
        <v>0</v>
      </c>
      <c r="G42" s="902">
        <v>0</v>
      </c>
      <c r="H42" s="902">
        <v>0</v>
      </c>
      <c r="I42" s="902">
        <v>298</v>
      </c>
      <c r="J42" s="902">
        <v>1351</v>
      </c>
      <c r="K42" s="902">
        <v>0</v>
      </c>
      <c r="L42" s="902">
        <v>457</v>
      </c>
      <c r="M42" s="902">
        <v>44</v>
      </c>
      <c r="N42" s="902">
        <v>603</v>
      </c>
      <c r="O42" s="902">
        <v>275</v>
      </c>
      <c r="P42" s="902">
        <v>0</v>
      </c>
      <c r="Q42" s="902">
        <v>0</v>
      </c>
      <c r="R42" s="902">
        <v>0</v>
      </c>
      <c r="S42" s="902">
        <v>0</v>
      </c>
      <c r="T42" s="902">
        <v>0</v>
      </c>
      <c r="U42" s="902">
        <v>0</v>
      </c>
      <c r="V42" s="902">
        <v>0</v>
      </c>
      <c r="W42" s="902">
        <v>0</v>
      </c>
      <c r="X42" s="902">
        <v>0</v>
      </c>
      <c r="Y42" s="902">
        <v>0</v>
      </c>
      <c r="Z42" s="903">
        <v>3028</v>
      </c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365"/>
      <c r="AN42" s="365"/>
      <c r="AO42" s="365"/>
      <c r="AP42" s="365"/>
      <c r="AQ42" s="365"/>
      <c r="AR42" s="365"/>
      <c r="AS42" s="365"/>
      <c r="AT42" s="365"/>
      <c r="AU42" s="365"/>
    </row>
    <row r="43" spans="1:47" ht="16.5" customHeight="1">
      <c r="A43" s="1214"/>
      <c r="B43" s="1212"/>
      <c r="C43" s="1215"/>
      <c r="D43" s="368" t="s">
        <v>26</v>
      </c>
      <c r="E43" s="904">
        <v>0</v>
      </c>
      <c r="F43" s="904">
        <v>0</v>
      </c>
      <c r="G43" s="904">
        <v>0</v>
      </c>
      <c r="H43" s="904">
        <v>0</v>
      </c>
      <c r="I43" s="904">
        <v>13</v>
      </c>
      <c r="J43" s="904">
        <v>39</v>
      </c>
      <c r="K43" s="904">
        <v>0</v>
      </c>
      <c r="L43" s="904">
        <v>5</v>
      </c>
      <c r="M43" s="904">
        <v>0</v>
      </c>
      <c r="N43" s="904">
        <v>4</v>
      </c>
      <c r="O43" s="904">
        <v>3</v>
      </c>
      <c r="P43" s="904">
        <v>0</v>
      </c>
      <c r="Q43" s="904">
        <v>0</v>
      </c>
      <c r="R43" s="904">
        <v>0</v>
      </c>
      <c r="S43" s="904">
        <v>0</v>
      </c>
      <c r="T43" s="904">
        <v>0</v>
      </c>
      <c r="U43" s="904">
        <v>0</v>
      </c>
      <c r="V43" s="904">
        <v>0</v>
      </c>
      <c r="W43" s="904">
        <v>0</v>
      </c>
      <c r="X43" s="904">
        <v>0</v>
      </c>
      <c r="Y43" s="904">
        <v>0</v>
      </c>
      <c r="Z43" s="905">
        <v>64</v>
      </c>
      <c r="AA43" s="365"/>
      <c r="AB43" s="365"/>
      <c r="AC43" s="365"/>
      <c r="AD43" s="365"/>
      <c r="AE43" s="365"/>
      <c r="AF43" s="365"/>
      <c r="AG43" s="365"/>
      <c r="AH43" s="365"/>
      <c r="AI43" s="365"/>
      <c r="AJ43" s="365"/>
      <c r="AK43" s="365"/>
      <c r="AL43" s="365"/>
      <c r="AM43" s="365"/>
      <c r="AN43" s="365"/>
      <c r="AO43" s="365"/>
      <c r="AP43" s="365"/>
      <c r="AQ43" s="365"/>
      <c r="AR43" s="365"/>
      <c r="AS43" s="365"/>
      <c r="AT43" s="365"/>
      <c r="AU43" s="365"/>
    </row>
    <row r="44" spans="1:47" ht="16.5" customHeight="1">
      <c r="A44" s="1214"/>
      <c r="B44" s="1212"/>
      <c r="C44" s="1215" t="s">
        <v>56</v>
      </c>
      <c r="D44" s="367" t="s">
        <v>27</v>
      </c>
      <c r="E44" s="900">
        <v>6</v>
      </c>
      <c r="F44" s="900">
        <v>118</v>
      </c>
      <c r="G44" s="900">
        <v>340</v>
      </c>
      <c r="H44" s="900">
        <v>325</v>
      </c>
      <c r="I44" s="900">
        <v>373</v>
      </c>
      <c r="J44" s="900">
        <v>373</v>
      </c>
      <c r="K44" s="900">
        <v>475</v>
      </c>
      <c r="L44" s="900">
        <v>1049</v>
      </c>
      <c r="M44" s="900">
        <v>3605</v>
      </c>
      <c r="N44" s="900">
        <v>4808</v>
      </c>
      <c r="O44" s="900">
        <v>5008</v>
      </c>
      <c r="P44" s="900">
        <v>2615</v>
      </c>
      <c r="Q44" s="900">
        <v>1519</v>
      </c>
      <c r="R44" s="900">
        <v>531</v>
      </c>
      <c r="S44" s="900">
        <v>480</v>
      </c>
      <c r="T44" s="900">
        <v>280</v>
      </c>
      <c r="U44" s="900">
        <v>272</v>
      </c>
      <c r="V44" s="900">
        <v>100</v>
      </c>
      <c r="W44" s="900">
        <v>56</v>
      </c>
      <c r="X44" s="900">
        <v>22</v>
      </c>
      <c r="Y44" s="900">
        <v>116</v>
      </c>
      <c r="Z44" s="901">
        <v>22472</v>
      </c>
      <c r="AA44" s="365"/>
      <c r="AB44" s="365"/>
      <c r="AC44" s="365"/>
      <c r="AD44" s="365"/>
      <c r="AE44" s="365"/>
      <c r="AF44" s="365"/>
      <c r="AG44" s="365"/>
      <c r="AH44" s="365"/>
      <c r="AI44" s="365"/>
      <c r="AJ44" s="365"/>
      <c r="AK44" s="365"/>
      <c r="AL44" s="365"/>
      <c r="AM44" s="365"/>
      <c r="AN44" s="365"/>
      <c r="AO44" s="365"/>
      <c r="AP44" s="365"/>
      <c r="AQ44" s="365"/>
      <c r="AR44" s="365"/>
      <c r="AS44" s="365"/>
      <c r="AT44" s="365"/>
      <c r="AU44" s="365"/>
    </row>
    <row r="45" spans="1:47" ht="16.5" customHeight="1">
      <c r="A45" s="1214"/>
      <c r="B45" s="1212"/>
      <c r="C45" s="1215"/>
      <c r="D45" s="369" t="s">
        <v>28</v>
      </c>
      <c r="E45" s="902">
        <v>0</v>
      </c>
      <c r="F45" s="902">
        <v>1729</v>
      </c>
      <c r="G45" s="902">
        <v>9047</v>
      </c>
      <c r="H45" s="902">
        <v>13995</v>
      </c>
      <c r="I45" s="902">
        <v>21327</v>
      </c>
      <c r="J45" s="902">
        <v>31435</v>
      </c>
      <c r="K45" s="902">
        <v>46750</v>
      </c>
      <c r="L45" s="902">
        <v>111820</v>
      </c>
      <c r="M45" s="902">
        <v>424381</v>
      </c>
      <c r="N45" s="902">
        <v>602489</v>
      </c>
      <c r="O45" s="902">
        <v>636217</v>
      </c>
      <c r="P45" s="902">
        <v>344104</v>
      </c>
      <c r="Q45" s="902">
        <v>199976</v>
      </c>
      <c r="R45" s="902">
        <v>70662</v>
      </c>
      <c r="S45" s="902">
        <v>64726</v>
      </c>
      <c r="T45" s="902">
        <v>37582</v>
      </c>
      <c r="U45" s="902">
        <v>35381</v>
      </c>
      <c r="V45" s="902">
        <v>15353</v>
      </c>
      <c r="W45" s="902">
        <v>8954</v>
      </c>
      <c r="X45" s="902">
        <v>3654</v>
      </c>
      <c r="Y45" s="902">
        <v>15865</v>
      </c>
      <c r="Z45" s="903">
        <v>2695447</v>
      </c>
      <c r="AA45" s="365"/>
      <c r="AB45" s="365"/>
      <c r="AC45" s="365"/>
      <c r="AD45" s="365"/>
      <c r="AE45" s="365"/>
      <c r="AF45" s="365"/>
      <c r="AG45" s="365"/>
      <c r="AH45" s="365"/>
      <c r="AI45" s="365"/>
      <c r="AJ45" s="365"/>
      <c r="AK45" s="365"/>
      <c r="AL45" s="365"/>
      <c r="AM45" s="365"/>
      <c r="AN45" s="365"/>
      <c r="AO45" s="365"/>
      <c r="AP45" s="365"/>
      <c r="AQ45" s="365"/>
      <c r="AR45" s="365"/>
      <c r="AS45" s="365"/>
      <c r="AT45" s="365"/>
      <c r="AU45" s="365"/>
    </row>
    <row r="46" spans="1:47" ht="16.5" customHeight="1">
      <c r="A46" s="1214"/>
      <c r="B46" s="1212"/>
      <c r="C46" s="1215"/>
      <c r="D46" s="368" t="s">
        <v>26</v>
      </c>
      <c r="E46" s="904">
        <v>0</v>
      </c>
      <c r="F46" s="904">
        <v>283</v>
      </c>
      <c r="G46" s="904">
        <v>969</v>
      </c>
      <c r="H46" s="904">
        <v>1139</v>
      </c>
      <c r="I46" s="904">
        <v>1369</v>
      </c>
      <c r="J46" s="904">
        <v>1633</v>
      </c>
      <c r="K46" s="904">
        <v>1542</v>
      </c>
      <c r="L46" s="904">
        <v>2493</v>
      </c>
      <c r="M46" s="904">
        <v>6651</v>
      </c>
      <c r="N46" s="904">
        <v>5702</v>
      </c>
      <c r="O46" s="904">
        <v>6160</v>
      </c>
      <c r="P46" s="904">
        <v>3388</v>
      </c>
      <c r="Q46" s="904">
        <v>2023</v>
      </c>
      <c r="R46" s="904">
        <v>712</v>
      </c>
      <c r="S46" s="904">
        <v>667</v>
      </c>
      <c r="T46" s="904">
        <v>390</v>
      </c>
      <c r="U46" s="904">
        <v>375</v>
      </c>
      <c r="V46" s="904">
        <v>169</v>
      </c>
      <c r="W46" s="904">
        <v>97</v>
      </c>
      <c r="X46" s="904">
        <v>39</v>
      </c>
      <c r="Y46" s="904">
        <v>171</v>
      </c>
      <c r="Z46" s="905">
        <v>35972</v>
      </c>
      <c r="AA46" s="365"/>
      <c r="AB46" s="365"/>
      <c r="AC46" s="365"/>
      <c r="AD46" s="365"/>
      <c r="AE46" s="365"/>
      <c r="AF46" s="365"/>
      <c r="AG46" s="365"/>
      <c r="AH46" s="365"/>
      <c r="AI46" s="365"/>
      <c r="AJ46" s="365"/>
      <c r="AK46" s="365"/>
      <c r="AL46" s="365"/>
      <c r="AM46" s="365"/>
      <c r="AN46" s="365"/>
      <c r="AO46" s="365"/>
      <c r="AP46" s="365"/>
      <c r="AQ46" s="365"/>
      <c r="AR46" s="365"/>
      <c r="AS46" s="365"/>
      <c r="AT46" s="365"/>
      <c r="AU46" s="365"/>
    </row>
    <row r="47" spans="1:47" ht="16.5" customHeight="1">
      <c r="A47" s="1214"/>
      <c r="B47" s="1212" t="s">
        <v>30</v>
      </c>
      <c r="C47" s="1212"/>
      <c r="D47" s="367" t="s">
        <v>27</v>
      </c>
      <c r="E47" s="900">
        <v>6</v>
      </c>
      <c r="F47" s="900">
        <v>118</v>
      </c>
      <c r="G47" s="900">
        <v>340</v>
      </c>
      <c r="H47" s="900">
        <v>325</v>
      </c>
      <c r="I47" s="900">
        <v>376</v>
      </c>
      <c r="J47" s="900">
        <v>383</v>
      </c>
      <c r="K47" s="900">
        <v>475</v>
      </c>
      <c r="L47" s="900">
        <v>1052</v>
      </c>
      <c r="M47" s="900">
        <v>3605</v>
      </c>
      <c r="N47" s="900">
        <v>4813</v>
      </c>
      <c r="O47" s="900">
        <v>5010</v>
      </c>
      <c r="P47" s="900">
        <v>2615</v>
      </c>
      <c r="Q47" s="900">
        <v>1519</v>
      </c>
      <c r="R47" s="900">
        <v>531</v>
      </c>
      <c r="S47" s="900">
        <v>480</v>
      </c>
      <c r="T47" s="900">
        <v>280</v>
      </c>
      <c r="U47" s="900">
        <v>272</v>
      </c>
      <c r="V47" s="900">
        <v>100</v>
      </c>
      <c r="W47" s="900">
        <v>56</v>
      </c>
      <c r="X47" s="900">
        <v>22</v>
      </c>
      <c r="Y47" s="900">
        <v>116</v>
      </c>
      <c r="Z47" s="901">
        <v>22496</v>
      </c>
      <c r="AA47" s="365"/>
      <c r="AB47" s="365"/>
      <c r="AC47" s="365"/>
      <c r="AD47" s="365"/>
      <c r="AE47" s="365"/>
      <c r="AF47" s="365"/>
      <c r="AG47" s="365"/>
      <c r="AH47" s="365"/>
      <c r="AI47" s="365"/>
      <c r="AJ47" s="365"/>
      <c r="AK47" s="365"/>
      <c r="AL47" s="365"/>
      <c r="AM47" s="365"/>
      <c r="AN47" s="365"/>
      <c r="AO47" s="365"/>
      <c r="AP47" s="365"/>
      <c r="AQ47" s="365"/>
      <c r="AR47" s="365"/>
      <c r="AS47" s="365"/>
      <c r="AT47" s="365"/>
      <c r="AU47" s="365"/>
    </row>
    <row r="48" spans="1:47" ht="16.5" customHeight="1">
      <c r="A48" s="1214"/>
      <c r="B48" s="1212"/>
      <c r="C48" s="1212"/>
      <c r="D48" s="369" t="s">
        <v>28</v>
      </c>
      <c r="E48" s="902">
        <v>0</v>
      </c>
      <c r="F48" s="902">
        <v>1729</v>
      </c>
      <c r="G48" s="902">
        <v>9047</v>
      </c>
      <c r="H48" s="902">
        <v>13995</v>
      </c>
      <c r="I48" s="902">
        <v>21625</v>
      </c>
      <c r="J48" s="902">
        <v>32786</v>
      </c>
      <c r="K48" s="902">
        <v>46750</v>
      </c>
      <c r="L48" s="902">
        <v>112277</v>
      </c>
      <c r="M48" s="902">
        <v>424425</v>
      </c>
      <c r="N48" s="902">
        <v>603092</v>
      </c>
      <c r="O48" s="902">
        <v>636492</v>
      </c>
      <c r="P48" s="902">
        <v>344104</v>
      </c>
      <c r="Q48" s="902">
        <v>199976</v>
      </c>
      <c r="R48" s="902">
        <v>70662</v>
      </c>
      <c r="S48" s="902">
        <v>64726</v>
      </c>
      <c r="T48" s="902">
        <v>37582</v>
      </c>
      <c r="U48" s="902">
        <v>35381</v>
      </c>
      <c r="V48" s="902">
        <v>15353</v>
      </c>
      <c r="W48" s="902">
        <v>8954</v>
      </c>
      <c r="X48" s="902">
        <v>3654</v>
      </c>
      <c r="Y48" s="902">
        <v>15865</v>
      </c>
      <c r="Z48" s="903">
        <v>2698475</v>
      </c>
      <c r="AA48" s="365"/>
      <c r="AB48" s="365"/>
      <c r="AC48" s="365"/>
      <c r="AD48" s="365"/>
      <c r="AE48" s="365"/>
      <c r="AF48" s="365"/>
      <c r="AG48" s="365"/>
      <c r="AH48" s="365"/>
      <c r="AI48" s="365"/>
      <c r="AJ48" s="365"/>
      <c r="AK48" s="365"/>
      <c r="AL48" s="365"/>
      <c r="AM48" s="365"/>
      <c r="AN48" s="365"/>
      <c r="AO48" s="365"/>
      <c r="AP48" s="365"/>
      <c r="AQ48" s="365"/>
      <c r="AR48" s="365"/>
      <c r="AS48" s="365"/>
      <c r="AT48" s="365"/>
      <c r="AU48" s="365"/>
    </row>
    <row r="49" spans="1:47" ht="16.5" customHeight="1">
      <c r="A49" s="1214"/>
      <c r="B49" s="1212"/>
      <c r="C49" s="1212"/>
      <c r="D49" s="368" t="s">
        <v>26</v>
      </c>
      <c r="E49" s="907">
        <v>0</v>
      </c>
      <c r="F49" s="907">
        <v>283</v>
      </c>
      <c r="G49" s="907">
        <v>969</v>
      </c>
      <c r="H49" s="907">
        <v>1139</v>
      </c>
      <c r="I49" s="907">
        <v>1382</v>
      </c>
      <c r="J49" s="907">
        <v>1672</v>
      </c>
      <c r="K49" s="907">
        <v>1542</v>
      </c>
      <c r="L49" s="907">
        <v>2498</v>
      </c>
      <c r="M49" s="907">
        <v>6651</v>
      </c>
      <c r="N49" s="907">
        <v>5706</v>
      </c>
      <c r="O49" s="907">
        <v>6163</v>
      </c>
      <c r="P49" s="907">
        <v>3388</v>
      </c>
      <c r="Q49" s="907">
        <v>2023</v>
      </c>
      <c r="R49" s="907">
        <v>712</v>
      </c>
      <c r="S49" s="907">
        <v>667</v>
      </c>
      <c r="T49" s="907">
        <v>390</v>
      </c>
      <c r="U49" s="907">
        <v>375</v>
      </c>
      <c r="V49" s="907">
        <v>169</v>
      </c>
      <c r="W49" s="907">
        <v>97</v>
      </c>
      <c r="X49" s="907">
        <v>39</v>
      </c>
      <c r="Y49" s="907">
        <v>171</v>
      </c>
      <c r="Z49" s="908">
        <v>36036</v>
      </c>
      <c r="AA49" s="365"/>
      <c r="AB49" s="365"/>
      <c r="AC49" s="365"/>
      <c r="AD49" s="365"/>
      <c r="AE49" s="365"/>
      <c r="AF49" s="365"/>
      <c r="AG49" s="365"/>
      <c r="AH49" s="365"/>
      <c r="AI49" s="365"/>
      <c r="AJ49" s="365"/>
      <c r="AK49" s="365"/>
      <c r="AL49" s="365"/>
      <c r="AM49" s="365"/>
      <c r="AN49" s="365"/>
      <c r="AO49" s="365"/>
      <c r="AP49" s="365"/>
      <c r="AQ49" s="365"/>
      <c r="AR49" s="365"/>
      <c r="AS49" s="365"/>
      <c r="AT49" s="365"/>
      <c r="AU49" s="365"/>
    </row>
    <row r="50" spans="1:47" ht="16.5" customHeight="1">
      <c r="A50" s="1214" t="s">
        <v>24</v>
      </c>
      <c r="B50" s="1212"/>
      <c r="C50" s="1212"/>
      <c r="D50" s="367" t="s">
        <v>27</v>
      </c>
      <c r="E50" s="900">
        <v>6</v>
      </c>
      <c r="F50" s="900">
        <v>118</v>
      </c>
      <c r="G50" s="900">
        <v>340</v>
      </c>
      <c r="H50" s="900">
        <v>325</v>
      </c>
      <c r="I50" s="900">
        <v>376</v>
      </c>
      <c r="J50" s="900">
        <v>384</v>
      </c>
      <c r="K50" s="900">
        <v>475</v>
      </c>
      <c r="L50" s="900">
        <v>1053</v>
      </c>
      <c r="M50" s="900">
        <v>3609</v>
      </c>
      <c r="N50" s="900">
        <v>4824</v>
      </c>
      <c r="O50" s="900">
        <v>5046</v>
      </c>
      <c r="P50" s="900">
        <v>2630</v>
      </c>
      <c r="Q50" s="900">
        <v>1803</v>
      </c>
      <c r="R50" s="900">
        <v>776</v>
      </c>
      <c r="S50" s="900">
        <v>675</v>
      </c>
      <c r="T50" s="900">
        <v>453</v>
      </c>
      <c r="U50" s="900">
        <v>374</v>
      </c>
      <c r="V50" s="900">
        <v>174</v>
      </c>
      <c r="W50" s="900">
        <v>88</v>
      </c>
      <c r="X50" s="900">
        <v>45</v>
      </c>
      <c r="Y50" s="900">
        <v>138</v>
      </c>
      <c r="Z50" s="901">
        <v>23715</v>
      </c>
      <c r="AA50" s="365"/>
      <c r="AB50" s="365"/>
      <c r="AC50" s="365"/>
      <c r="AD50" s="365"/>
      <c r="AE50" s="365"/>
      <c r="AF50" s="365"/>
      <c r="AG50" s="365"/>
      <c r="AH50" s="365"/>
      <c r="AI50" s="365"/>
      <c r="AJ50" s="365"/>
      <c r="AK50" s="365"/>
      <c r="AL50" s="365"/>
      <c r="AM50" s="365"/>
      <c r="AN50" s="365"/>
      <c r="AO50" s="365"/>
      <c r="AP50" s="365"/>
      <c r="AQ50" s="365"/>
      <c r="AR50" s="365"/>
      <c r="AS50" s="365"/>
      <c r="AT50" s="365"/>
      <c r="AU50" s="365"/>
    </row>
    <row r="51" spans="1:47" ht="16.5" customHeight="1">
      <c r="A51" s="1214"/>
      <c r="B51" s="1212"/>
      <c r="C51" s="1212"/>
      <c r="D51" s="369" t="s">
        <v>28</v>
      </c>
      <c r="E51" s="902">
        <v>0</v>
      </c>
      <c r="F51" s="902">
        <v>1729</v>
      </c>
      <c r="G51" s="902">
        <v>9047</v>
      </c>
      <c r="H51" s="902">
        <v>13995</v>
      </c>
      <c r="I51" s="902">
        <v>21625</v>
      </c>
      <c r="J51" s="902">
        <v>32851</v>
      </c>
      <c r="K51" s="902">
        <v>46890</v>
      </c>
      <c r="L51" s="902">
        <v>112406</v>
      </c>
      <c r="M51" s="902">
        <v>425109</v>
      </c>
      <c r="N51" s="902">
        <v>605311</v>
      </c>
      <c r="O51" s="902">
        <v>644206</v>
      </c>
      <c r="P51" s="902">
        <v>347487</v>
      </c>
      <c r="Q51" s="902">
        <v>266196</v>
      </c>
      <c r="R51" s="902">
        <v>126086</v>
      </c>
      <c r="S51" s="902">
        <v>108553</v>
      </c>
      <c r="T51" s="902">
        <v>75777</v>
      </c>
      <c r="U51" s="902">
        <v>58028</v>
      </c>
      <c r="V51" s="902">
        <v>31204</v>
      </c>
      <c r="W51" s="902">
        <v>15705</v>
      </c>
      <c r="X51" s="902">
        <v>8776</v>
      </c>
      <c r="Y51" s="902">
        <v>20999</v>
      </c>
      <c r="Z51" s="903">
        <v>2971980</v>
      </c>
      <c r="AA51" s="365"/>
      <c r="AB51" s="365"/>
      <c r="AC51" s="365"/>
      <c r="AD51" s="365"/>
      <c r="AE51" s="365"/>
      <c r="AF51" s="365"/>
      <c r="AG51" s="365"/>
      <c r="AH51" s="365"/>
      <c r="AI51" s="365"/>
      <c r="AJ51" s="365"/>
      <c r="AK51" s="365"/>
      <c r="AL51" s="365"/>
      <c r="AM51" s="365"/>
      <c r="AN51" s="365"/>
      <c r="AO51" s="365"/>
      <c r="AP51" s="365"/>
      <c r="AQ51" s="365"/>
      <c r="AR51" s="365"/>
      <c r="AS51" s="365"/>
      <c r="AT51" s="365"/>
      <c r="AU51" s="365"/>
    </row>
    <row r="52" spans="1:47" ht="16.5" customHeight="1">
      <c r="A52" s="1214"/>
      <c r="B52" s="1212"/>
      <c r="C52" s="1212"/>
      <c r="D52" s="368" t="s">
        <v>26</v>
      </c>
      <c r="E52" s="907">
        <v>0</v>
      </c>
      <c r="F52" s="907">
        <v>283</v>
      </c>
      <c r="G52" s="907">
        <v>969</v>
      </c>
      <c r="H52" s="907">
        <v>1139</v>
      </c>
      <c r="I52" s="907">
        <v>1382</v>
      </c>
      <c r="J52" s="907">
        <v>1675</v>
      </c>
      <c r="K52" s="907">
        <v>1548</v>
      </c>
      <c r="L52" s="907">
        <v>2501</v>
      </c>
      <c r="M52" s="907">
        <v>6661</v>
      </c>
      <c r="N52" s="907">
        <v>5742</v>
      </c>
      <c r="O52" s="907">
        <v>6252</v>
      </c>
      <c r="P52" s="907">
        <v>3412</v>
      </c>
      <c r="Q52" s="907">
        <v>2357</v>
      </c>
      <c r="R52" s="907">
        <v>950</v>
      </c>
      <c r="S52" s="907">
        <v>875</v>
      </c>
      <c r="T52" s="907">
        <v>544</v>
      </c>
      <c r="U52" s="907">
        <v>463</v>
      </c>
      <c r="V52" s="907">
        <v>236</v>
      </c>
      <c r="W52" s="907">
        <v>124</v>
      </c>
      <c r="X52" s="907">
        <v>59</v>
      </c>
      <c r="Y52" s="907">
        <v>194</v>
      </c>
      <c r="Z52" s="908">
        <v>37366</v>
      </c>
      <c r="AA52" s="365"/>
      <c r="AB52" s="365"/>
      <c r="AC52" s="365"/>
      <c r="AD52" s="365"/>
      <c r="AE52" s="365"/>
      <c r="AF52" s="365"/>
      <c r="AG52" s="365"/>
      <c r="AH52" s="365"/>
      <c r="AI52" s="365"/>
      <c r="AJ52" s="365"/>
      <c r="AK52" s="365"/>
      <c r="AL52" s="365"/>
      <c r="AM52" s="365"/>
      <c r="AN52" s="365"/>
      <c r="AO52" s="365"/>
      <c r="AP52" s="365"/>
      <c r="AQ52" s="365"/>
      <c r="AR52" s="365"/>
      <c r="AS52" s="365"/>
      <c r="AT52" s="365"/>
      <c r="AU52" s="365"/>
    </row>
    <row r="53" spans="1:47" ht="16.5" customHeight="1">
      <c r="A53" s="1214" t="s">
        <v>33</v>
      </c>
      <c r="B53" s="1212"/>
      <c r="C53" s="1212"/>
      <c r="D53" s="367" t="s">
        <v>27</v>
      </c>
      <c r="E53" s="900">
        <v>39</v>
      </c>
      <c r="F53" s="900">
        <v>291</v>
      </c>
      <c r="G53" s="900">
        <v>618</v>
      </c>
      <c r="H53" s="900">
        <v>1111</v>
      </c>
      <c r="I53" s="900">
        <v>1376</v>
      </c>
      <c r="J53" s="900">
        <v>2242</v>
      </c>
      <c r="K53" s="900">
        <v>3646</v>
      </c>
      <c r="L53" s="900">
        <v>4685</v>
      </c>
      <c r="M53" s="900">
        <v>11577</v>
      </c>
      <c r="N53" s="900">
        <v>11480</v>
      </c>
      <c r="O53" s="900">
        <v>11093</v>
      </c>
      <c r="P53" s="900">
        <v>6466</v>
      </c>
      <c r="Q53" s="900">
        <v>2976</v>
      </c>
      <c r="R53" s="900">
        <v>1471</v>
      </c>
      <c r="S53" s="900">
        <v>1124</v>
      </c>
      <c r="T53" s="900">
        <v>834</v>
      </c>
      <c r="U53" s="900">
        <v>748</v>
      </c>
      <c r="V53" s="900">
        <v>357</v>
      </c>
      <c r="W53" s="900">
        <v>192</v>
      </c>
      <c r="X53" s="900">
        <v>104</v>
      </c>
      <c r="Y53" s="900">
        <v>214</v>
      </c>
      <c r="Z53" s="901">
        <v>62644</v>
      </c>
      <c r="AA53" s="365"/>
      <c r="AB53" s="365"/>
      <c r="AC53" s="365"/>
      <c r="AD53" s="365"/>
      <c r="AE53" s="365"/>
      <c r="AF53" s="365"/>
      <c r="AG53" s="365"/>
      <c r="AH53" s="365"/>
      <c r="AI53" s="365"/>
      <c r="AJ53" s="365"/>
      <c r="AK53" s="365"/>
      <c r="AL53" s="365"/>
      <c r="AM53" s="365"/>
      <c r="AN53" s="365"/>
      <c r="AO53" s="365"/>
      <c r="AP53" s="365"/>
      <c r="AQ53" s="365"/>
      <c r="AR53" s="365"/>
      <c r="AS53" s="365"/>
      <c r="AT53" s="365"/>
      <c r="AU53" s="365"/>
    </row>
    <row r="54" spans="1:47" ht="16.5" customHeight="1">
      <c r="A54" s="1214"/>
      <c r="B54" s="1212"/>
      <c r="C54" s="1212"/>
      <c r="D54" s="369" t="s">
        <v>28</v>
      </c>
      <c r="E54" s="902">
        <v>372</v>
      </c>
      <c r="F54" s="902">
        <v>10080</v>
      </c>
      <c r="G54" s="902">
        <v>32900</v>
      </c>
      <c r="H54" s="902">
        <v>114564</v>
      </c>
      <c r="I54" s="902">
        <v>185883</v>
      </c>
      <c r="J54" s="902">
        <v>476535</v>
      </c>
      <c r="K54" s="902">
        <v>982845</v>
      </c>
      <c r="L54" s="902">
        <v>1359167</v>
      </c>
      <c r="M54" s="902">
        <v>3650685</v>
      </c>
      <c r="N54" s="902">
        <v>3479468</v>
      </c>
      <c r="O54" s="902">
        <v>3252954</v>
      </c>
      <c r="P54" s="902">
        <v>2111481</v>
      </c>
      <c r="Q54" s="902">
        <v>887786</v>
      </c>
      <c r="R54" s="902">
        <v>514563</v>
      </c>
      <c r="S54" s="902">
        <v>355002</v>
      </c>
      <c r="T54" s="902">
        <v>304444</v>
      </c>
      <c r="U54" s="902">
        <v>266693</v>
      </c>
      <c r="V54" s="902">
        <v>134909</v>
      </c>
      <c r="W54" s="902">
        <v>80644</v>
      </c>
      <c r="X54" s="902">
        <v>49765</v>
      </c>
      <c r="Y54" s="902">
        <v>62169</v>
      </c>
      <c r="Z54" s="903">
        <v>18312909</v>
      </c>
      <c r="AA54" s="365"/>
      <c r="AB54" s="365"/>
      <c r="AC54" s="365"/>
      <c r="AD54" s="365"/>
      <c r="AE54" s="365"/>
      <c r="AF54" s="365"/>
      <c r="AG54" s="365"/>
      <c r="AH54" s="365"/>
      <c r="AI54" s="365"/>
      <c r="AJ54" s="365"/>
      <c r="AK54" s="365"/>
      <c r="AL54" s="365"/>
      <c r="AM54" s="365"/>
      <c r="AN54" s="365"/>
      <c r="AO54" s="365"/>
      <c r="AP54" s="365"/>
      <c r="AQ54" s="365"/>
      <c r="AR54" s="365"/>
      <c r="AS54" s="365"/>
      <c r="AT54" s="365"/>
      <c r="AU54" s="365"/>
    </row>
    <row r="55" spans="1:47" ht="16.5" customHeight="1" thickBot="1">
      <c r="A55" s="1216"/>
      <c r="B55" s="1217"/>
      <c r="C55" s="1217"/>
      <c r="D55" s="373" t="s">
        <v>26</v>
      </c>
      <c r="E55" s="909">
        <v>230</v>
      </c>
      <c r="F55" s="909">
        <v>2242</v>
      </c>
      <c r="G55" s="909">
        <v>3629</v>
      </c>
      <c r="H55" s="909">
        <v>8568</v>
      </c>
      <c r="I55" s="909">
        <v>9866</v>
      </c>
      <c r="J55" s="909">
        <v>18093</v>
      </c>
      <c r="K55" s="909">
        <v>28487</v>
      </c>
      <c r="L55" s="909">
        <v>29949</v>
      </c>
      <c r="M55" s="909">
        <v>64660</v>
      </c>
      <c r="N55" s="909">
        <v>46860</v>
      </c>
      <c r="O55" s="909">
        <v>37190</v>
      </c>
      <c r="P55" s="909">
        <v>20449</v>
      </c>
      <c r="Q55" s="909">
        <v>7268</v>
      </c>
      <c r="R55" s="909">
        <v>3536</v>
      </c>
      <c r="S55" s="909">
        <v>2218</v>
      </c>
      <c r="T55" s="909">
        <v>1578</v>
      </c>
      <c r="U55" s="909">
        <v>1251</v>
      </c>
      <c r="V55" s="909">
        <v>594</v>
      </c>
      <c r="W55" s="909">
        <v>293</v>
      </c>
      <c r="X55" s="909">
        <v>149</v>
      </c>
      <c r="Y55" s="909">
        <v>303</v>
      </c>
      <c r="Z55" s="909">
        <v>287413</v>
      </c>
      <c r="AA55" s="365"/>
      <c r="AB55" s="365"/>
      <c r="AC55" s="365"/>
      <c r="AD55" s="365"/>
      <c r="AE55" s="365"/>
      <c r="AF55" s="365"/>
      <c r="AG55" s="365"/>
      <c r="AH55" s="365"/>
      <c r="AI55" s="365"/>
      <c r="AJ55" s="365"/>
      <c r="AK55" s="365"/>
      <c r="AL55" s="365"/>
      <c r="AM55" s="365"/>
      <c r="AN55" s="365"/>
      <c r="AO55" s="365"/>
      <c r="AP55" s="365"/>
      <c r="AQ55" s="365"/>
      <c r="AR55" s="365"/>
      <c r="AS55" s="365"/>
      <c r="AT55" s="365"/>
      <c r="AU55" s="365"/>
    </row>
    <row r="56" spans="1:47" ht="16.5" customHeight="1" thickBot="1">
      <c r="A56" s="364"/>
      <c r="B56" s="364"/>
      <c r="C56" s="364"/>
      <c r="D56" s="364"/>
      <c r="E56" s="398"/>
      <c r="F56" s="398"/>
      <c r="G56" s="398"/>
      <c r="H56" s="398"/>
      <c r="I56" s="398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364"/>
      <c r="AB56" s="364"/>
      <c r="AC56" s="364"/>
      <c r="AD56" s="364"/>
      <c r="AE56" s="364"/>
      <c r="AF56" s="364"/>
      <c r="AG56" s="364"/>
      <c r="AH56" s="364"/>
      <c r="AI56" s="364"/>
      <c r="AJ56" s="364"/>
      <c r="AK56" s="364"/>
      <c r="AL56" s="364"/>
      <c r="AM56" s="364"/>
      <c r="AN56" s="364"/>
      <c r="AO56" s="364"/>
      <c r="AP56" s="364"/>
      <c r="AQ56" s="364"/>
      <c r="AR56" s="364"/>
      <c r="AS56" s="364"/>
      <c r="AT56" s="364"/>
      <c r="AU56" s="364"/>
    </row>
    <row r="57" spans="1:47" ht="16.5" customHeight="1">
      <c r="A57" s="364"/>
      <c r="B57" s="364"/>
      <c r="C57" s="364"/>
      <c r="D57" s="364"/>
      <c r="E57" s="398"/>
      <c r="F57" s="398"/>
      <c r="G57" s="1235" t="s">
        <v>422</v>
      </c>
      <c r="H57" s="1236"/>
      <c r="I57" s="1236"/>
      <c r="J57" s="1236"/>
      <c r="K57" s="1227" t="s">
        <v>434</v>
      </c>
      <c r="L57" s="1228"/>
      <c r="M57" s="1231" t="s">
        <v>435</v>
      </c>
      <c r="N57" s="1232"/>
      <c r="O57" s="1232"/>
      <c r="P57" s="1232"/>
      <c r="Q57" s="1232"/>
      <c r="R57" s="1232"/>
      <c r="S57" s="1232"/>
      <c r="T57" s="1233"/>
      <c r="U57" s="1231" t="s">
        <v>436</v>
      </c>
      <c r="V57" s="1232"/>
      <c r="W57" s="1232"/>
      <c r="X57" s="1232"/>
      <c r="Y57" s="1232"/>
      <c r="Z57" s="1234"/>
      <c r="AA57" s="364"/>
      <c r="AB57" s="364"/>
      <c r="AC57" s="364"/>
      <c r="AD57" s="364"/>
      <c r="AE57" s="364"/>
      <c r="AF57" s="364"/>
      <c r="AG57" s="364"/>
      <c r="AH57" s="364"/>
      <c r="AI57" s="364"/>
      <c r="AJ57" s="364"/>
      <c r="AK57" s="364"/>
      <c r="AL57" s="364"/>
      <c r="AM57" s="364"/>
      <c r="AN57" s="364"/>
      <c r="AO57" s="364"/>
      <c r="AP57" s="364"/>
      <c r="AQ57" s="364"/>
      <c r="AR57" s="364"/>
      <c r="AS57" s="364"/>
      <c r="AT57" s="364"/>
      <c r="AU57" s="364"/>
    </row>
    <row r="58" spans="1:47" ht="16.5" customHeight="1">
      <c r="A58" s="364"/>
      <c r="B58" s="364"/>
      <c r="C58" s="364"/>
      <c r="D58" s="364"/>
      <c r="E58" s="398"/>
      <c r="F58" s="398"/>
      <c r="G58" s="1237" t="s">
        <v>437</v>
      </c>
      <c r="H58" s="1220"/>
      <c r="I58" s="1220" t="s">
        <v>438</v>
      </c>
      <c r="J58" s="1220"/>
      <c r="K58" s="1229"/>
      <c r="L58" s="1230"/>
      <c r="M58" s="1220" t="s">
        <v>439</v>
      </c>
      <c r="N58" s="1220"/>
      <c r="O58" s="1220" t="s">
        <v>440</v>
      </c>
      <c r="P58" s="1220"/>
      <c r="Q58" s="1220" t="s">
        <v>441</v>
      </c>
      <c r="R58" s="1220"/>
      <c r="S58" s="1220" t="s">
        <v>442</v>
      </c>
      <c r="T58" s="1220"/>
      <c r="U58" s="1223" t="s">
        <v>437</v>
      </c>
      <c r="V58" s="1224"/>
      <c r="W58" s="1220" t="s">
        <v>443</v>
      </c>
      <c r="X58" s="1220"/>
      <c r="Y58" s="1220" t="s">
        <v>444</v>
      </c>
      <c r="Z58" s="1225"/>
      <c r="AA58" s="364"/>
      <c r="AB58" s="364"/>
      <c r="AC58" s="364"/>
      <c r="AD58" s="364"/>
      <c r="AE58" s="364"/>
      <c r="AF58" s="364"/>
      <c r="AG58" s="364"/>
      <c r="AH58" s="364"/>
      <c r="AI58" s="364"/>
      <c r="AJ58" s="364"/>
      <c r="AK58" s="364"/>
      <c r="AL58" s="364"/>
      <c r="AM58" s="364"/>
      <c r="AN58" s="364"/>
      <c r="AO58" s="364"/>
      <c r="AP58" s="364"/>
      <c r="AQ58" s="364"/>
      <c r="AR58" s="364"/>
      <c r="AS58" s="364"/>
      <c r="AT58" s="364"/>
      <c r="AU58" s="364"/>
    </row>
    <row r="59" spans="1:47" ht="16.5" customHeight="1" thickBot="1">
      <c r="A59" s="364"/>
      <c r="B59" s="364"/>
      <c r="C59" s="364"/>
      <c r="D59" s="364"/>
      <c r="E59" s="398"/>
      <c r="F59" s="398"/>
      <c r="G59" s="1226">
        <v>488</v>
      </c>
      <c r="H59" s="1218"/>
      <c r="I59" s="1218">
        <v>48839</v>
      </c>
      <c r="J59" s="1218"/>
      <c r="K59" s="1218">
        <v>361</v>
      </c>
      <c r="L59" s="1218"/>
      <c r="M59" s="1218">
        <v>123</v>
      </c>
      <c r="N59" s="1218"/>
      <c r="O59" s="1218">
        <v>14</v>
      </c>
      <c r="P59" s="1218"/>
      <c r="Q59" s="1218">
        <v>94</v>
      </c>
      <c r="R59" s="1218"/>
      <c r="S59" s="1221">
        <v>232</v>
      </c>
      <c r="T59" s="1222"/>
      <c r="U59" s="1218">
        <v>63725</v>
      </c>
      <c r="V59" s="1218"/>
      <c r="W59" s="1218">
        <v>18312909</v>
      </c>
      <c r="X59" s="1218"/>
      <c r="Y59" s="1218">
        <v>287413</v>
      </c>
      <c r="Z59" s="1219"/>
      <c r="AA59" s="364"/>
      <c r="AB59" s="364"/>
      <c r="AC59" s="364"/>
      <c r="AD59" s="364"/>
      <c r="AE59" s="364"/>
      <c r="AF59" s="364"/>
      <c r="AG59" s="364"/>
      <c r="AH59" s="364"/>
      <c r="AI59" s="364"/>
      <c r="AJ59" s="364"/>
      <c r="AK59" s="364"/>
      <c r="AL59" s="364"/>
      <c r="AM59" s="364"/>
      <c r="AN59" s="364"/>
      <c r="AO59" s="364"/>
      <c r="AP59" s="364"/>
      <c r="AQ59" s="364"/>
      <c r="AR59" s="364"/>
      <c r="AS59" s="364"/>
      <c r="AT59" s="364"/>
      <c r="AU59" s="364"/>
    </row>
  </sheetData>
  <mergeCells count="48"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13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opLeftCell="B2" zoomScale="60" zoomScaleNormal="60" workbookViewId="0"/>
  </sheetViews>
  <sheetFormatPr defaultRowHeight="13.5"/>
  <cols>
    <col min="1" max="30" width="9" style="309"/>
    <col min="31" max="33" width="0" style="309" hidden="1" customWidth="1"/>
    <col min="34" max="16384" width="9" style="309"/>
  </cols>
  <sheetData>
    <row r="1" spans="1:47" ht="18.75">
      <c r="A1" s="1238" t="s">
        <v>84</v>
      </c>
      <c r="B1" s="1239"/>
      <c r="C1" s="1239"/>
      <c r="D1" s="1239"/>
      <c r="E1" s="1239"/>
      <c r="F1" s="1239"/>
      <c r="G1" s="1239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/>
    </row>
    <row r="2" spans="1:47" ht="25.5">
      <c r="A2" s="1213" t="s">
        <v>0</v>
      </c>
      <c r="B2" s="1213"/>
      <c r="C2" s="1213"/>
      <c r="D2" s="1213"/>
      <c r="E2" s="1213"/>
      <c r="F2" s="1213"/>
      <c r="G2" s="1213"/>
      <c r="H2" s="1213"/>
      <c r="I2" s="1213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</row>
    <row r="3" spans="1:47" ht="14.25" thickBot="1">
      <c r="A3" s="331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331"/>
      <c r="AU3" s="331"/>
    </row>
    <row r="4" spans="1:47" ht="16.5" customHeight="1">
      <c r="A4" s="337" t="s">
        <v>36</v>
      </c>
      <c r="B4" s="338" t="s">
        <v>35</v>
      </c>
      <c r="C4" s="338" t="s">
        <v>1</v>
      </c>
      <c r="D4" s="338" t="s">
        <v>2</v>
      </c>
      <c r="E4" s="338" t="s">
        <v>3</v>
      </c>
      <c r="F4" s="338" t="s">
        <v>4</v>
      </c>
      <c r="G4" s="338" t="s">
        <v>5</v>
      </c>
      <c r="H4" s="338" t="s">
        <v>6</v>
      </c>
      <c r="I4" s="338" t="s">
        <v>7</v>
      </c>
      <c r="J4" s="338" t="s">
        <v>8</v>
      </c>
      <c r="K4" s="338" t="s">
        <v>9</v>
      </c>
      <c r="L4" s="338" t="s">
        <v>10</v>
      </c>
      <c r="M4" s="338" t="s">
        <v>11</v>
      </c>
      <c r="N4" s="338" t="s">
        <v>12</v>
      </c>
      <c r="O4" s="338" t="s">
        <v>13</v>
      </c>
      <c r="P4" s="338" t="s">
        <v>14</v>
      </c>
      <c r="Q4" s="338" t="s">
        <v>15</v>
      </c>
      <c r="R4" s="338" t="s">
        <v>16</v>
      </c>
      <c r="S4" s="338" t="s">
        <v>17</v>
      </c>
      <c r="T4" s="338" t="s">
        <v>18</v>
      </c>
      <c r="U4" s="338" t="s">
        <v>19</v>
      </c>
      <c r="V4" s="338" t="s">
        <v>20</v>
      </c>
      <c r="W4" s="338" t="s">
        <v>21</v>
      </c>
      <c r="X4" s="338" t="s">
        <v>22</v>
      </c>
      <c r="Y4" s="338" t="s">
        <v>23</v>
      </c>
      <c r="Z4" s="339" t="s">
        <v>25</v>
      </c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</row>
    <row r="5" spans="1:47" ht="16.5" customHeight="1">
      <c r="A5" s="1214" t="s">
        <v>32</v>
      </c>
      <c r="B5" s="1212" t="s">
        <v>29</v>
      </c>
      <c r="C5" s="1212" t="s">
        <v>51</v>
      </c>
      <c r="D5" s="334" t="s">
        <v>27</v>
      </c>
      <c r="E5" s="899">
        <v>63</v>
      </c>
      <c r="F5" s="900">
        <v>164</v>
      </c>
      <c r="G5" s="900">
        <v>473</v>
      </c>
      <c r="H5" s="900">
        <v>488</v>
      </c>
      <c r="I5" s="900">
        <v>797</v>
      </c>
      <c r="J5" s="900">
        <v>1061</v>
      </c>
      <c r="K5" s="900">
        <v>2766</v>
      </c>
      <c r="L5" s="900">
        <v>2543</v>
      </c>
      <c r="M5" s="900">
        <v>6025</v>
      </c>
      <c r="N5" s="900">
        <v>7539</v>
      </c>
      <c r="O5" s="900">
        <v>6861</v>
      </c>
      <c r="P5" s="900">
        <v>4005</v>
      </c>
      <c r="Q5" s="900">
        <v>2655</v>
      </c>
      <c r="R5" s="900">
        <v>1829</v>
      </c>
      <c r="S5" s="900">
        <v>1373</v>
      </c>
      <c r="T5" s="900">
        <v>1106</v>
      </c>
      <c r="U5" s="900">
        <v>1095</v>
      </c>
      <c r="V5" s="900">
        <v>881</v>
      </c>
      <c r="W5" s="900">
        <v>406</v>
      </c>
      <c r="X5" s="900">
        <v>122</v>
      </c>
      <c r="Y5" s="900">
        <v>124</v>
      </c>
      <c r="Z5" s="901">
        <v>42376</v>
      </c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</row>
    <row r="6" spans="1:47" ht="16.5" customHeight="1">
      <c r="A6" s="1214"/>
      <c r="B6" s="1212"/>
      <c r="C6" s="1212"/>
      <c r="D6" s="336" t="s">
        <v>28</v>
      </c>
      <c r="E6" s="902">
        <v>1379</v>
      </c>
      <c r="F6" s="902">
        <v>10847</v>
      </c>
      <c r="G6" s="902">
        <v>67423</v>
      </c>
      <c r="H6" s="902">
        <v>108133</v>
      </c>
      <c r="I6" s="902">
        <v>234938</v>
      </c>
      <c r="J6" s="902">
        <v>374996</v>
      </c>
      <c r="K6" s="902">
        <v>1106740</v>
      </c>
      <c r="L6" s="902">
        <v>1210245</v>
      </c>
      <c r="M6" s="902">
        <v>3034914</v>
      </c>
      <c r="N6" s="902">
        <v>4095434</v>
      </c>
      <c r="O6" s="902">
        <v>3995616</v>
      </c>
      <c r="P6" s="902">
        <v>2444671</v>
      </c>
      <c r="Q6" s="902">
        <v>1689706</v>
      </c>
      <c r="R6" s="902">
        <v>1215749</v>
      </c>
      <c r="S6" s="902">
        <v>944565</v>
      </c>
      <c r="T6" s="902">
        <v>802716</v>
      </c>
      <c r="U6" s="902">
        <v>800786</v>
      </c>
      <c r="V6" s="902">
        <v>659776</v>
      </c>
      <c r="W6" s="902">
        <v>308851</v>
      </c>
      <c r="X6" s="902">
        <v>95752</v>
      </c>
      <c r="Y6" s="902">
        <v>93756</v>
      </c>
      <c r="Z6" s="903">
        <v>23296993</v>
      </c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</row>
    <row r="7" spans="1:47" ht="16.5" customHeight="1">
      <c r="A7" s="1214"/>
      <c r="B7" s="1212"/>
      <c r="C7" s="1212"/>
      <c r="D7" s="335" t="s">
        <v>26</v>
      </c>
      <c r="E7" s="904">
        <v>600</v>
      </c>
      <c r="F7" s="904">
        <v>2553</v>
      </c>
      <c r="G7" s="904">
        <v>7744</v>
      </c>
      <c r="H7" s="904">
        <v>7909</v>
      </c>
      <c r="I7" s="904">
        <v>11814</v>
      </c>
      <c r="J7" s="904">
        <v>13876</v>
      </c>
      <c r="K7" s="904">
        <v>31541</v>
      </c>
      <c r="L7" s="904">
        <v>25936</v>
      </c>
      <c r="M7" s="904">
        <v>53331</v>
      </c>
      <c r="N7" s="904">
        <v>57967</v>
      </c>
      <c r="O7" s="904">
        <v>46147</v>
      </c>
      <c r="P7" s="904">
        <v>23260</v>
      </c>
      <c r="Q7" s="904">
        <v>13490</v>
      </c>
      <c r="R7" s="904">
        <v>8287</v>
      </c>
      <c r="S7" s="904">
        <v>5486</v>
      </c>
      <c r="T7" s="904">
        <v>3765</v>
      </c>
      <c r="U7" s="904">
        <v>3203</v>
      </c>
      <c r="V7" s="904">
        <v>2056</v>
      </c>
      <c r="W7" s="904">
        <v>929</v>
      </c>
      <c r="X7" s="904">
        <v>248</v>
      </c>
      <c r="Y7" s="904">
        <v>244</v>
      </c>
      <c r="Z7" s="905">
        <v>320386</v>
      </c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</row>
    <row r="8" spans="1:47" ht="16.5" customHeight="1">
      <c r="A8" s="1214"/>
      <c r="B8" s="1212"/>
      <c r="C8" s="1212" t="s">
        <v>52</v>
      </c>
      <c r="D8" s="334" t="s">
        <v>27</v>
      </c>
      <c r="E8" s="900">
        <v>2</v>
      </c>
      <c r="F8" s="900">
        <v>48</v>
      </c>
      <c r="G8" s="900">
        <v>86</v>
      </c>
      <c r="H8" s="900">
        <v>131</v>
      </c>
      <c r="I8" s="900">
        <v>384</v>
      </c>
      <c r="J8" s="900">
        <v>387</v>
      </c>
      <c r="K8" s="900">
        <v>683</v>
      </c>
      <c r="L8" s="900">
        <v>540</v>
      </c>
      <c r="M8" s="900">
        <v>585</v>
      </c>
      <c r="N8" s="900">
        <v>413</v>
      </c>
      <c r="O8" s="900">
        <v>235</v>
      </c>
      <c r="P8" s="900">
        <v>109</v>
      </c>
      <c r="Q8" s="900">
        <v>63</v>
      </c>
      <c r="R8" s="900">
        <v>49</v>
      </c>
      <c r="S8" s="900">
        <v>38</v>
      </c>
      <c r="T8" s="900">
        <v>41</v>
      </c>
      <c r="U8" s="900">
        <v>27</v>
      </c>
      <c r="V8" s="900">
        <v>31</v>
      </c>
      <c r="W8" s="900">
        <v>33</v>
      </c>
      <c r="X8" s="900">
        <v>8</v>
      </c>
      <c r="Y8" s="900">
        <v>9</v>
      </c>
      <c r="Z8" s="901">
        <v>3901</v>
      </c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</row>
    <row r="9" spans="1:47" ht="16.5" customHeight="1">
      <c r="A9" s="1214"/>
      <c r="B9" s="1212"/>
      <c r="C9" s="1212"/>
      <c r="D9" s="336" t="s">
        <v>28</v>
      </c>
      <c r="E9" s="902">
        <v>30</v>
      </c>
      <c r="F9" s="902">
        <v>2025</v>
      </c>
      <c r="G9" s="902">
        <v>8527</v>
      </c>
      <c r="H9" s="902">
        <v>19397</v>
      </c>
      <c r="I9" s="902">
        <v>74366</v>
      </c>
      <c r="J9" s="902">
        <v>87851</v>
      </c>
      <c r="K9" s="902">
        <v>177804</v>
      </c>
      <c r="L9" s="902">
        <v>165105</v>
      </c>
      <c r="M9" s="902">
        <v>186388</v>
      </c>
      <c r="N9" s="902">
        <v>141364</v>
      </c>
      <c r="O9" s="902">
        <v>90035</v>
      </c>
      <c r="P9" s="902">
        <v>42131</v>
      </c>
      <c r="Q9" s="902">
        <v>24485</v>
      </c>
      <c r="R9" s="902">
        <v>20547</v>
      </c>
      <c r="S9" s="902">
        <v>15890</v>
      </c>
      <c r="T9" s="902">
        <v>18652</v>
      </c>
      <c r="U9" s="902">
        <v>12167</v>
      </c>
      <c r="V9" s="902">
        <v>14399</v>
      </c>
      <c r="W9" s="902">
        <v>12922</v>
      </c>
      <c r="X9" s="902">
        <v>3739</v>
      </c>
      <c r="Y9" s="902">
        <v>4435</v>
      </c>
      <c r="Z9" s="903">
        <v>1122259</v>
      </c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</row>
    <row r="10" spans="1:47" ht="16.5" customHeight="1">
      <c r="A10" s="1214"/>
      <c r="B10" s="1212"/>
      <c r="C10" s="1212"/>
      <c r="D10" s="335" t="s">
        <v>26</v>
      </c>
      <c r="E10" s="904">
        <v>8</v>
      </c>
      <c r="F10" s="904">
        <v>471</v>
      </c>
      <c r="G10" s="904">
        <v>984</v>
      </c>
      <c r="H10" s="904">
        <v>1379</v>
      </c>
      <c r="I10" s="904">
        <v>3655</v>
      </c>
      <c r="J10" s="904">
        <v>3283</v>
      </c>
      <c r="K10" s="904">
        <v>4984</v>
      </c>
      <c r="L10" s="904">
        <v>3475</v>
      </c>
      <c r="M10" s="904">
        <v>3271</v>
      </c>
      <c r="N10" s="904">
        <v>2009</v>
      </c>
      <c r="O10" s="904">
        <v>1063</v>
      </c>
      <c r="P10" s="904">
        <v>406</v>
      </c>
      <c r="Q10" s="904">
        <v>195</v>
      </c>
      <c r="R10" s="904">
        <v>142</v>
      </c>
      <c r="S10" s="904">
        <v>91</v>
      </c>
      <c r="T10" s="904">
        <v>89</v>
      </c>
      <c r="U10" s="904">
        <v>48</v>
      </c>
      <c r="V10" s="904">
        <v>58</v>
      </c>
      <c r="W10" s="904">
        <v>38</v>
      </c>
      <c r="X10" s="904">
        <v>10</v>
      </c>
      <c r="Y10" s="904">
        <v>13</v>
      </c>
      <c r="Z10" s="905">
        <v>25672</v>
      </c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</row>
    <row r="11" spans="1:47" ht="16.5" customHeight="1">
      <c r="A11" s="1214"/>
      <c r="B11" s="1212"/>
      <c r="C11" s="1212" t="s">
        <v>53</v>
      </c>
      <c r="D11" s="334" t="s">
        <v>27</v>
      </c>
      <c r="E11" s="900">
        <v>0</v>
      </c>
      <c r="F11" s="900">
        <v>0</v>
      </c>
      <c r="G11" s="900">
        <v>0</v>
      </c>
      <c r="H11" s="900">
        <v>0</v>
      </c>
      <c r="I11" s="900">
        <v>1</v>
      </c>
      <c r="J11" s="900">
        <v>0</v>
      </c>
      <c r="K11" s="900">
        <v>4</v>
      </c>
      <c r="L11" s="900">
        <v>0</v>
      </c>
      <c r="M11" s="900">
        <v>10</v>
      </c>
      <c r="N11" s="900">
        <v>13</v>
      </c>
      <c r="O11" s="900">
        <v>12</v>
      </c>
      <c r="P11" s="900">
        <v>9</v>
      </c>
      <c r="Q11" s="900">
        <v>12</v>
      </c>
      <c r="R11" s="900">
        <v>4</v>
      </c>
      <c r="S11" s="900">
        <v>7</v>
      </c>
      <c r="T11" s="900">
        <v>3</v>
      </c>
      <c r="U11" s="900">
        <v>6</v>
      </c>
      <c r="V11" s="900">
        <v>2</v>
      </c>
      <c r="W11" s="900">
        <v>0</v>
      </c>
      <c r="X11" s="900">
        <v>0</v>
      </c>
      <c r="Y11" s="900">
        <v>2</v>
      </c>
      <c r="Z11" s="901">
        <v>84</v>
      </c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</row>
    <row r="12" spans="1:47" ht="16.5" customHeight="1">
      <c r="A12" s="1214"/>
      <c r="B12" s="1212"/>
      <c r="C12" s="1212"/>
      <c r="D12" s="336" t="s">
        <v>28</v>
      </c>
      <c r="E12" s="902">
        <v>0</v>
      </c>
      <c r="F12" s="902">
        <v>0</v>
      </c>
      <c r="G12" s="902">
        <v>0</v>
      </c>
      <c r="H12" s="902">
        <v>4</v>
      </c>
      <c r="I12" s="902">
        <v>44</v>
      </c>
      <c r="J12" s="902">
        <v>7</v>
      </c>
      <c r="K12" s="902">
        <v>408</v>
      </c>
      <c r="L12" s="902">
        <v>0</v>
      </c>
      <c r="M12" s="902">
        <v>1818</v>
      </c>
      <c r="N12" s="902">
        <v>2569</v>
      </c>
      <c r="O12" s="902">
        <v>2437</v>
      </c>
      <c r="P12" s="902">
        <v>2011</v>
      </c>
      <c r="Q12" s="902">
        <v>2616</v>
      </c>
      <c r="R12" s="902">
        <v>960</v>
      </c>
      <c r="S12" s="902">
        <v>1558</v>
      </c>
      <c r="T12" s="902">
        <v>564</v>
      </c>
      <c r="U12" s="902">
        <v>1375</v>
      </c>
      <c r="V12" s="902">
        <v>609</v>
      </c>
      <c r="W12" s="902">
        <v>0</v>
      </c>
      <c r="X12" s="902">
        <v>0</v>
      </c>
      <c r="Y12" s="902">
        <v>504</v>
      </c>
      <c r="Z12" s="903">
        <v>17484</v>
      </c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</row>
    <row r="13" spans="1:47" ht="16.5" customHeight="1">
      <c r="A13" s="1214"/>
      <c r="B13" s="1212"/>
      <c r="C13" s="1212"/>
      <c r="D13" s="335" t="s">
        <v>26</v>
      </c>
      <c r="E13" s="904">
        <v>0</v>
      </c>
      <c r="F13" s="904">
        <v>0</v>
      </c>
      <c r="G13" s="904">
        <v>0</v>
      </c>
      <c r="H13" s="904">
        <v>0</v>
      </c>
      <c r="I13" s="904">
        <v>3</v>
      </c>
      <c r="J13" s="904">
        <v>0</v>
      </c>
      <c r="K13" s="904">
        <v>18</v>
      </c>
      <c r="L13" s="904">
        <v>0</v>
      </c>
      <c r="M13" s="904">
        <v>37</v>
      </c>
      <c r="N13" s="904">
        <v>36</v>
      </c>
      <c r="O13" s="904">
        <v>25</v>
      </c>
      <c r="P13" s="904">
        <v>15</v>
      </c>
      <c r="Q13" s="904">
        <v>9</v>
      </c>
      <c r="R13" s="904">
        <v>3</v>
      </c>
      <c r="S13" s="904">
        <v>4</v>
      </c>
      <c r="T13" s="904">
        <v>1</v>
      </c>
      <c r="U13" s="904">
        <v>5</v>
      </c>
      <c r="V13" s="904">
        <v>2</v>
      </c>
      <c r="W13" s="904">
        <v>0</v>
      </c>
      <c r="X13" s="904">
        <v>0</v>
      </c>
      <c r="Y13" s="904">
        <v>2</v>
      </c>
      <c r="Z13" s="905">
        <v>160</v>
      </c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</row>
    <row r="14" spans="1:47" ht="16.5" customHeight="1">
      <c r="A14" s="1214"/>
      <c r="B14" s="1212"/>
      <c r="C14" s="1215" t="s">
        <v>54</v>
      </c>
      <c r="D14" s="334" t="s">
        <v>27</v>
      </c>
      <c r="E14" s="900">
        <v>0</v>
      </c>
      <c r="F14" s="900">
        <v>1</v>
      </c>
      <c r="G14" s="900">
        <v>1</v>
      </c>
      <c r="H14" s="900">
        <v>0</v>
      </c>
      <c r="I14" s="900">
        <v>0</v>
      </c>
      <c r="J14" s="900">
        <v>0</v>
      </c>
      <c r="K14" s="900">
        <v>0</v>
      </c>
      <c r="L14" s="900">
        <v>0</v>
      </c>
      <c r="M14" s="900">
        <v>2</v>
      </c>
      <c r="N14" s="900">
        <v>5</v>
      </c>
      <c r="O14" s="900">
        <v>1</v>
      </c>
      <c r="P14" s="900">
        <v>0</v>
      </c>
      <c r="Q14" s="900">
        <v>0</v>
      </c>
      <c r="R14" s="900">
        <v>0</v>
      </c>
      <c r="S14" s="900">
        <v>0</v>
      </c>
      <c r="T14" s="900">
        <v>0</v>
      </c>
      <c r="U14" s="900">
        <v>1</v>
      </c>
      <c r="V14" s="900">
        <v>1</v>
      </c>
      <c r="W14" s="900">
        <v>5</v>
      </c>
      <c r="X14" s="900">
        <v>2</v>
      </c>
      <c r="Y14" s="900">
        <v>0</v>
      </c>
      <c r="Z14" s="901">
        <v>19</v>
      </c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</row>
    <row r="15" spans="1:47" ht="16.5" customHeight="1">
      <c r="A15" s="1214"/>
      <c r="B15" s="1212"/>
      <c r="C15" s="1215"/>
      <c r="D15" s="336" t="s">
        <v>28</v>
      </c>
      <c r="E15" s="902">
        <v>0</v>
      </c>
      <c r="F15" s="902">
        <v>0</v>
      </c>
      <c r="G15" s="902">
        <v>11</v>
      </c>
      <c r="H15" s="902">
        <v>0</v>
      </c>
      <c r="I15" s="902">
        <v>40</v>
      </c>
      <c r="J15" s="902">
        <v>0</v>
      </c>
      <c r="K15" s="902">
        <v>0</v>
      </c>
      <c r="L15" s="902">
        <v>0</v>
      </c>
      <c r="M15" s="902">
        <v>318</v>
      </c>
      <c r="N15" s="902">
        <v>1048</v>
      </c>
      <c r="O15" s="902">
        <v>132</v>
      </c>
      <c r="P15" s="902">
        <v>0</v>
      </c>
      <c r="Q15" s="902">
        <v>0</v>
      </c>
      <c r="R15" s="902">
        <v>0</v>
      </c>
      <c r="S15" s="902">
        <v>0</v>
      </c>
      <c r="T15" s="902">
        <v>0</v>
      </c>
      <c r="U15" s="902">
        <v>144</v>
      </c>
      <c r="V15" s="902">
        <v>328</v>
      </c>
      <c r="W15" s="902">
        <v>1248</v>
      </c>
      <c r="X15" s="902">
        <v>451</v>
      </c>
      <c r="Y15" s="902">
        <v>68</v>
      </c>
      <c r="Z15" s="903">
        <v>3788</v>
      </c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</row>
    <row r="16" spans="1:47" ht="16.5" customHeight="1">
      <c r="A16" s="1214"/>
      <c r="B16" s="1212"/>
      <c r="C16" s="1215"/>
      <c r="D16" s="335" t="s">
        <v>26</v>
      </c>
      <c r="E16" s="904">
        <v>0</v>
      </c>
      <c r="F16" s="904">
        <v>0</v>
      </c>
      <c r="G16" s="904">
        <v>1</v>
      </c>
      <c r="H16" s="904">
        <v>0</v>
      </c>
      <c r="I16" s="904">
        <v>2</v>
      </c>
      <c r="J16" s="904">
        <v>0</v>
      </c>
      <c r="K16" s="904">
        <v>0</v>
      </c>
      <c r="L16" s="904">
        <v>0</v>
      </c>
      <c r="M16" s="904">
        <v>8</v>
      </c>
      <c r="N16" s="904">
        <v>15</v>
      </c>
      <c r="O16" s="904">
        <v>1</v>
      </c>
      <c r="P16" s="904">
        <v>0</v>
      </c>
      <c r="Q16" s="904">
        <v>0</v>
      </c>
      <c r="R16" s="904">
        <v>0</v>
      </c>
      <c r="S16" s="904">
        <v>0</v>
      </c>
      <c r="T16" s="904">
        <v>0</v>
      </c>
      <c r="U16" s="904">
        <v>1</v>
      </c>
      <c r="V16" s="904">
        <v>1</v>
      </c>
      <c r="W16" s="904">
        <v>5</v>
      </c>
      <c r="X16" s="904">
        <v>2</v>
      </c>
      <c r="Y16" s="904">
        <v>0</v>
      </c>
      <c r="Z16" s="906">
        <v>36</v>
      </c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</row>
    <row r="17" spans="1:47" ht="16.5" customHeight="1">
      <c r="A17" s="1214"/>
      <c r="B17" s="1212" t="s">
        <v>30</v>
      </c>
      <c r="C17" s="1212"/>
      <c r="D17" s="334" t="s">
        <v>27</v>
      </c>
      <c r="E17" s="900">
        <v>64</v>
      </c>
      <c r="F17" s="900">
        <v>213</v>
      </c>
      <c r="G17" s="900">
        <v>559</v>
      </c>
      <c r="H17" s="900">
        <v>620</v>
      </c>
      <c r="I17" s="900">
        <v>1182</v>
      </c>
      <c r="J17" s="900">
        <v>1448</v>
      </c>
      <c r="K17" s="900">
        <v>3452</v>
      </c>
      <c r="L17" s="900">
        <v>3084</v>
      </c>
      <c r="M17" s="900">
        <v>6622</v>
      </c>
      <c r="N17" s="900">
        <v>7969</v>
      </c>
      <c r="O17" s="900">
        <v>7109</v>
      </c>
      <c r="P17" s="900">
        <v>4124</v>
      </c>
      <c r="Q17" s="900">
        <v>2731</v>
      </c>
      <c r="R17" s="900">
        <v>1882</v>
      </c>
      <c r="S17" s="900">
        <v>1418</v>
      </c>
      <c r="T17" s="900">
        <v>1149</v>
      </c>
      <c r="U17" s="900">
        <v>1128</v>
      </c>
      <c r="V17" s="900">
        <v>915</v>
      </c>
      <c r="W17" s="900">
        <v>444</v>
      </c>
      <c r="X17" s="900">
        <v>132</v>
      </c>
      <c r="Y17" s="900">
        <v>136</v>
      </c>
      <c r="Z17" s="901">
        <v>46380</v>
      </c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</row>
    <row r="18" spans="1:47" ht="16.5" customHeight="1">
      <c r="A18" s="1214"/>
      <c r="B18" s="1212"/>
      <c r="C18" s="1212"/>
      <c r="D18" s="336" t="s">
        <v>28</v>
      </c>
      <c r="E18" s="902">
        <v>1409</v>
      </c>
      <c r="F18" s="902">
        <v>12872</v>
      </c>
      <c r="G18" s="902">
        <v>75961</v>
      </c>
      <c r="H18" s="902">
        <v>127534</v>
      </c>
      <c r="I18" s="902">
        <v>309388</v>
      </c>
      <c r="J18" s="902">
        <v>462854</v>
      </c>
      <c r="K18" s="902">
        <v>1284952</v>
      </c>
      <c r="L18" s="902">
        <v>1375350</v>
      </c>
      <c r="M18" s="902">
        <v>3223438</v>
      </c>
      <c r="N18" s="902">
        <v>4240415</v>
      </c>
      <c r="O18" s="902">
        <v>4088220</v>
      </c>
      <c r="P18" s="902">
        <v>2488813</v>
      </c>
      <c r="Q18" s="902">
        <v>1716807</v>
      </c>
      <c r="R18" s="902">
        <v>1237256</v>
      </c>
      <c r="S18" s="902">
        <v>962013</v>
      </c>
      <c r="T18" s="902">
        <v>821932</v>
      </c>
      <c r="U18" s="902">
        <v>814472</v>
      </c>
      <c r="V18" s="902">
        <v>675112</v>
      </c>
      <c r="W18" s="902">
        <v>323021</v>
      </c>
      <c r="X18" s="902">
        <v>99942</v>
      </c>
      <c r="Y18" s="902">
        <v>98763</v>
      </c>
      <c r="Z18" s="903">
        <v>24440524</v>
      </c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</row>
    <row r="19" spans="1:47" ht="16.5" customHeight="1">
      <c r="A19" s="1214"/>
      <c r="B19" s="1212"/>
      <c r="C19" s="1212"/>
      <c r="D19" s="335" t="s">
        <v>26</v>
      </c>
      <c r="E19" s="907">
        <v>608</v>
      </c>
      <c r="F19" s="907">
        <v>3024</v>
      </c>
      <c r="G19" s="907">
        <v>8729</v>
      </c>
      <c r="H19" s="907">
        <v>9288</v>
      </c>
      <c r="I19" s="907">
        <v>15474</v>
      </c>
      <c r="J19" s="907">
        <v>17159</v>
      </c>
      <c r="K19" s="907">
        <v>36543</v>
      </c>
      <c r="L19" s="907">
        <v>29411</v>
      </c>
      <c r="M19" s="907">
        <v>56647</v>
      </c>
      <c r="N19" s="907">
        <v>60027</v>
      </c>
      <c r="O19" s="907">
        <v>47236</v>
      </c>
      <c r="P19" s="907">
        <v>23681</v>
      </c>
      <c r="Q19" s="907">
        <v>13694</v>
      </c>
      <c r="R19" s="907">
        <v>8432</v>
      </c>
      <c r="S19" s="907">
        <v>5581</v>
      </c>
      <c r="T19" s="907">
        <v>3855</v>
      </c>
      <c r="U19" s="907">
        <v>3257</v>
      </c>
      <c r="V19" s="907">
        <v>2117</v>
      </c>
      <c r="W19" s="907">
        <v>972</v>
      </c>
      <c r="X19" s="907">
        <v>260</v>
      </c>
      <c r="Y19" s="907">
        <v>259</v>
      </c>
      <c r="Z19" s="908">
        <v>346254</v>
      </c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</row>
    <row r="20" spans="1:47" ht="16.5" customHeight="1">
      <c r="A20" s="1214"/>
      <c r="B20" s="1212" t="s">
        <v>31</v>
      </c>
      <c r="C20" s="1215" t="s">
        <v>55</v>
      </c>
      <c r="D20" s="334" t="s">
        <v>27</v>
      </c>
      <c r="E20" s="900">
        <v>0</v>
      </c>
      <c r="F20" s="900">
        <v>1</v>
      </c>
      <c r="G20" s="900">
        <v>2</v>
      </c>
      <c r="H20" s="900">
        <v>1</v>
      </c>
      <c r="I20" s="900">
        <v>10</v>
      </c>
      <c r="J20" s="900">
        <v>16</v>
      </c>
      <c r="K20" s="900">
        <v>1</v>
      </c>
      <c r="L20" s="900">
        <v>0</v>
      </c>
      <c r="M20" s="900">
        <v>1</v>
      </c>
      <c r="N20" s="900">
        <v>0</v>
      </c>
      <c r="O20" s="900">
        <v>0</v>
      </c>
      <c r="P20" s="900">
        <v>0</v>
      </c>
      <c r="Q20" s="900">
        <v>0</v>
      </c>
      <c r="R20" s="900">
        <v>0</v>
      </c>
      <c r="S20" s="900">
        <v>0</v>
      </c>
      <c r="T20" s="900">
        <v>0</v>
      </c>
      <c r="U20" s="900">
        <v>0</v>
      </c>
      <c r="V20" s="900">
        <v>0</v>
      </c>
      <c r="W20" s="900">
        <v>0</v>
      </c>
      <c r="X20" s="900">
        <v>0</v>
      </c>
      <c r="Y20" s="900">
        <v>0</v>
      </c>
      <c r="Z20" s="901">
        <v>34</v>
      </c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</row>
    <row r="21" spans="1:47" ht="16.5" customHeight="1">
      <c r="A21" s="1214"/>
      <c r="B21" s="1212"/>
      <c r="C21" s="1215"/>
      <c r="D21" s="336" t="s">
        <v>28</v>
      </c>
      <c r="E21" s="902">
        <v>0</v>
      </c>
      <c r="F21" s="902">
        <v>24</v>
      </c>
      <c r="G21" s="902">
        <v>86</v>
      </c>
      <c r="H21" s="902">
        <v>54</v>
      </c>
      <c r="I21" s="902">
        <v>756</v>
      </c>
      <c r="J21" s="902">
        <v>788</v>
      </c>
      <c r="K21" s="902">
        <v>0</v>
      </c>
      <c r="L21" s="902">
        <v>0</v>
      </c>
      <c r="M21" s="902">
        <v>0</v>
      </c>
      <c r="N21" s="902">
        <v>0</v>
      </c>
      <c r="O21" s="902">
        <v>0</v>
      </c>
      <c r="P21" s="902">
        <v>0</v>
      </c>
      <c r="Q21" s="902">
        <v>0</v>
      </c>
      <c r="R21" s="902">
        <v>0</v>
      </c>
      <c r="S21" s="902">
        <v>0</v>
      </c>
      <c r="T21" s="902">
        <v>0</v>
      </c>
      <c r="U21" s="902">
        <v>0</v>
      </c>
      <c r="V21" s="902">
        <v>0</v>
      </c>
      <c r="W21" s="902">
        <v>0</v>
      </c>
      <c r="X21" s="902">
        <v>0</v>
      </c>
      <c r="Y21" s="902">
        <v>0</v>
      </c>
      <c r="Z21" s="903">
        <v>1708</v>
      </c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</row>
    <row r="22" spans="1:47" ht="16.5" customHeight="1">
      <c r="A22" s="1214"/>
      <c r="B22" s="1212"/>
      <c r="C22" s="1215"/>
      <c r="D22" s="335" t="s">
        <v>26</v>
      </c>
      <c r="E22" s="904">
        <v>0</v>
      </c>
      <c r="F22" s="904">
        <v>4</v>
      </c>
      <c r="G22" s="904">
        <v>10</v>
      </c>
      <c r="H22" s="904">
        <v>4</v>
      </c>
      <c r="I22" s="904">
        <v>28</v>
      </c>
      <c r="J22" s="904">
        <v>13</v>
      </c>
      <c r="K22" s="904">
        <v>0</v>
      </c>
      <c r="L22" s="904">
        <v>0</v>
      </c>
      <c r="M22" s="904">
        <v>0</v>
      </c>
      <c r="N22" s="904">
        <v>0</v>
      </c>
      <c r="O22" s="904">
        <v>0</v>
      </c>
      <c r="P22" s="904">
        <v>0</v>
      </c>
      <c r="Q22" s="904">
        <v>0</v>
      </c>
      <c r="R22" s="904">
        <v>0</v>
      </c>
      <c r="S22" s="904">
        <v>0</v>
      </c>
      <c r="T22" s="904">
        <v>0</v>
      </c>
      <c r="U22" s="904">
        <v>0</v>
      </c>
      <c r="V22" s="904">
        <v>0</v>
      </c>
      <c r="W22" s="904">
        <v>0</v>
      </c>
      <c r="X22" s="904">
        <v>0</v>
      </c>
      <c r="Y22" s="904">
        <v>0</v>
      </c>
      <c r="Z22" s="905">
        <v>59</v>
      </c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</row>
    <row r="23" spans="1:47" ht="16.5" customHeight="1">
      <c r="A23" s="1214"/>
      <c r="B23" s="1212"/>
      <c r="C23" s="1215" t="s">
        <v>56</v>
      </c>
      <c r="D23" s="334" t="s">
        <v>27</v>
      </c>
      <c r="E23" s="900">
        <v>0</v>
      </c>
      <c r="F23" s="900">
        <v>8</v>
      </c>
      <c r="G23" s="900">
        <v>28</v>
      </c>
      <c r="H23" s="900">
        <v>15</v>
      </c>
      <c r="I23" s="900">
        <v>75</v>
      </c>
      <c r="J23" s="900">
        <v>4</v>
      </c>
      <c r="K23" s="900">
        <v>1</v>
      </c>
      <c r="L23" s="900">
        <v>6</v>
      </c>
      <c r="M23" s="900">
        <v>19</v>
      </c>
      <c r="N23" s="900">
        <v>62</v>
      </c>
      <c r="O23" s="900">
        <v>20</v>
      </c>
      <c r="P23" s="900">
        <v>18</v>
      </c>
      <c r="Q23" s="900">
        <v>17</v>
      </c>
      <c r="R23" s="900">
        <v>4</v>
      </c>
      <c r="S23" s="900">
        <v>3</v>
      </c>
      <c r="T23" s="900">
        <v>3</v>
      </c>
      <c r="U23" s="900">
        <v>6</v>
      </c>
      <c r="V23" s="900">
        <v>4</v>
      </c>
      <c r="W23" s="900">
        <v>0</v>
      </c>
      <c r="X23" s="900">
        <v>1</v>
      </c>
      <c r="Y23" s="900">
        <v>3</v>
      </c>
      <c r="Z23" s="901">
        <v>297</v>
      </c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</row>
    <row r="24" spans="1:47" ht="16.5" customHeight="1">
      <c r="A24" s="1214"/>
      <c r="B24" s="1212"/>
      <c r="C24" s="1215"/>
      <c r="D24" s="336" t="s">
        <v>28</v>
      </c>
      <c r="E24" s="902">
        <v>0</v>
      </c>
      <c r="F24" s="902">
        <v>127</v>
      </c>
      <c r="G24" s="902">
        <v>852</v>
      </c>
      <c r="H24" s="902">
        <v>658</v>
      </c>
      <c r="I24" s="902">
        <v>5029</v>
      </c>
      <c r="J24" s="902">
        <v>365</v>
      </c>
      <c r="K24" s="902">
        <v>118</v>
      </c>
      <c r="L24" s="902">
        <v>707</v>
      </c>
      <c r="M24" s="902">
        <v>2487</v>
      </c>
      <c r="N24" s="902">
        <v>8422</v>
      </c>
      <c r="O24" s="902">
        <v>3013</v>
      </c>
      <c r="P24" s="902">
        <v>2687</v>
      </c>
      <c r="Q24" s="902">
        <v>3122</v>
      </c>
      <c r="R24" s="902">
        <v>736</v>
      </c>
      <c r="S24" s="902">
        <v>542</v>
      </c>
      <c r="T24" s="902">
        <v>464</v>
      </c>
      <c r="U24" s="902">
        <v>1021</v>
      </c>
      <c r="V24" s="902">
        <v>723</v>
      </c>
      <c r="W24" s="902">
        <v>0</v>
      </c>
      <c r="X24" s="902">
        <v>113</v>
      </c>
      <c r="Y24" s="902">
        <v>479</v>
      </c>
      <c r="Z24" s="903">
        <v>31665</v>
      </c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</row>
    <row r="25" spans="1:47" ht="16.5" customHeight="1">
      <c r="A25" s="1214"/>
      <c r="B25" s="1212"/>
      <c r="C25" s="1215"/>
      <c r="D25" s="335" t="s">
        <v>26</v>
      </c>
      <c r="E25" s="904">
        <v>0</v>
      </c>
      <c r="F25" s="904">
        <v>24</v>
      </c>
      <c r="G25" s="904">
        <v>95</v>
      </c>
      <c r="H25" s="904">
        <v>59</v>
      </c>
      <c r="I25" s="904">
        <v>307</v>
      </c>
      <c r="J25" s="904">
        <v>15</v>
      </c>
      <c r="K25" s="904">
        <v>3</v>
      </c>
      <c r="L25" s="904">
        <v>15</v>
      </c>
      <c r="M25" s="904">
        <v>38</v>
      </c>
      <c r="N25" s="904">
        <v>110</v>
      </c>
      <c r="O25" s="904">
        <v>34</v>
      </c>
      <c r="P25" s="904">
        <v>23</v>
      </c>
      <c r="Q25" s="904">
        <v>19</v>
      </c>
      <c r="R25" s="904">
        <v>3</v>
      </c>
      <c r="S25" s="904">
        <v>1</v>
      </c>
      <c r="T25" s="904">
        <v>1</v>
      </c>
      <c r="U25" s="904">
        <v>3</v>
      </c>
      <c r="V25" s="904">
        <v>1</v>
      </c>
      <c r="W25" s="904">
        <v>0</v>
      </c>
      <c r="X25" s="904">
        <v>1</v>
      </c>
      <c r="Y25" s="904">
        <v>1</v>
      </c>
      <c r="Z25" s="906">
        <v>753</v>
      </c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</row>
    <row r="26" spans="1:47" ht="16.5" customHeight="1">
      <c r="A26" s="1214"/>
      <c r="B26" s="1212" t="s">
        <v>30</v>
      </c>
      <c r="C26" s="1212"/>
      <c r="D26" s="334" t="s">
        <v>27</v>
      </c>
      <c r="E26" s="900">
        <v>1</v>
      </c>
      <c r="F26" s="900">
        <v>10</v>
      </c>
      <c r="G26" s="900">
        <v>30</v>
      </c>
      <c r="H26" s="900">
        <v>15</v>
      </c>
      <c r="I26" s="900">
        <v>85</v>
      </c>
      <c r="J26" s="900">
        <v>21</v>
      </c>
      <c r="K26" s="900">
        <v>2</v>
      </c>
      <c r="L26" s="900">
        <v>6</v>
      </c>
      <c r="M26" s="900">
        <v>20</v>
      </c>
      <c r="N26" s="900">
        <v>62</v>
      </c>
      <c r="O26" s="900">
        <v>20</v>
      </c>
      <c r="P26" s="900">
        <v>18</v>
      </c>
      <c r="Q26" s="900">
        <v>17</v>
      </c>
      <c r="R26" s="900">
        <v>4</v>
      </c>
      <c r="S26" s="900">
        <v>3</v>
      </c>
      <c r="T26" s="900">
        <v>3</v>
      </c>
      <c r="U26" s="900">
        <v>6</v>
      </c>
      <c r="V26" s="900">
        <v>4</v>
      </c>
      <c r="W26" s="900">
        <v>0</v>
      </c>
      <c r="X26" s="900">
        <v>1</v>
      </c>
      <c r="Y26" s="900">
        <v>3</v>
      </c>
      <c r="Z26" s="901">
        <v>331</v>
      </c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</row>
    <row r="27" spans="1:47" ht="16.5" customHeight="1">
      <c r="A27" s="1214"/>
      <c r="B27" s="1212"/>
      <c r="C27" s="1212"/>
      <c r="D27" s="336" t="s">
        <v>28</v>
      </c>
      <c r="E27" s="902">
        <v>0</v>
      </c>
      <c r="F27" s="902">
        <v>151</v>
      </c>
      <c r="G27" s="902">
        <v>938</v>
      </c>
      <c r="H27" s="902">
        <v>712</v>
      </c>
      <c r="I27" s="902">
        <v>5785</v>
      </c>
      <c r="J27" s="902">
        <v>1153</v>
      </c>
      <c r="K27" s="902">
        <v>118</v>
      </c>
      <c r="L27" s="902">
        <v>707</v>
      </c>
      <c r="M27" s="902">
        <v>2487</v>
      </c>
      <c r="N27" s="902">
        <v>8422</v>
      </c>
      <c r="O27" s="902">
        <v>3013</v>
      </c>
      <c r="P27" s="902">
        <v>2687</v>
      </c>
      <c r="Q27" s="902">
        <v>3122</v>
      </c>
      <c r="R27" s="902">
        <v>736</v>
      </c>
      <c r="S27" s="902">
        <v>542</v>
      </c>
      <c r="T27" s="902">
        <v>464</v>
      </c>
      <c r="U27" s="902">
        <v>1021</v>
      </c>
      <c r="V27" s="902">
        <v>723</v>
      </c>
      <c r="W27" s="902">
        <v>0</v>
      </c>
      <c r="X27" s="902">
        <v>113</v>
      </c>
      <c r="Y27" s="902">
        <v>479</v>
      </c>
      <c r="Z27" s="903">
        <v>33373</v>
      </c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</row>
    <row r="28" spans="1:47" ht="16.5" customHeight="1">
      <c r="A28" s="1214"/>
      <c r="B28" s="1212"/>
      <c r="C28" s="1212"/>
      <c r="D28" s="335" t="s">
        <v>26</v>
      </c>
      <c r="E28" s="907">
        <v>0</v>
      </c>
      <c r="F28" s="907">
        <v>28</v>
      </c>
      <c r="G28" s="907">
        <v>105</v>
      </c>
      <c r="H28" s="907">
        <v>63</v>
      </c>
      <c r="I28" s="907">
        <v>335</v>
      </c>
      <c r="J28" s="907">
        <v>28</v>
      </c>
      <c r="K28" s="907">
        <v>3</v>
      </c>
      <c r="L28" s="907">
        <v>15</v>
      </c>
      <c r="M28" s="907">
        <v>38</v>
      </c>
      <c r="N28" s="907">
        <v>110</v>
      </c>
      <c r="O28" s="907">
        <v>34</v>
      </c>
      <c r="P28" s="907">
        <v>23</v>
      </c>
      <c r="Q28" s="907">
        <v>19</v>
      </c>
      <c r="R28" s="907">
        <v>3</v>
      </c>
      <c r="S28" s="907">
        <v>1</v>
      </c>
      <c r="T28" s="907">
        <v>1</v>
      </c>
      <c r="U28" s="907">
        <v>3</v>
      </c>
      <c r="V28" s="907">
        <v>1</v>
      </c>
      <c r="W28" s="907">
        <v>0</v>
      </c>
      <c r="X28" s="907">
        <v>1</v>
      </c>
      <c r="Y28" s="907">
        <v>1</v>
      </c>
      <c r="Z28" s="908">
        <v>812</v>
      </c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</row>
    <row r="29" spans="1:47" ht="16.5" customHeight="1">
      <c r="A29" s="1214" t="s">
        <v>24</v>
      </c>
      <c r="B29" s="1212"/>
      <c r="C29" s="1212"/>
      <c r="D29" s="334" t="s">
        <v>27</v>
      </c>
      <c r="E29" s="900">
        <v>65</v>
      </c>
      <c r="F29" s="900">
        <v>223</v>
      </c>
      <c r="G29" s="900">
        <v>589</v>
      </c>
      <c r="H29" s="900">
        <v>635</v>
      </c>
      <c r="I29" s="900">
        <v>1268</v>
      </c>
      <c r="J29" s="900">
        <v>1468</v>
      </c>
      <c r="K29" s="900">
        <v>3454</v>
      </c>
      <c r="L29" s="900">
        <v>3090</v>
      </c>
      <c r="M29" s="900">
        <v>6642</v>
      </c>
      <c r="N29" s="900">
        <v>8031</v>
      </c>
      <c r="O29" s="900">
        <v>7129</v>
      </c>
      <c r="P29" s="900">
        <v>4141</v>
      </c>
      <c r="Q29" s="900">
        <v>2748</v>
      </c>
      <c r="R29" s="900">
        <v>1887</v>
      </c>
      <c r="S29" s="900">
        <v>1421</v>
      </c>
      <c r="T29" s="900">
        <v>1152</v>
      </c>
      <c r="U29" s="900">
        <v>1134</v>
      </c>
      <c r="V29" s="900">
        <v>920</v>
      </c>
      <c r="W29" s="900">
        <v>444</v>
      </c>
      <c r="X29" s="900">
        <v>132</v>
      </c>
      <c r="Y29" s="900">
        <v>138</v>
      </c>
      <c r="Z29" s="901">
        <v>46711</v>
      </c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</row>
    <row r="30" spans="1:47" ht="16.5" customHeight="1">
      <c r="A30" s="1214"/>
      <c r="B30" s="1212"/>
      <c r="C30" s="1212"/>
      <c r="D30" s="336" t="s">
        <v>28</v>
      </c>
      <c r="E30" s="902">
        <v>1409</v>
      </c>
      <c r="F30" s="902">
        <v>13023</v>
      </c>
      <c r="G30" s="902">
        <v>76899</v>
      </c>
      <c r="H30" s="902">
        <v>128246</v>
      </c>
      <c r="I30" s="902">
        <v>315173</v>
      </c>
      <c r="J30" s="902">
        <v>464007</v>
      </c>
      <c r="K30" s="902">
        <v>1285070</v>
      </c>
      <c r="L30" s="902">
        <v>1376057</v>
      </c>
      <c r="M30" s="902">
        <v>3225925</v>
      </c>
      <c r="N30" s="902">
        <v>4248837</v>
      </c>
      <c r="O30" s="902">
        <v>4091233</v>
      </c>
      <c r="P30" s="902">
        <v>2491500</v>
      </c>
      <c r="Q30" s="902">
        <v>1719929</v>
      </c>
      <c r="R30" s="902">
        <v>1237992</v>
      </c>
      <c r="S30" s="902">
        <v>962555</v>
      </c>
      <c r="T30" s="902">
        <v>822396</v>
      </c>
      <c r="U30" s="902">
        <v>815493</v>
      </c>
      <c r="V30" s="902">
        <v>675835</v>
      </c>
      <c r="W30" s="902">
        <v>323021</v>
      </c>
      <c r="X30" s="902">
        <v>100055</v>
      </c>
      <c r="Y30" s="902">
        <v>99242</v>
      </c>
      <c r="Z30" s="903">
        <v>24473897</v>
      </c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</row>
    <row r="31" spans="1:47" ht="16.5" customHeight="1">
      <c r="A31" s="1214"/>
      <c r="B31" s="1212"/>
      <c r="C31" s="1212"/>
      <c r="D31" s="335" t="s">
        <v>26</v>
      </c>
      <c r="E31" s="907">
        <v>608</v>
      </c>
      <c r="F31" s="907">
        <v>3052</v>
      </c>
      <c r="G31" s="907">
        <v>8834</v>
      </c>
      <c r="H31" s="907">
        <v>9351</v>
      </c>
      <c r="I31" s="907">
        <v>15809</v>
      </c>
      <c r="J31" s="907">
        <v>17187</v>
      </c>
      <c r="K31" s="907">
        <v>36546</v>
      </c>
      <c r="L31" s="907">
        <v>29426</v>
      </c>
      <c r="M31" s="907">
        <v>56685</v>
      </c>
      <c r="N31" s="907">
        <v>60137</v>
      </c>
      <c r="O31" s="907">
        <v>47270</v>
      </c>
      <c r="P31" s="907">
        <v>23704</v>
      </c>
      <c r="Q31" s="907">
        <v>13713</v>
      </c>
      <c r="R31" s="907">
        <v>8435</v>
      </c>
      <c r="S31" s="907">
        <v>5582</v>
      </c>
      <c r="T31" s="907">
        <v>3856</v>
      </c>
      <c r="U31" s="907">
        <v>3260</v>
      </c>
      <c r="V31" s="907">
        <v>2118</v>
      </c>
      <c r="W31" s="907">
        <v>972</v>
      </c>
      <c r="X31" s="907">
        <v>261</v>
      </c>
      <c r="Y31" s="907">
        <v>260</v>
      </c>
      <c r="Z31" s="908">
        <v>347066</v>
      </c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</row>
    <row r="32" spans="1:47" ht="16.5" customHeight="1">
      <c r="A32" s="1214" t="s">
        <v>34</v>
      </c>
      <c r="B32" s="1212" t="s">
        <v>29</v>
      </c>
      <c r="C32" s="1215" t="s">
        <v>53</v>
      </c>
      <c r="D32" s="334" t="s">
        <v>27</v>
      </c>
      <c r="E32" s="900">
        <v>0</v>
      </c>
      <c r="F32" s="900">
        <v>0</v>
      </c>
      <c r="G32" s="900">
        <v>4</v>
      </c>
      <c r="H32" s="900">
        <v>0</v>
      </c>
      <c r="I32" s="900">
        <v>0</v>
      </c>
      <c r="J32" s="900">
        <v>0</v>
      </c>
      <c r="K32" s="900">
        <v>0</v>
      </c>
      <c r="L32" s="900">
        <v>0</v>
      </c>
      <c r="M32" s="900">
        <v>1</v>
      </c>
      <c r="N32" s="900">
        <v>8</v>
      </c>
      <c r="O32" s="900">
        <v>1</v>
      </c>
      <c r="P32" s="900">
        <v>2</v>
      </c>
      <c r="Q32" s="900">
        <v>1</v>
      </c>
      <c r="R32" s="900">
        <v>2</v>
      </c>
      <c r="S32" s="900">
        <v>12</v>
      </c>
      <c r="T32" s="900">
        <v>1</v>
      </c>
      <c r="U32" s="900">
        <v>2</v>
      </c>
      <c r="V32" s="900">
        <v>3</v>
      </c>
      <c r="W32" s="900">
        <v>17</v>
      </c>
      <c r="X32" s="900">
        <v>2</v>
      </c>
      <c r="Y32" s="900">
        <v>0</v>
      </c>
      <c r="Z32" s="901">
        <v>56</v>
      </c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</row>
    <row r="33" spans="1:47" ht="16.5" customHeight="1">
      <c r="A33" s="1214"/>
      <c r="B33" s="1212"/>
      <c r="C33" s="1215"/>
      <c r="D33" s="336" t="s">
        <v>28</v>
      </c>
      <c r="E33" s="902">
        <v>0</v>
      </c>
      <c r="F33" s="902">
        <v>0</v>
      </c>
      <c r="G33" s="902">
        <v>180</v>
      </c>
      <c r="H33" s="902">
        <v>0</v>
      </c>
      <c r="I33" s="902">
        <v>0</v>
      </c>
      <c r="J33" s="902">
        <v>42</v>
      </c>
      <c r="K33" s="902">
        <v>0</v>
      </c>
      <c r="L33" s="902">
        <v>0</v>
      </c>
      <c r="M33" s="902">
        <v>133</v>
      </c>
      <c r="N33" s="902">
        <v>1722</v>
      </c>
      <c r="O33" s="902">
        <v>190</v>
      </c>
      <c r="P33" s="902">
        <v>409</v>
      </c>
      <c r="Q33" s="902">
        <v>338</v>
      </c>
      <c r="R33" s="902">
        <v>563</v>
      </c>
      <c r="S33" s="902">
        <v>2982</v>
      </c>
      <c r="T33" s="902">
        <v>256</v>
      </c>
      <c r="U33" s="902">
        <v>425</v>
      </c>
      <c r="V33" s="902">
        <v>631</v>
      </c>
      <c r="W33" s="902">
        <v>3686</v>
      </c>
      <c r="X33" s="902">
        <v>542</v>
      </c>
      <c r="Y33" s="902">
        <v>15</v>
      </c>
      <c r="Z33" s="903">
        <v>12114</v>
      </c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</row>
    <row r="34" spans="1:47" ht="16.5" customHeight="1">
      <c r="A34" s="1214"/>
      <c r="B34" s="1212"/>
      <c r="C34" s="1215"/>
      <c r="D34" s="335" t="s">
        <v>26</v>
      </c>
      <c r="E34" s="904">
        <v>0</v>
      </c>
      <c r="F34" s="904">
        <v>0</v>
      </c>
      <c r="G34" s="904">
        <v>24</v>
      </c>
      <c r="H34" s="904">
        <v>0</v>
      </c>
      <c r="I34" s="904">
        <v>0</v>
      </c>
      <c r="J34" s="904">
        <v>3</v>
      </c>
      <c r="K34" s="904">
        <v>0</v>
      </c>
      <c r="L34" s="904">
        <v>0</v>
      </c>
      <c r="M34" s="904">
        <v>3</v>
      </c>
      <c r="N34" s="904">
        <v>25</v>
      </c>
      <c r="O34" s="904">
        <v>2</v>
      </c>
      <c r="P34" s="904">
        <v>3</v>
      </c>
      <c r="Q34" s="904">
        <v>2</v>
      </c>
      <c r="R34" s="904">
        <v>0</v>
      </c>
      <c r="S34" s="904">
        <v>11</v>
      </c>
      <c r="T34" s="904">
        <v>0</v>
      </c>
      <c r="U34" s="904">
        <v>1</v>
      </c>
      <c r="V34" s="904">
        <v>2</v>
      </c>
      <c r="W34" s="904">
        <v>14</v>
      </c>
      <c r="X34" s="904">
        <v>1</v>
      </c>
      <c r="Y34" s="904">
        <v>0</v>
      </c>
      <c r="Z34" s="905">
        <v>91</v>
      </c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</row>
    <row r="35" spans="1:47" ht="16.5" customHeight="1">
      <c r="A35" s="1214"/>
      <c r="B35" s="1212"/>
      <c r="C35" s="1215" t="s">
        <v>54</v>
      </c>
      <c r="D35" s="334" t="s">
        <v>27</v>
      </c>
      <c r="E35" s="900">
        <v>0</v>
      </c>
      <c r="F35" s="900">
        <v>6</v>
      </c>
      <c r="G35" s="900">
        <v>0</v>
      </c>
      <c r="H35" s="900">
        <v>0</v>
      </c>
      <c r="I35" s="900">
        <v>0</v>
      </c>
      <c r="J35" s="900">
        <v>0</v>
      </c>
      <c r="K35" s="900">
        <v>0</v>
      </c>
      <c r="L35" s="900">
        <v>0</v>
      </c>
      <c r="M35" s="900">
        <v>0</v>
      </c>
      <c r="N35" s="900">
        <v>0</v>
      </c>
      <c r="O35" s="900">
        <v>23</v>
      </c>
      <c r="P35" s="900">
        <v>0</v>
      </c>
      <c r="Q35" s="900">
        <v>0</v>
      </c>
      <c r="R35" s="900">
        <v>0</v>
      </c>
      <c r="S35" s="900">
        <v>3</v>
      </c>
      <c r="T35" s="900">
        <v>0</v>
      </c>
      <c r="U35" s="900">
        <v>1</v>
      </c>
      <c r="V35" s="900">
        <v>0</v>
      </c>
      <c r="W35" s="900">
        <v>3</v>
      </c>
      <c r="X35" s="900">
        <v>15</v>
      </c>
      <c r="Y35" s="900">
        <v>278</v>
      </c>
      <c r="Z35" s="901">
        <v>330</v>
      </c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</row>
    <row r="36" spans="1:47" ht="16.5" customHeight="1">
      <c r="A36" s="1214"/>
      <c r="B36" s="1212"/>
      <c r="C36" s="1215"/>
      <c r="D36" s="336" t="s">
        <v>28</v>
      </c>
      <c r="E36" s="902">
        <v>0</v>
      </c>
      <c r="F36" s="902">
        <v>0</v>
      </c>
      <c r="G36" s="902">
        <v>0</v>
      </c>
      <c r="H36" s="902">
        <v>0</v>
      </c>
      <c r="I36" s="902">
        <v>0</v>
      </c>
      <c r="J36" s="902">
        <v>22</v>
      </c>
      <c r="K36" s="902">
        <v>0</v>
      </c>
      <c r="L36" s="902">
        <v>0</v>
      </c>
      <c r="M36" s="902">
        <v>87</v>
      </c>
      <c r="N36" s="902">
        <v>26</v>
      </c>
      <c r="O36" s="902">
        <v>5044</v>
      </c>
      <c r="P36" s="902">
        <v>0</v>
      </c>
      <c r="Q36" s="902">
        <v>0</v>
      </c>
      <c r="R36" s="902">
        <v>0</v>
      </c>
      <c r="S36" s="902">
        <v>630</v>
      </c>
      <c r="T36" s="902">
        <v>98</v>
      </c>
      <c r="U36" s="902">
        <v>350</v>
      </c>
      <c r="V36" s="902">
        <v>61</v>
      </c>
      <c r="W36" s="902">
        <v>751</v>
      </c>
      <c r="X36" s="902">
        <v>3634</v>
      </c>
      <c r="Y36" s="902">
        <v>70054</v>
      </c>
      <c r="Z36" s="903">
        <v>80757</v>
      </c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</row>
    <row r="37" spans="1:47" ht="16.5" customHeight="1">
      <c r="A37" s="1214"/>
      <c r="B37" s="1212"/>
      <c r="C37" s="1215"/>
      <c r="D37" s="335" t="s">
        <v>26</v>
      </c>
      <c r="E37" s="904">
        <v>0</v>
      </c>
      <c r="F37" s="904">
        <v>0</v>
      </c>
      <c r="G37" s="904">
        <v>0</v>
      </c>
      <c r="H37" s="904">
        <v>0</v>
      </c>
      <c r="I37" s="904">
        <v>0</v>
      </c>
      <c r="J37" s="904">
        <v>1</v>
      </c>
      <c r="K37" s="904">
        <v>0</v>
      </c>
      <c r="L37" s="904">
        <v>0</v>
      </c>
      <c r="M37" s="904">
        <v>1</v>
      </c>
      <c r="N37" s="904">
        <v>0</v>
      </c>
      <c r="O37" s="904">
        <v>50</v>
      </c>
      <c r="P37" s="904">
        <v>0</v>
      </c>
      <c r="Q37" s="904">
        <v>0</v>
      </c>
      <c r="R37" s="904">
        <v>0</v>
      </c>
      <c r="S37" s="904">
        <v>3</v>
      </c>
      <c r="T37" s="904">
        <v>0</v>
      </c>
      <c r="U37" s="904">
        <v>1</v>
      </c>
      <c r="V37" s="904">
        <v>0</v>
      </c>
      <c r="W37" s="904">
        <v>3</v>
      </c>
      <c r="X37" s="904">
        <v>13</v>
      </c>
      <c r="Y37" s="904">
        <v>262</v>
      </c>
      <c r="Z37" s="905">
        <v>334</v>
      </c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332"/>
      <c r="AQ37" s="332"/>
      <c r="AR37" s="332"/>
      <c r="AS37" s="332"/>
      <c r="AT37" s="332"/>
      <c r="AU37" s="332"/>
    </row>
    <row r="38" spans="1:47" ht="16.5" customHeight="1">
      <c r="A38" s="1214"/>
      <c r="B38" s="1212" t="s">
        <v>30</v>
      </c>
      <c r="C38" s="1212"/>
      <c r="D38" s="334" t="s">
        <v>27</v>
      </c>
      <c r="E38" s="900">
        <v>0</v>
      </c>
      <c r="F38" s="900">
        <v>6</v>
      </c>
      <c r="G38" s="900">
        <v>4</v>
      </c>
      <c r="H38" s="900">
        <v>0</v>
      </c>
      <c r="I38" s="900">
        <v>0</v>
      </c>
      <c r="J38" s="900">
        <v>1</v>
      </c>
      <c r="K38" s="900">
        <v>0</v>
      </c>
      <c r="L38" s="900">
        <v>0</v>
      </c>
      <c r="M38" s="900">
        <v>1</v>
      </c>
      <c r="N38" s="900">
        <v>8</v>
      </c>
      <c r="O38" s="900">
        <v>24</v>
      </c>
      <c r="P38" s="900">
        <v>2</v>
      </c>
      <c r="Q38" s="900">
        <v>1</v>
      </c>
      <c r="R38" s="900">
        <v>2</v>
      </c>
      <c r="S38" s="900">
        <v>14</v>
      </c>
      <c r="T38" s="900">
        <v>1</v>
      </c>
      <c r="U38" s="900">
        <v>3</v>
      </c>
      <c r="V38" s="900">
        <v>3</v>
      </c>
      <c r="W38" s="900">
        <v>20</v>
      </c>
      <c r="X38" s="900">
        <v>17</v>
      </c>
      <c r="Y38" s="900">
        <v>278</v>
      </c>
      <c r="Z38" s="901">
        <v>387</v>
      </c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2"/>
      <c r="AP38" s="332"/>
      <c r="AQ38" s="332"/>
      <c r="AR38" s="332"/>
      <c r="AS38" s="332"/>
      <c r="AT38" s="332"/>
      <c r="AU38" s="332"/>
    </row>
    <row r="39" spans="1:47" ht="16.5" customHeight="1">
      <c r="A39" s="1214"/>
      <c r="B39" s="1212"/>
      <c r="C39" s="1212"/>
      <c r="D39" s="336" t="s">
        <v>28</v>
      </c>
      <c r="E39" s="902">
        <v>0</v>
      </c>
      <c r="F39" s="902">
        <v>0</v>
      </c>
      <c r="G39" s="902">
        <v>180</v>
      </c>
      <c r="H39" s="902">
        <v>0</v>
      </c>
      <c r="I39" s="902">
        <v>0</v>
      </c>
      <c r="J39" s="902">
        <v>64</v>
      </c>
      <c r="K39" s="902">
        <v>0</v>
      </c>
      <c r="L39" s="902">
        <v>0</v>
      </c>
      <c r="M39" s="902">
        <v>220</v>
      </c>
      <c r="N39" s="902">
        <v>1748</v>
      </c>
      <c r="O39" s="902">
        <v>5234</v>
      </c>
      <c r="P39" s="902">
        <v>409</v>
      </c>
      <c r="Q39" s="902">
        <v>338</v>
      </c>
      <c r="R39" s="902">
        <v>563</v>
      </c>
      <c r="S39" s="902">
        <v>3612</v>
      </c>
      <c r="T39" s="902">
        <v>354</v>
      </c>
      <c r="U39" s="902">
        <v>775</v>
      </c>
      <c r="V39" s="902">
        <v>692</v>
      </c>
      <c r="W39" s="902">
        <v>4437</v>
      </c>
      <c r="X39" s="902">
        <v>4176</v>
      </c>
      <c r="Y39" s="902">
        <v>70069</v>
      </c>
      <c r="Z39" s="903">
        <v>92871</v>
      </c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2"/>
      <c r="AT39" s="332"/>
      <c r="AU39" s="332"/>
    </row>
    <row r="40" spans="1:47" ht="16.5" customHeight="1">
      <c r="A40" s="1214"/>
      <c r="B40" s="1212"/>
      <c r="C40" s="1212"/>
      <c r="D40" s="335" t="s">
        <v>26</v>
      </c>
      <c r="E40" s="907">
        <v>0</v>
      </c>
      <c r="F40" s="907">
        <v>0</v>
      </c>
      <c r="G40" s="907">
        <v>24</v>
      </c>
      <c r="H40" s="907">
        <v>0</v>
      </c>
      <c r="I40" s="907">
        <v>0</v>
      </c>
      <c r="J40" s="907">
        <v>4</v>
      </c>
      <c r="K40" s="907">
        <v>0</v>
      </c>
      <c r="L40" s="907">
        <v>0</v>
      </c>
      <c r="M40" s="907">
        <v>4</v>
      </c>
      <c r="N40" s="907">
        <v>25</v>
      </c>
      <c r="O40" s="907">
        <v>52</v>
      </c>
      <c r="P40" s="907">
        <v>3</v>
      </c>
      <c r="Q40" s="907">
        <v>2</v>
      </c>
      <c r="R40" s="907">
        <v>0</v>
      </c>
      <c r="S40" s="907">
        <v>14</v>
      </c>
      <c r="T40" s="907">
        <v>0</v>
      </c>
      <c r="U40" s="907">
        <v>2</v>
      </c>
      <c r="V40" s="907">
        <v>2</v>
      </c>
      <c r="W40" s="907">
        <v>17</v>
      </c>
      <c r="X40" s="907">
        <v>14</v>
      </c>
      <c r="Y40" s="907">
        <v>262</v>
      </c>
      <c r="Z40" s="908">
        <v>425</v>
      </c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  <c r="AT40" s="332"/>
      <c r="AU40" s="332"/>
    </row>
    <row r="41" spans="1:47" ht="16.5" customHeight="1">
      <c r="A41" s="1214"/>
      <c r="B41" s="1212" t="s">
        <v>31</v>
      </c>
      <c r="C41" s="1215" t="s">
        <v>55</v>
      </c>
      <c r="D41" s="334" t="s">
        <v>27</v>
      </c>
      <c r="E41" s="900">
        <v>0</v>
      </c>
      <c r="F41" s="900">
        <v>0</v>
      </c>
      <c r="G41" s="900">
        <v>0</v>
      </c>
      <c r="H41" s="900">
        <v>0</v>
      </c>
      <c r="I41" s="900">
        <v>0</v>
      </c>
      <c r="J41" s="900">
        <v>1</v>
      </c>
      <c r="K41" s="900">
        <v>0</v>
      </c>
      <c r="L41" s="900">
        <v>0</v>
      </c>
      <c r="M41" s="900">
        <v>0</v>
      </c>
      <c r="N41" s="900">
        <v>0</v>
      </c>
      <c r="O41" s="900">
        <v>0</v>
      </c>
      <c r="P41" s="900">
        <v>0</v>
      </c>
      <c r="Q41" s="900">
        <v>0</v>
      </c>
      <c r="R41" s="900">
        <v>0</v>
      </c>
      <c r="S41" s="900">
        <v>0</v>
      </c>
      <c r="T41" s="900">
        <v>0</v>
      </c>
      <c r="U41" s="900">
        <v>0</v>
      </c>
      <c r="V41" s="900">
        <v>0</v>
      </c>
      <c r="W41" s="900">
        <v>0</v>
      </c>
      <c r="X41" s="900">
        <v>0</v>
      </c>
      <c r="Y41" s="900">
        <v>0</v>
      </c>
      <c r="Z41" s="901">
        <v>1</v>
      </c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2"/>
      <c r="AT41" s="332"/>
      <c r="AU41" s="332"/>
    </row>
    <row r="42" spans="1:47" ht="16.5" customHeight="1">
      <c r="A42" s="1214"/>
      <c r="B42" s="1212"/>
      <c r="C42" s="1215"/>
      <c r="D42" s="336" t="s">
        <v>28</v>
      </c>
      <c r="E42" s="902">
        <v>0</v>
      </c>
      <c r="F42" s="902">
        <v>0</v>
      </c>
      <c r="G42" s="902">
        <v>0</v>
      </c>
      <c r="H42" s="902">
        <v>0</v>
      </c>
      <c r="I42" s="902">
        <v>7</v>
      </c>
      <c r="J42" s="902">
        <v>78</v>
      </c>
      <c r="K42" s="902">
        <v>0</v>
      </c>
      <c r="L42" s="902">
        <v>0</v>
      </c>
      <c r="M42" s="902">
        <v>0</v>
      </c>
      <c r="N42" s="902">
        <v>0</v>
      </c>
      <c r="O42" s="902">
        <v>0</v>
      </c>
      <c r="P42" s="902">
        <v>0</v>
      </c>
      <c r="Q42" s="902">
        <v>0</v>
      </c>
      <c r="R42" s="902">
        <v>0</v>
      </c>
      <c r="S42" s="902">
        <v>0</v>
      </c>
      <c r="T42" s="902">
        <v>0</v>
      </c>
      <c r="U42" s="902">
        <v>0</v>
      </c>
      <c r="V42" s="902">
        <v>0</v>
      </c>
      <c r="W42" s="902">
        <v>0</v>
      </c>
      <c r="X42" s="902">
        <v>0</v>
      </c>
      <c r="Y42" s="902">
        <v>0</v>
      </c>
      <c r="Z42" s="903">
        <v>85</v>
      </c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2"/>
      <c r="AQ42" s="332"/>
      <c r="AR42" s="332"/>
      <c r="AS42" s="332"/>
      <c r="AT42" s="332"/>
      <c r="AU42" s="332"/>
    </row>
    <row r="43" spans="1:47" ht="16.5" customHeight="1">
      <c r="A43" s="1214"/>
      <c r="B43" s="1212"/>
      <c r="C43" s="1215"/>
      <c r="D43" s="335" t="s">
        <v>26</v>
      </c>
      <c r="E43" s="904">
        <v>0</v>
      </c>
      <c r="F43" s="904">
        <v>0</v>
      </c>
      <c r="G43" s="904">
        <v>0</v>
      </c>
      <c r="H43" s="904">
        <v>0</v>
      </c>
      <c r="I43" s="904">
        <v>0</v>
      </c>
      <c r="J43" s="904">
        <v>2</v>
      </c>
      <c r="K43" s="904">
        <v>0</v>
      </c>
      <c r="L43" s="904">
        <v>0</v>
      </c>
      <c r="M43" s="904">
        <v>0</v>
      </c>
      <c r="N43" s="904">
        <v>0</v>
      </c>
      <c r="O43" s="904">
        <v>0</v>
      </c>
      <c r="P43" s="904">
        <v>0</v>
      </c>
      <c r="Q43" s="904">
        <v>0</v>
      </c>
      <c r="R43" s="904">
        <v>0</v>
      </c>
      <c r="S43" s="904">
        <v>0</v>
      </c>
      <c r="T43" s="904">
        <v>0</v>
      </c>
      <c r="U43" s="904">
        <v>0</v>
      </c>
      <c r="V43" s="904">
        <v>0</v>
      </c>
      <c r="W43" s="904">
        <v>0</v>
      </c>
      <c r="X43" s="904">
        <v>0</v>
      </c>
      <c r="Y43" s="904">
        <v>0</v>
      </c>
      <c r="Z43" s="905">
        <v>2</v>
      </c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AS43" s="332"/>
      <c r="AT43" s="332"/>
      <c r="AU43" s="332"/>
    </row>
    <row r="44" spans="1:47" ht="16.5" customHeight="1">
      <c r="A44" s="1214"/>
      <c r="B44" s="1212"/>
      <c r="C44" s="1215" t="s">
        <v>56</v>
      </c>
      <c r="D44" s="334" t="s">
        <v>27</v>
      </c>
      <c r="E44" s="900">
        <v>1</v>
      </c>
      <c r="F44" s="900">
        <v>95</v>
      </c>
      <c r="G44" s="900">
        <v>446</v>
      </c>
      <c r="H44" s="900">
        <v>239</v>
      </c>
      <c r="I44" s="900">
        <v>439</v>
      </c>
      <c r="J44" s="900">
        <v>586</v>
      </c>
      <c r="K44" s="900">
        <v>239</v>
      </c>
      <c r="L44" s="900">
        <v>432</v>
      </c>
      <c r="M44" s="900">
        <v>1190</v>
      </c>
      <c r="N44" s="900">
        <v>1158</v>
      </c>
      <c r="O44" s="900">
        <v>1176</v>
      </c>
      <c r="P44" s="900">
        <v>968</v>
      </c>
      <c r="Q44" s="900">
        <v>642</v>
      </c>
      <c r="R44" s="900">
        <v>738</v>
      </c>
      <c r="S44" s="900">
        <v>710</v>
      </c>
      <c r="T44" s="900">
        <v>276</v>
      </c>
      <c r="U44" s="900">
        <v>366</v>
      </c>
      <c r="V44" s="900">
        <v>402</v>
      </c>
      <c r="W44" s="900">
        <v>269</v>
      </c>
      <c r="X44" s="900">
        <v>169</v>
      </c>
      <c r="Y44" s="900">
        <v>2751</v>
      </c>
      <c r="Z44" s="901">
        <v>13293</v>
      </c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2"/>
      <c r="AP44" s="332"/>
      <c r="AQ44" s="332"/>
      <c r="AR44" s="332"/>
      <c r="AS44" s="332"/>
      <c r="AT44" s="332"/>
      <c r="AU44" s="332"/>
    </row>
    <row r="45" spans="1:47" ht="16.5" customHeight="1">
      <c r="A45" s="1214"/>
      <c r="B45" s="1212"/>
      <c r="C45" s="1215"/>
      <c r="D45" s="336" t="s">
        <v>28</v>
      </c>
      <c r="E45" s="902">
        <v>0</v>
      </c>
      <c r="F45" s="902">
        <v>1105</v>
      </c>
      <c r="G45" s="902">
        <v>13486</v>
      </c>
      <c r="H45" s="902">
        <v>13014</v>
      </c>
      <c r="I45" s="902">
        <v>34226</v>
      </c>
      <c r="J45" s="902">
        <v>53589</v>
      </c>
      <c r="K45" s="902">
        <v>23874</v>
      </c>
      <c r="L45" s="902">
        <v>52472</v>
      </c>
      <c r="M45" s="902">
        <v>155277</v>
      </c>
      <c r="N45" s="902">
        <v>158730</v>
      </c>
      <c r="O45" s="902">
        <v>169804</v>
      </c>
      <c r="P45" s="902">
        <v>147847</v>
      </c>
      <c r="Q45" s="902">
        <v>102568</v>
      </c>
      <c r="R45" s="902">
        <v>124191</v>
      </c>
      <c r="S45" s="902">
        <v>120874</v>
      </c>
      <c r="T45" s="902">
        <v>47916</v>
      </c>
      <c r="U45" s="902">
        <v>64231</v>
      </c>
      <c r="V45" s="902">
        <v>69321</v>
      </c>
      <c r="W45" s="902">
        <v>46556</v>
      </c>
      <c r="X45" s="902">
        <v>29080</v>
      </c>
      <c r="Y45" s="902">
        <v>472083</v>
      </c>
      <c r="Z45" s="903">
        <v>1900244</v>
      </c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P45" s="332"/>
      <c r="AQ45" s="332"/>
      <c r="AR45" s="332"/>
      <c r="AS45" s="332"/>
      <c r="AT45" s="332"/>
      <c r="AU45" s="332"/>
    </row>
    <row r="46" spans="1:47" ht="16.5" customHeight="1">
      <c r="A46" s="1214"/>
      <c r="B46" s="1212"/>
      <c r="C46" s="1215"/>
      <c r="D46" s="335" t="s">
        <v>26</v>
      </c>
      <c r="E46" s="904">
        <v>0</v>
      </c>
      <c r="F46" s="904">
        <v>260</v>
      </c>
      <c r="G46" s="904">
        <v>1526</v>
      </c>
      <c r="H46" s="904">
        <v>1192</v>
      </c>
      <c r="I46" s="904">
        <v>2116</v>
      </c>
      <c r="J46" s="904">
        <v>2217</v>
      </c>
      <c r="K46" s="904">
        <v>732</v>
      </c>
      <c r="L46" s="904">
        <v>1064</v>
      </c>
      <c r="M46" s="904">
        <v>2516</v>
      </c>
      <c r="N46" s="904">
        <v>1992</v>
      </c>
      <c r="O46" s="904">
        <v>1889</v>
      </c>
      <c r="P46" s="904">
        <v>1288</v>
      </c>
      <c r="Q46" s="904">
        <v>675</v>
      </c>
      <c r="R46" s="904">
        <v>704</v>
      </c>
      <c r="S46" s="904">
        <v>357</v>
      </c>
      <c r="T46" s="904">
        <v>152</v>
      </c>
      <c r="U46" s="904">
        <v>223</v>
      </c>
      <c r="V46" s="904">
        <v>213</v>
      </c>
      <c r="W46" s="904">
        <v>172</v>
      </c>
      <c r="X46" s="904">
        <v>85</v>
      </c>
      <c r="Y46" s="904">
        <v>1613</v>
      </c>
      <c r="Z46" s="905">
        <v>20986</v>
      </c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2"/>
      <c r="AQ46" s="332"/>
      <c r="AR46" s="332"/>
      <c r="AS46" s="332"/>
      <c r="AT46" s="332"/>
      <c r="AU46" s="332"/>
    </row>
    <row r="47" spans="1:47" ht="16.5" customHeight="1">
      <c r="A47" s="1214"/>
      <c r="B47" s="1212" t="s">
        <v>30</v>
      </c>
      <c r="C47" s="1212"/>
      <c r="D47" s="334" t="s">
        <v>27</v>
      </c>
      <c r="E47" s="900">
        <v>1</v>
      </c>
      <c r="F47" s="900">
        <v>95</v>
      </c>
      <c r="G47" s="900">
        <v>446</v>
      </c>
      <c r="H47" s="900">
        <v>240</v>
      </c>
      <c r="I47" s="900">
        <v>439</v>
      </c>
      <c r="J47" s="900">
        <v>587</v>
      </c>
      <c r="K47" s="900">
        <v>239</v>
      </c>
      <c r="L47" s="900">
        <v>432</v>
      </c>
      <c r="M47" s="900">
        <v>1190</v>
      </c>
      <c r="N47" s="900">
        <v>1158</v>
      </c>
      <c r="O47" s="900">
        <v>1176</v>
      </c>
      <c r="P47" s="900">
        <v>968</v>
      </c>
      <c r="Q47" s="900">
        <v>642</v>
      </c>
      <c r="R47" s="900">
        <v>738</v>
      </c>
      <c r="S47" s="900">
        <v>710</v>
      </c>
      <c r="T47" s="900">
        <v>276</v>
      </c>
      <c r="U47" s="900">
        <v>366</v>
      </c>
      <c r="V47" s="900">
        <v>402</v>
      </c>
      <c r="W47" s="900">
        <v>269</v>
      </c>
      <c r="X47" s="900">
        <v>169</v>
      </c>
      <c r="Y47" s="900">
        <v>2751</v>
      </c>
      <c r="Z47" s="901">
        <v>13294</v>
      </c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  <c r="AK47" s="332"/>
      <c r="AL47" s="332"/>
      <c r="AM47" s="332"/>
      <c r="AN47" s="332"/>
      <c r="AO47" s="332"/>
      <c r="AP47" s="332"/>
      <c r="AQ47" s="332"/>
      <c r="AR47" s="332"/>
      <c r="AS47" s="332"/>
      <c r="AT47" s="332"/>
      <c r="AU47" s="332"/>
    </row>
    <row r="48" spans="1:47" ht="16.5" customHeight="1">
      <c r="A48" s="1214"/>
      <c r="B48" s="1212"/>
      <c r="C48" s="1212"/>
      <c r="D48" s="336" t="s">
        <v>28</v>
      </c>
      <c r="E48" s="902">
        <v>0</v>
      </c>
      <c r="F48" s="902">
        <v>1105</v>
      </c>
      <c r="G48" s="902">
        <v>13486</v>
      </c>
      <c r="H48" s="902">
        <v>13014</v>
      </c>
      <c r="I48" s="902">
        <v>34233</v>
      </c>
      <c r="J48" s="902">
        <v>53667</v>
      </c>
      <c r="K48" s="902">
        <v>23874</v>
      </c>
      <c r="L48" s="902">
        <v>52472</v>
      </c>
      <c r="M48" s="902">
        <v>155277</v>
      </c>
      <c r="N48" s="902">
        <v>158730</v>
      </c>
      <c r="O48" s="902">
        <v>169804</v>
      </c>
      <c r="P48" s="902">
        <v>147847</v>
      </c>
      <c r="Q48" s="902">
        <v>102568</v>
      </c>
      <c r="R48" s="902">
        <v>124191</v>
      </c>
      <c r="S48" s="902">
        <v>120874</v>
      </c>
      <c r="T48" s="902">
        <v>47916</v>
      </c>
      <c r="U48" s="902">
        <v>64231</v>
      </c>
      <c r="V48" s="902">
        <v>69321</v>
      </c>
      <c r="W48" s="902">
        <v>46556</v>
      </c>
      <c r="X48" s="902">
        <v>29080</v>
      </c>
      <c r="Y48" s="902">
        <v>472083</v>
      </c>
      <c r="Z48" s="903">
        <v>1900329</v>
      </c>
      <c r="AA48" s="332"/>
      <c r="AB48" s="332"/>
      <c r="AC48" s="332"/>
      <c r="AD48" s="332"/>
      <c r="AE48" s="332"/>
      <c r="AF48" s="332"/>
      <c r="AG48" s="332"/>
      <c r="AH48" s="332"/>
      <c r="AI48" s="332"/>
      <c r="AJ48" s="332"/>
      <c r="AK48" s="332"/>
      <c r="AL48" s="332"/>
      <c r="AM48" s="332"/>
      <c r="AN48" s="332"/>
      <c r="AO48" s="332"/>
      <c r="AP48" s="332"/>
      <c r="AQ48" s="332"/>
      <c r="AR48" s="332"/>
      <c r="AS48" s="332"/>
      <c r="AT48" s="332"/>
      <c r="AU48" s="332"/>
    </row>
    <row r="49" spans="1:47" ht="16.5" customHeight="1">
      <c r="A49" s="1214"/>
      <c r="B49" s="1212"/>
      <c r="C49" s="1212"/>
      <c r="D49" s="335" t="s">
        <v>26</v>
      </c>
      <c r="E49" s="907">
        <v>0</v>
      </c>
      <c r="F49" s="907">
        <v>260</v>
      </c>
      <c r="G49" s="907">
        <v>1526</v>
      </c>
      <c r="H49" s="907">
        <v>1192</v>
      </c>
      <c r="I49" s="907">
        <v>2116</v>
      </c>
      <c r="J49" s="907">
        <v>2219</v>
      </c>
      <c r="K49" s="907">
        <v>732</v>
      </c>
      <c r="L49" s="907">
        <v>1064</v>
      </c>
      <c r="M49" s="907">
        <v>2516</v>
      </c>
      <c r="N49" s="907">
        <v>1992</v>
      </c>
      <c r="O49" s="907">
        <v>1889</v>
      </c>
      <c r="P49" s="907">
        <v>1288</v>
      </c>
      <c r="Q49" s="907">
        <v>675</v>
      </c>
      <c r="R49" s="907">
        <v>704</v>
      </c>
      <c r="S49" s="907">
        <v>357</v>
      </c>
      <c r="T49" s="907">
        <v>152</v>
      </c>
      <c r="U49" s="907">
        <v>223</v>
      </c>
      <c r="V49" s="907">
        <v>213</v>
      </c>
      <c r="W49" s="907">
        <v>172</v>
      </c>
      <c r="X49" s="907">
        <v>85</v>
      </c>
      <c r="Y49" s="907">
        <v>1613</v>
      </c>
      <c r="Z49" s="908">
        <v>20988</v>
      </c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2"/>
      <c r="AL49" s="332"/>
      <c r="AM49" s="332"/>
      <c r="AN49" s="332"/>
      <c r="AO49" s="332"/>
      <c r="AP49" s="332"/>
      <c r="AQ49" s="332"/>
      <c r="AR49" s="332"/>
      <c r="AS49" s="332"/>
      <c r="AT49" s="332"/>
      <c r="AU49" s="332"/>
    </row>
    <row r="50" spans="1:47" ht="16.5" customHeight="1">
      <c r="A50" s="1214" t="s">
        <v>24</v>
      </c>
      <c r="B50" s="1212"/>
      <c r="C50" s="1212"/>
      <c r="D50" s="334" t="s">
        <v>27</v>
      </c>
      <c r="E50" s="900">
        <v>1</v>
      </c>
      <c r="F50" s="900">
        <v>102</v>
      </c>
      <c r="G50" s="900">
        <v>451</v>
      </c>
      <c r="H50" s="900">
        <v>240</v>
      </c>
      <c r="I50" s="900">
        <v>439</v>
      </c>
      <c r="J50" s="900">
        <v>587</v>
      </c>
      <c r="K50" s="900">
        <v>239</v>
      </c>
      <c r="L50" s="900">
        <v>432</v>
      </c>
      <c r="M50" s="900">
        <v>1191</v>
      </c>
      <c r="N50" s="900">
        <v>1166</v>
      </c>
      <c r="O50" s="900">
        <v>1200</v>
      </c>
      <c r="P50" s="900">
        <v>969</v>
      </c>
      <c r="Q50" s="900">
        <v>643</v>
      </c>
      <c r="R50" s="900">
        <v>740</v>
      </c>
      <c r="S50" s="900">
        <v>724</v>
      </c>
      <c r="T50" s="900">
        <v>278</v>
      </c>
      <c r="U50" s="900">
        <v>369</v>
      </c>
      <c r="V50" s="900">
        <v>405</v>
      </c>
      <c r="W50" s="900">
        <v>289</v>
      </c>
      <c r="X50" s="900">
        <v>186</v>
      </c>
      <c r="Y50" s="900">
        <v>3028</v>
      </c>
      <c r="Z50" s="901">
        <v>13681</v>
      </c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2"/>
      <c r="AP50" s="332"/>
      <c r="AQ50" s="332"/>
      <c r="AR50" s="332"/>
      <c r="AS50" s="332"/>
      <c r="AT50" s="332"/>
      <c r="AU50" s="332"/>
    </row>
    <row r="51" spans="1:47" ht="16.5" customHeight="1">
      <c r="A51" s="1214"/>
      <c r="B51" s="1212"/>
      <c r="C51" s="1212"/>
      <c r="D51" s="336" t="s">
        <v>28</v>
      </c>
      <c r="E51" s="902">
        <v>0</v>
      </c>
      <c r="F51" s="902">
        <v>1105</v>
      </c>
      <c r="G51" s="902">
        <v>13666</v>
      </c>
      <c r="H51" s="902">
        <v>13014</v>
      </c>
      <c r="I51" s="902">
        <v>34233</v>
      </c>
      <c r="J51" s="902">
        <v>53731</v>
      </c>
      <c r="K51" s="902">
        <v>23874</v>
      </c>
      <c r="L51" s="902">
        <v>52472</v>
      </c>
      <c r="M51" s="902">
        <v>155497</v>
      </c>
      <c r="N51" s="902">
        <v>160478</v>
      </c>
      <c r="O51" s="902">
        <v>175038</v>
      </c>
      <c r="P51" s="902">
        <v>148256</v>
      </c>
      <c r="Q51" s="902">
        <v>102906</v>
      </c>
      <c r="R51" s="902">
        <v>124754</v>
      </c>
      <c r="S51" s="902">
        <v>124486</v>
      </c>
      <c r="T51" s="902">
        <v>48270</v>
      </c>
      <c r="U51" s="902">
        <v>65006</v>
      </c>
      <c r="V51" s="902">
        <v>70013</v>
      </c>
      <c r="W51" s="902">
        <v>50993</v>
      </c>
      <c r="X51" s="902">
        <v>33256</v>
      </c>
      <c r="Y51" s="902">
        <v>542152</v>
      </c>
      <c r="Z51" s="903">
        <v>1993200</v>
      </c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32"/>
      <c r="AS51" s="332"/>
      <c r="AT51" s="332"/>
      <c r="AU51" s="332"/>
    </row>
    <row r="52" spans="1:47" ht="16.5" customHeight="1">
      <c r="A52" s="1214"/>
      <c r="B52" s="1212"/>
      <c r="C52" s="1212"/>
      <c r="D52" s="335" t="s">
        <v>26</v>
      </c>
      <c r="E52" s="907">
        <v>0</v>
      </c>
      <c r="F52" s="907">
        <v>260</v>
      </c>
      <c r="G52" s="907">
        <v>1550</v>
      </c>
      <c r="H52" s="907">
        <v>1192</v>
      </c>
      <c r="I52" s="907">
        <v>2116</v>
      </c>
      <c r="J52" s="907">
        <v>2223</v>
      </c>
      <c r="K52" s="907">
        <v>732</v>
      </c>
      <c r="L52" s="907">
        <v>1064</v>
      </c>
      <c r="M52" s="907">
        <v>2520</v>
      </c>
      <c r="N52" s="907">
        <v>2017</v>
      </c>
      <c r="O52" s="907">
        <v>1941</v>
      </c>
      <c r="P52" s="907">
        <v>1291</v>
      </c>
      <c r="Q52" s="907">
        <v>677</v>
      </c>
      <c r="R52" s="907">
        <v>704</v>
      </c>
      <c r="S52" s="907">
        <v>371</v>
      </c>
      <c r="T52" s="907">
        <v>152</v>
      </c>
      <c r="U52" s="907">
        <v>225</v>
      </c>
      <c r="V52" s="907">
        <v>215</v>
      </c>
      <c r="W52" s="907">
        <v>189</v>
      </c>
      <c r="X52" s="907">
        <v>99</v>
      </c>
      <c r="Y52" s="907">
        <v>1875</v>
      </c>
      <c r="Z52" s="908">
        <v>21413</v>
      </c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  <c r="AO52" s="332"/>
      <c r="AP52" s="332"/>
      <c r="AQ52" s="332"/>
      <c r="AR52" s="332"/>
      <c r="AS52" s="332"/>
      <c r="AT52" s="332"/>
      <c r="AU52" s="332"/>
    </row>
    <row r="53" spans="1:47" ht="16.5" customHeight="1">
      <c r="A53" s="1214" t="s">
        <v>33</v>
      </c>
      <c r="B53" s="1212"/>
      <c r="C53" s="1212"/>
      <c r="D53" s="334" t="s">
        <v>27</v>
      </c>
      <c r="E53" s="900">
        <v>66</v>
      </c>
      <c r="F53" s="900">
        <v>324</v>
      </c>
      <c r="G53" s="900">
        <v>1040</v>
      </c>
      <c r="H53" s="900">
        <v>875</v>
      </c>
      <c r="I53" s="900">
        <v>1706</v>
      </c>
      <c r="J53" s="900">
        <v>2056</v>
      </c>
      <c r="K53" s="900">
        <v>3693</v>
      </c>
      <c r="L53" s="900">
        <v>3522</v>
      </c>
      <c r="M53" s="900">
        <v>7833</v>
      </c>
      <c r="N53" s="900">
        <v>9197</v>
      </c>
      <c r="O53" s="900">
        <v>8330</v>
      </c>
      <c r="P53" s="900">
        <v>5111</v>
      </c>
      <c r="Q53" s="900">
        <v>3392</v>
      </c>
      <c r="R53" s="900">
        <v>2627</v>
      </c>
      <c r="S53" s="900">
        <v>2145</v>
      </c>
      <c r="T53" s="900">
        <v>1430</v>
      </c>
      <c r="U53" s="900">
        <v>1503</v>
      </c>
      <c r="V53" s="900">
        <v>1325</v>
      </c>
      <c r="W53" s="900">
        <v>733</v>
      </c>
      <c r="X53" s="900">
        <v>319</v>
      </c>
      <c r="Y53" s="900">
        <v>3167</v>
      </c>
      <c r="Z53" s="901">
        <v>60392</v>
      </c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2"/>
      <c r="AT53" s="332"/>
      <c r="AU53" s="332"/>
    </row>
    <row r="54" spans="1:47" ht="16.5" customHeight="1">
      <c r="A54" s="1214"/>
      <c r="B54" s="1212"/>
      <c r="C54" s="1212"/>
      <c r="D54" s="336" t="s">
        <v>28</v>
      </c>
      <c r="E54" s="902">
        <v>1409</v>
      </c>
      <c r="F54" s="902">
        <v>14128</v>
      </c>
      <c r="G54" s="902">
        <v>90565</v>
      </c>
      <c r="H54" s="902">
        <v>141260</v>
      </c>
      <c r="I54" s="902">
        <v>349406</v>
      </c>
      <c r="J54" s="902">
        <v>517738</v>
      </c>
      <c r="K54" s="902">
        <v>1308944</v>
      </c>
      <c r="L54" s="902">
        <v>1428529</v>
      </c>
      <c r="M54" s="902">
        <v>3381422</v>
      </c>
      <c r="N54" s="902">
        <v>4409315</v>
      </c>
      <c r="O54" s="902">
        <v>4266271</v>
      </c>
      <c r="P54" s="902">
        <v>2639756</v>
      </c>
      <c r="Q54" s="902">
        <v>1822835</v>
      </c>
      <c r="R54" s="902">
        <v>1362746</v>
      </c>
      <c r="S54" s="902">
        <v>1087041</v>
      </c>
      <c r="T54" s="902">
        <v>870666</v>
      </c>
      <c r="U54" s="902">
        <v>880499</v>
      </c>
      <c r="V54" s="902">
        <v>745848</v>
      </c>
      <c r="W54" s="902">
        <v>374014</v>
      </c>
      <c r="X54" s="902">
        <v>133311</v>
      </c>
      <c r="Y54" s="902">
        <v>641394</v>
      </c>
      <c r="Z54" s="903">
        <v>26467097</v>
      </c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  <c r="AL54" s="332"/>
      <c r="AM54" s="332"/>
      <c r="AN54" s="332"/>
      <c r="AO54" s="332"/>
      <c r="AP54" s="332"/>
      <c r="AQ54" s="332"/>
      <c r="AR54" s="332"/>
      <c r="AS54" s="332"/>
      <c r="AT54" s="332"/>
      <c r="AU54" s="332"/>
    </row>
    <row r="55" spans="1:47" ht="16.5" customHeight="1" thickBot="1">
      <c r="A55" s="1216"/>
      <c r="B55" s="1217"/>
      <c r="C55" s="1217"/>
      <c r="D55" s="340" t="s">
        <v>26</v>
      </c>
      <c r="E55" s="909">
        <v>608</v>
      </c>
      <c r="F55" s="909">
        <v>3312</v>
      </c>
      <c r="G55" s="909">
        <v>10384</v>
      </c>
      <c r="H55" s="909">
        <v>10543</v>
      </c>
      <c r="I55" s="909">
        <v>17925</v>
      </c>
      <c r="J55" s="909">
        <v>19410</v>
      </c>
      <c r="K55" s="909">
        <v>37278</v>
      </c>
      <c r="L55" s="909">
        <v>30490</v>
      </c>
      <c r="M55" s="909">
        <v>59205</v>
      </c>
      <c r="N55" s="909">
        <v>62154</v>
      </c>
      <c r="O55" s="909">
        <v>49211</v>
      </c>
      <c r="P55" s="909">
        <v>24995</v>
      </c>
      <c r="Q55" s="909">
        <v>14390</v>
      </c>
      <c r="R55" s="909">
        <v>9139</v>
      </c>
      <c r="S55" s="909">
        <v>5953</v>
      </c>
      <c r="T55" s="909">
        <v>4008</v>
      </c>
      <c r="U55" s="909">
        <v>3485</v>
      </c>
      <c r="V55" s="909">
        <v>2333</v>
      </c>
      <c r="W55" s="909">
        <v>1161</v>
      </c>
      <c r="X55" s="909">
        <v>360</v>
      </c>
      <c r="Y55" s="909">
        <v>2135</v>
      </c>
      <c r="Z55" s="909">
        <v>368479</v>
      </c>
      <c r="AA55" s="332"/>
      <c r="AB55" s="332"/>
      <c r="AC55" s="332"/>
      <c r="AD55" s="332"/>
      <c r="AE55" s="332"/>
      <c r="AF55" s="332"/>
      <c r="AG55" s="332"/>
      <c r="AH55" s="332"/>
      <c r="AI55" s="332"/>
      <c r="AJ55" s="332"/>
      <c r="AK55" s="332"/>
      <c r="AL55" s="332"/>
      <c r="AM55" s="332"/>
      <c r="AN55" s="332"/>
      <c r="AO55" s="332"/>
      <c r="AP55" s="332"/>
      <c r="AQ55" s="332"/>
      <c r="AR55" s="332"/>
      <c r="AS55" s="332"/>
      <c r="AT55" s="332"/>
      <c r="AU55" s="332"/>
    </row>
    <row r="56" spans="1:47" ht="16.5" customHeight="1" thickBot="1">
      <c r="A56" s="331"/>
      <c r="B56" s="331"/>
      <c r="C56" s="331"/>
      <c r="D56" s="331"/>
      <c r="E56" s="398"/>
      <c r="F56" s="398"/>
      <c r="G56" s="398"/>
      <c r="H56" s="398"/>
      <c r="I56" s="398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</row>
    <row r="57" spans="1:47" ht="16.5" customHeight="1">
      <c r="A57" s="331"/>
      <c r="B57" s="331"/>
      <c r="C57" s="331"/>
      <c r="D57" s="331"/>
      <c r="E57" s="398"/>
      <c r="F57" s="398"/>
      <c r="G57" s="1235" t="s">
        <v>422</v>
      </c>
      <c r="H57" s="1236"/>
      <c r="I57" s="1236"/>
      <c r="J57" s="1236"/>
      <c r="K57" s="1227" t="s">
        <v>434</v>
      </c>
      <c r="L57" s="1228"/>
      <c r="M57" s="1231" t="s">
        <v>435</v>
      </c>
      <c r="N57" s="1232"/>
      <c r="O57" s="1232"/>
      <c r="P57" s="1232"/>
      <c r="Q57" s="1232"/>
      <c r="R57" s="1232"/>
      <c r="S57" s="1232"/>
      <c r="T57" s="1233"/>
      <c r="U57" s="1231" t="s">
        <v>436</v>
      </c>
      <c r="V57" s="1232"/>
      <c r="W57" s="1232"/>
      <c r="X57" s="1232"/>
      <c r="Y57" s="1232"/>
      <c r="Z57" s="1234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</row>
    <row r="58" spans="1:47" ht="16.5" customHeight="1">
      <c r="A58" s="331"/>
      <c r="B58" s="331"/>
      <c r="C58" s="331"/>
      <c r="D58" s="331"/>
      <c r="E58" s="398"/>
      <c r="F58" s="398"/>
      <c r="G58" s="1237" t="s">
        <v>437</v>
      </c>
      <c r="H58" s="1220"/>
      <c r="I58" s="1220" t="s">
        <v>438</v>
      </c>
      <c r="J58" s="1220"/>
      <c r="K58" s="1229"/>
      <c r="L58" s="1230"/>
      <c r="M58" s="1220" t="s">
        <v>439</v>
      </c>
      <c r="N58" s="1220"/>
      <c r="O58" s="1220" t="s">
        <v>440</v>
      </c>
      <c r="P58" s="1220"/>
      <c r="Q58" s="1220" t="s">
        <v>441</v>
      </c>
      <c r="R58" s="1220"/>
      <c r="S58" s="1220" t="s">
        <v>442</v>
      </c>
      <c r="T58" s="1220"/>
      <c r="U58" s="1223" t="s">
        <v>437</v>
      </c>
      <c r="V58" s="1224"/>
      <c r="W58" s="1220" t="s">
        <v>443</v>
      </c>
      <c r="X58" s="1220"/>
      <c r="Y58" s="1220" t="s">
        <v>444</v>
      </c>
      <c r="Z58" s="1225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</row>
    <row r="59" spans="1:47" ht="16.5" customHeight="1" thickBot="1">
      <c r="A59" s="331"/>
      <c r="B59" s="331"/>
      <c r="C59" s="331"/>
      <c r="D59" s="331"/>
      <c r="E59" s="398"/>
      <c r="F59" s="398"/>
      <c r="G59" s="1226">
        <v>39</v>
      </c>
      <c r="H59" s="1218"/>
      <c r="I59" s="1218">
        <v>3862</v>
      </c>
      <c r="J59" s="1218"/>
      <c r="K59" s="1218">
        <v>198</v>
      </c>
      <c r="L59" s="1218"/>
      <c r="M59" s="1218">
        <v>577</v>
      </c>
      <c r="N59" s="1218"/>
      <c r="O59" s="1218">
        <v>32</v>
      </c>
      <c r="P59" s="1218"/>
      <c r="Q59" s="1218">
        <v>307</v>
      </c>
      <c r="R59" s="1218"/>
      <c r="S59" s="1221">
        <v>917</v>
      </c>
      <c r="T59" s="1222"/>
      <c r="U59" s="1218">
        <v>61545</v>
      </c>
      <c r="V59" s="1218"/>
      <c r="W59" s="1218">
        <v>26467097</v>
      </c>
      <c r="X59" s="1218"/>
      <c r="Y59" s="1218">
        <v>368479</v>
      </c>
      <c r="Z59" s="1219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</row>
  </sheetData>
  <mergeCells count="48"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13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0"/>
  <sheetViews>
    <sheetView zoomScale="60" zoomScaleNormal="60" workbookViewId="0"/>
  </sheetViews>
  <sheetFormatPr defaultRowHeight="13.5"/>
  <cols>
    <col min="1" max="30" width="9" style="309"/>
    <col min="31" max="33" width="0" style="309" hidden="1" customWidth="1"/>
    <col min="34" max="16384" width="9" style="309"/>
  </cols>
  <sheetData>
    <row r="1" spans="1:47" ht="18.75">
      <c r="A1" s="1238" t="s">
        <v>83</v>
      </c>
      <c r="B1" s="1239"/>
      <c r="C1" s="1239"/>
      <c r="D1" s="1239"/>
      <c r="E1" s="1239"/>
      <c r="F1" s="1239"/>
      <c r="G1" s="1239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0"/>
      <c r="AO1" s="330"/>
      <c r="AP1" s="330"/>
      <c r="AQ1" s="330"/>
      <c r="AR1" s="330"/>
      <c r="AS1" s="330"/>
      <c r="AT1" s="330"/>
      <c r="AU1" s="330"/>
    </row>
    <row r="2" spans="1:47" ht="25.5">
      <c r="A2" s="1213" t="s">
        <v>0</v>
      </c>
      <c r="B2" s="1213"/>
      <c r="C2" s="1213"/>
      <c r="D2" s="1213"/>
      <c r="E2" s="1213"/>
      <c r="F2" s="1213"/>
      <c r="G2" s="1213"/>
      <c r="H2" s="1213"/>
      <c r="I2" s="1213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</row>
    <row r="3" spans="1:47" ht="14.25" thickBot="1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</row>
    <row r="4" spans="1:47" ht="16.5" customHeight="1">
      <c r="A4" s="326" t="s">
        <v>36</v>
      </c>
      <c r="B4" s="327" t="s">
        <v>35</v>
      </c>
      <c r="C4" s="327" t="s">
        <v>1</v>
      </c>
      <c r="D4" s="327" t="s">
        <v>2</v>
      </c>
      <c r="E4" s="327" t="s">
        <v>3</v>
      </c>
      <c r="F4" s="327" t="s">
        <v>4</v>
      </c>
      <c r="G4" s="327" t="s">
        <v>5</v>
      </c>
      <c r="H4" s="327" t="s">
        <v>6</v>
      </c>
      <c r="I4" s="327" t="s">
        <v>7</v>
      </c>
      <c r="J4" s="327" t="s">
        <v>8</v>
      </c>
      <c r="K4" s="327" t="s">
        <v>9</v>
      </c>
      <c r="L4" s="327" t="s">
        <v>10</v>
      </c>
      <c r="M4" s="327" t="s">
        <v>11</v>
      </c>
      <c r="N4" s="327" t="s">
        <v>12</v>
      </c>
      <c r="O4" s="327" t="s">
        <v>13</v>
      </c>
      <c r="P4" s="327" t="s">
        <v>14</v>
      </c>
      <c r="Q4" s="327" t="s">
        <v>15</v>
      </c>
      <c r="R4" s="327" t="s">
        <v>16</v>
      </c>
      <c r="S4" s="327" t="s">
        <v>17</v>
      </c>
      <c r="T4" s="327" t="s">
        <v>18</v>
      </c>
      <c r="U4" s="327" t="s">
        <v>19</v>
      </c>
      <c r="V4" s="327" t="s">
        <v>20</v>
      </c>
      <c r="W4" s="327" t="s">
        <v>21</v>
      </c>
      <c r="X4" s="327" t="s">
        <v>22</v>
      </c>
      <c r="Y4" s="327" t="s">
        <v>23</v>
      </c>
      <c r="Z4" s="328" t="s">
        <v>25</v>
      </c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</row>
    <row r="5" spans="1:47" ht="16.5" customHeight="1">
      <c r="A5" s="1214" t="s">
        <v>32</v>
      </c>
      <c r="B5" s="1212" t="s">
        <v>29</v>
      </c>
      <c r="C5" s="1212" t="s">
        <v>51</v>
      </c>
      <c r="D5" s="323" t="s">
        <v>27</v>
      </c>
      <c r="E5" s="899">
        <v>12</v>
      </c>
      <c r="F5" s="900">
        <v>130</v>
      </c>
      <c r="G5" s="900">
        <v>226</v>
      </c>
      <c r="H5" s="900">
        <v>258</v>
      </c>
      <c r="I5" s="900">
        <v>190</v>
      </c>
      <c r="J5" s="900">
        <v>440</v>
      </c>
      <c r="K5" s="900">
        <v>1486</v>
      </c>
      <c r="L5" s="900">
        <v>1836</v>
      </c>
      <c r="M5" s="900">
        <v>3004</v>
      </c>
      <c r="N5" s="900">
        <v>5427</v>
      </c>
      <c r="O5" s="900">
        <v>6596</v>
      </c>
      <c r="P5" s="900">
        <v>4117</v>
      </c>
      <c r="Q5" s="900">
        <v>1965</v>
      </c>
      <c r="R5" s="900">
        <v>788</v>
      </c>
      <c r="S5" s="900">
        <v>586</v>
      </c>
      <c r="T5" s="900">
        <v>488</v>
      </c>
      <c r="U5" s="900">
        <v>358</v>
      </c>
      <c r="V5" s="900">
        <v>242</v>
      </c>
      <c r="W5" s="900">
        <v>229</v>
      </c>
      <c r="X5" s="900">
        <v>78</v>
      </c>
      <c r="Y5" s="900">
        <v>68</v>
      </c>
      <c r="Z5" s="901">
        <v>28523</v>
      </c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P5" s="321"/>
      <c r="AQ5" s="321"/>
      <c r="AR5" s="321"/>
      <c r="AS5" s="321"/>
      <c r="AT5" s="321"/>
      <c r="AU5" s="321"/>
    </row>
    <row r="6" spans="1:47" ht="16.5" customHeight="1">
      <c r="A6" s="1214"/>
      <c r="B6" s="1212"/>
      <c r="C6" s="1212"/>
      <c r="D6" s="325" t="s">
        <v>28</v>
      </c>
      <c r="E6" s="902">
        <v>210</v>
      </c>
      <c r="F6" s="902">
        <v>9235</v>
      </c>
      <c r="G6" s="902">
        <v>29432</v>
      </c>
      <c r="H6" s="902">
        <v>51747</v>
      </c>
      <c r="I6" s="902">
        <v>48834</v>
      </c>
      <c r="J6" s="902">
        <v>142143</v>
      </c>
      <c r="K6" s="902">
        <v>562596</v>
      </c>
      <c r="L6" s="902">
        <v>779232</v>
      </c>
      <c r="M6" s="902">
        <v>1423223</v>
      </c>
      <c r="N6" s="902">
        <v>2762498</v>
      </c>
      <c r="O6" s="902">
        <v>3539399</v>
      </c>
      <c r="P6" s="902">
        <v>2332723</v>
      </c>
      <c r="Q6" s="902">
        <v>1158628</v>
      </c>
      <c r="R6" s="902">
        <v>480148</v>
      </c>
      <c r="S6" s="902">
        <v>373127</v>
      </c>
      <c r="T6" s="902">
        <v>323270</v>
      </c>
      <c r="U6" s="902">
        <v>241332</v>
      </c>
      <c r="V6" s="902">
        <v>167736</v>
      </c>
      <c r="W6" s="902">
        <v>167147</v>
      </c>
      <c r="X6" s="902">
        <v>54546</v>
      </c>
      <c r="Y6" s="902">
        <v>48516</v>
      </c>
      <c r="Z6" s="903">
        <v>14695722</v>
      </c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  <c r="AT6" s="321"/>
      <c r="AU6" s="321"/>
    </row>
    <row r="7" spans="1:47" ht="16.5" customHeight="1">
      <c r="A7" s="1214"/>
      <c r="B7" s="1212"/>
      <c r="C7" s="1212"/>
      <c r="D7" s="324" t="s">
        <v>26</v>
      </c>
      <c r="E7" s="904">
        <v>105</v>
      </c>
      <c r="F7" s="904">
        <v>3465</v>
      </c>
      <c r="G7" s="904">
        <v>5844</v>
      </c>
      <c r="H7" s="904">
        <v>3821</v>
      </c>
      <c r="I7" s="904">
        <v>1893</v>
      </c>
      <c r="J7" s="904">
        <v>3885</v>
      </c>
      <c r="K7" s="904">
        <v>11880</v>
      </c>
      <c r="L7" s="904">
        <v>12978</v>
      </c>
      <c r="M7" s="904">
        <v>18771</v>
      </c>
      <c r="N7" s="904">
        <v>30266</v>
      </c>
      <c r="O7" s="904">
        <v>31569</v>
      </c>
      <c r="P7" s="904">
        <v>16310</v>
      </c>
      <c r="Q7" s="904">
        <v>6655</v>
      </c>
      <c r="R7" s="904">
        <v>2181</v>
      </c>
      <c r="S7" s="904">
        <v>1567</v>
      </c>
      <c r="T7" s="904">
        <v>1006</v>
      </c>
      <c r="U7" s="904">
        <v>741</v>
      </c>
      <c r="V7" s="904">
        <v>356</v>
      </c>
      <c r="W7" s="904">
        <v>338</v>
      </c>
      <c r="X7" s="904">
        <v>109</v>
      </c>
      <c r="Y7" s="904">
        <v>95</v>
      </c>
      <c r="Z7" s="905">
        <v>153835</v>
      </c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</row>
    <row r="8" spans="1:47" ht="16.5" customHeight="1">
      <c r="A8" s="1214"/>
      <c r="B8" s="1212"/>
      <c r="C8" s="1212" t="s">
        <v>52</v>
      </c>
      <c r="D8" s="323" t="s">
        <v>27</v>
      </c>
      <c r="E8" s="900">
        <v>2</v>
      </c>
      <c r="F8" s="900">
        <v>126</v>
      </c>
      <c r="G8" s="900">
        <v>213</v>
      </c>
      <c r="H8" s="900">
        <v>335</v>
      </c>
      <c r="I8" s="900">
        <v>532</v>
      </c>
      <c r="J8" s="900">
        <v>722</v>
      </c>
      <c r="K8" s="900">
        <v>1540</v>
      </c>
      <c r="L8" s="900">
        <v>853</v>
      </c>
      <c r="M8" s="900">
        <v>1181</v>
      </c>
      <c r="N8" s="900">
        <v>1097</v>
      </c>
      <c r="O8" s="900">
        <v>977</v>
      </c>
      <c r="P8" s="900">
        <v>604</v>
      </c>
      <c r="Q8" s="900">
        <v>207</v>
      </c>
      <c r="R8" s="900">
        <v>144</v>
      </c>
      <c r="S8" s="900">
        <v>95</v>
      </c>
      <c r="T8" s="900">
        <v>86</v>
      </c>
      <c r="U8" s="900">
        <v>109</v>
      </c>
      <c r="V8" s="900">
        <v>62</v>
      </c>
      <c r="W8" s="900">
        <v>28</v>
      </c>
      <c r="X8" s="900">
        <v>6</v>
      </c>
      <c r="Y8" s="900">
        <v>3</v>
      </c>
      <c r="Z8" s="901">
        <v>8918</v>
      </c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1"/>
      <c r="AQ8" s="321"/>
      <c r="AR8" s="321"/>
      <c r="AS8" s="321"/>
      <c r="AT8" s="321"/>
      <c r="AU8" s="321"/>
    </row>
    <row r="9" spans="1:47" ht="16.5" customHeight="1">
      <c r="A9" s="1214"/>
      <c r="B9" s="1212"/>
      <c r="C9" s="1212"/>
      <c r="D9" s="325" t="s">
        <v>28</v>
      </c>
      <c r="E9" s="902">
        <v>17</v>
      </c>
      <c r="F9" s="902">
        <v>5946</v>
      </c>
      <c r="G9" s="902">
        <v>16983</v>
      </c>
      <c r="H9" s="902">
        <v>44654</v>
      </c>
      <c r="I9" s="902">
        <v>86264</v>
      </c>
      <c r="J9" s="902">
        <v>143578</v>
      </c>
      <c r="K9" s="902">
        <v>346620</v>
      </c>
      <c r="L9" s="902">
        <v>219351</v>
      </c>
      <c r="M9" s="902">
        <v>343658</v>
      </c>
      <c r="N9" s="902">
        <v>322930</v>
      </c>
      <c r="O9" s="902">
        <v>309220</v>
      </c>
      <c r="P9" s="902">
        <v>205303</v>
      </c>
      <c r="Q9" s="902">
        <v>75170</v>
      </c>
      <c r="R9" s="902">
        <v>53737</v>
      </c>
      <c r="S9" s="902">
        <v>35909</v>
      </c>
      <c r="T9" s="902">
        <v>33182</v>
      </c>
      <c r="U9" s="902">
        <v>42270</v>
      </c>
      <c r="V9" s="902">
        <v>24418</v>
      </c>
      <c r="W9" s="902">
        <v>11888</v>
      </c>
      <c r="X9" s="902">
        <v>2194</v>
      </c>
      <c r="Y9" s="902">
        <v>1210</v>
      </c>
      <c r="Z9" s="903">
        <v>2324502</v>
      </c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</row>
    <row r="10" spans="1:47" ht="16.5" customHeight="1">
      <c r="A10" s="1214"/>
      <c r="B10" s="1212"/>
      <c r="C10" s="1212"/>
      <c r="D10" s="324" t="s">
        <v>26</v>
      </c>
      <c r="E10" s="904">
        <v>7</v>
      </c>
      <c r="F10" s="904">
        <v>1240</v>
      </c>
      <c r="G10" s="904">
        <v>2076</v>
      </c>
      <c r="H10" s="904">
        <v>3196</v>
      </c>
      <c r="I10" s="904">
        <v>4468</v>
      </c>
      <c r="J10" s="904">
        <v>5365</v>
      </c>
      <c r="K10" s="904">
        <v>10117</v>
      </c>
      <c r="L10" s="904">
        <v>4947</v>
      </c>
      <c r="M10" s="904">
        <v>6223</v>
      </c>
      <c r="N10" s="904">
        <v>4756</v>
      </c>
      <c r="O10" s="904">
        <v>3676</v>
      </c>
      <c r="P10" s="904">
        <v>2094</v>
      </c>
      <c r="Q10" s="904">
        <v>607</v>
      </c>
      <c r="R10" s="904">
        <v>367</v>
      </c>
      <c r="S10" s="904">
        <v>195</v>
      </c>
      <c r="T10" s="904">
        <v>155</v>
      </c>
      <c r="U10" s="904">
        <v>171</v>
      </c>
      <c r="V10" s="904">
        <v>93</v>
      </c>
      <c r="W10" s="904">
        <v>33</v>
      </c>
      <c r="X10" s="904">
        <v>7</v>
      </c>
      <c r="Y10" s="904">
        <v>2</v>
      </c>
      <c r="Z10" s="905">
        <v>49795</v>
      </c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</row>
    <row r="11" spans="1:47" ht="16.5" customHeight="1">
      <c r="A11" s="1214"/>
      <c r="B11" s="1212"/>
      <c r="C11" s="1212" t="s">
        <v>53</v>
      </c>
      <c r="D11" s="323" t="s">
        <v>27</v>
      </c>
      <c r="E11" s="900">
        <v>0</v>
      </c>
      <c r="F11" s="900">
        <v>0</v>
      </c>
      <c r="G11" s="900">
        <v>0</v>
      </c>
      <c r="H11" s="900">
        <v>0</v>
      </c>
      <c r="I11" s="900">
        <v>0</v>
      </c>
      <c r="J11" s="900">
        <v>6</v>
      </c>
      <c r="K11" s="900">
        <v>9</v>
      </c>
      <c r="L11" s="900">
        <v>12</v>
      </c>
      <c r="M11" s="900">
        <v>80</v>
      </c>
      <c r="N11" s="900">
        <v>276</v>
      </c>
      <c r="O11" s="900">
        <v>153</v>
      </c>
      <c r="P11" s="900">
        <v>143</v>
      </c>
      <c r="Q11" s="900">
        <v>7</v>
      </c>
      <c r="R11" s="900">
        <v>4</v>
      </c>
      <c r="S11" s="900">
        <v>0</v>
      </c>
      <c r="T11" s="900">
        <v>1</v>
      </c>
      <c r="U11" s="900">
        <v>2</v>
      </c>
      <c r="V11" s="900">
        <v>1</v>
      </c>
      <c r="W11" s="900">
        <v>6</v>
      </c>
      <c r="X11" s="900">
        <v>0</v>
      </c>
      <c r="Y11" s="900">
        <v>17</v>
      </c>
      <c r="Z11" s="901">
        <v>715</v>
      </c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  <c r="AM11" s="321"/>
      <c r="AN11" s="321"/>
      <c r="AO11" s="321"/>
      <c r="AP11" s="321"/>
      <c r="AQ11" s="321"/>
      <c r="AR11" s="321"/>
      <c r="AS11" s="321"/>
      <c r="AT11" s="321"/>
      <c r="AU11" s="321"/>
    </row>
    <row r="12" spans="1:47" ht="16.5" customHeight="1">
      <c r="A12" s="1214"/>
      <c r="B12" s="1212"/>
      <c r="C12" s="1212"/>
      <c r="D12" s="325" t="s">
        <v>28</v>
      </c>
      <c r="E12" s="902">
        <v>0</v>
      </c>
      <c r="F12" s="902">
        <v>0</v>
      </c>
      <c r="G12" s="902">
        <v>0</v>
      </c>
      <c r="H12" s="902">
        <v>0</v>
      </c>
      <c r="I12" s="902">
        <v>0</v>
      </c>
      <c r="J12" s="902">
        <v>492</v>
      </c>
      <c r="K12" s="902">
        <v>1407</v>
      </c>
      <c r="L12" s="902">
        <v>2311</v>
      </c>
      <c r="M12" s="902">
        <v>15647</v>
      </c>
      <c r="N12" s="902">
        <v>58347</v>
      </c>
      <c r="O12" s="902">
        <v>32141</v>
      </c>
      <c r="P12" s="902">
        <v>30201</v>
      </c>
      <c r="Q12" s="902">
        <v>1357</v>
      </c>
      <c r="R12" s="902">
        <v>1078</v>
      </c>
      <c r="S12" s="902">
        <v>0</v>
      </c>
      <c r="T12" s="902">
        <v>181</v>
      </c>
      <c r="U12" s="902">
        <v>454</v>
      </c>
      <c r="V12" s="902">
        <v>228</v>
      </c>
      <c r="W12" s="902">
        <v>1956</v>
      </c>
      <c r="X12" s="902">
        <v>0</v>
      </c>
      <c r="Y12" s="902">
        <v>3729</v>
      </c>
      <c r="Z12" s="903">
        <v>149529</v>
      </c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321"/>
      <c r="AO12" s="321"/>
      <c r="AP12" s="321"/>
      <c r="AQ12" s="321"/>
      <c r="AR12" s="321"/>
      <c r="AS12" s="321"/>
      <c r="AT12" s="321"/>
      <c r="AU12" s="321"/>
    </row>
    <row r="13" spans="1:47" ht="16.5" customHeight="1">
      <c r="A13" s="1214"/>
      <c r="B13" s="1212"/>
      <c r="C13" s="1212"/>
      <c r="D13" s="324" t="s">
        <v>26</v>
      </c>
      <c r="E13" s="904">
        <v>0</v>
      </c>
      <c r="F13" s="904">
        <v>0</v>
      </c>
      <c r="G13" s="904">
        <v>0</v>
      </c>
      <c r="H13" s="904">
        <v>0</v>
      </c>
      <c r="I13" s="904">
        <v>0</v>
      </c>
      <c r="J13" s="904">
        <v>37</v>
      </c>
      <c r="K13" s="904">
        <v>60</v>
      </c>
      <c r="L13" s="904">
        <v>70</v>
      </c>
      <c r="M13" s="904">
        <v>344</v>
      </c>
      <c r="N13" s="904">
        <v>1004</v>
      </c>
      <c r="O13" s="904">
        <v>407</v>
      </c>
      <c r="P13" s="904">
        <v>313</v>
      </c>
      <c r="Q13" s="904">
        <v>13</v>
      </c>
      <c r="R13" s="904">
        <v>9</v>
      </c>
      <c r="S13" s="904">
        <v>0</v>
      </c>
      <c r="T13" s="904">
        <v>2</v>
      </c>
      <c r="U13" s="904">
        <v>2</v>
      </c>
      <c r="V13" s="904">
        <v>1</v>
      </c>
      <c r="W13" s="904">
        <v>12</v>
      </c>
      <c r="X13" s="904">
        <v>0</v>
      </c>
      <c r="Y13" s="904">
        <v>26</v>
      </c>
      <c r="Z13" s="905">
        <v>2300</v>
      </c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1"/>
      <c r="AO13" s="321"/>
      <c r="AP13" s="321"/>
      <c r="AQ13" s="321"/>
      <c r="AR13" s="321"/>
      <c r="AS13" s="321"/>
      <c r="AT13" s="321"/>
      <c r="AU13" s="321"/>
    </row>
    <row r="14" spans="1:47" ht="16.5" customHeight="1">
      <c r="A14" s="1214"/>
      <c r="B14" s="1212"/>
      <c r="C14" s="1215" t="s">
        <v>54</v>
      </c>
      <c r="D14" s="323" t="s">
        <v>27</v>
      </c>
      <c r="E14" s="900">
        <v>0</v>
      </c>
      <c r="F14" s="900">
        <v>0</v>
      </c>
      <c r="G14" s="900">
        <v>0</v>
      </c>
      <c r="H14" s="900">
        <v>0</v>
      </c>
      <c r="I14" s="900">
        <v>0</v>
      </c>
      <c r="J14" s="900">
        <v>2</v>
      </c>
      <c r="K14" s="900">
        <v>3</v>
      </c>
      <c r="L14" s="900">
        <v>24</v>
      </c>
      <c r="M14" s="900">
        <v>128</v>
      </c>
      <c r="N14" s="900">
        <v>245</v>
      </c>
      <c r="O14" s="900">
        <v>39</v>
      </c>
      <c r="P14" s="900">
        <v>1</v>
      </c>
      <c r="Q14" s="900">
        <v>0</v>
      </c>
      <c r="R14" s="900">
        <v>0</v>
      </c>
      <c r="S14" s="900">
        <v>0</v>
      </c>
      <c r="T14" s="900">
        <v>0</v>
      </c>
      <c r="U14" s="900">
        <v>0</v>
      </c>
      <c r="V14" s="900">
        <v>0</v>
      </c>
      <c r="W14" s="900">
        <v>0</v>
      </c>
      <c r="X14" s="900">
        <v>0</v>
      </c>
      <c r="Y14" s="900">
        <v>0</v>
      </c>
      <c r="Z14" s="901">
        <v>442</v>
      </c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/>
      <c r="AP14" s="321"/>
      <c r="AQ14" s="321"/>
      <c r="AR14" s="321"/>
      <c r="AS14" s="321"/>
      <c r="AT14" s="321"/>
      <c r="AU14" s="321"/>
    </row>
    <row r="15" spans="1:47" ht="16.5" customHeight="1">
      <c r="A15" s="1214"/>
      <c r="B15" s="1212"/>
      <c r="C15" s="1215"/>
      <c r="D15" s="325" t="s">
        <v>28</v>
      </c>
      <c r="E15" s="902">
        <v>0</v>
      </c>
      <c r="F15" s="902">
        <v>0</v>
      </c>
      <c r="G15" s="902">
        <v>0</v>
      </c>
      <c r="H15" s="902">
        <v>0</v>
      </c>
      <c r="I15" s="902">
        <v>0</v>
      </c>
      <c r="J15" s="902">
        <v>235</v>
      </c>
      <c r="K15" s="902">
        <v>437</v>
      </c>
      <c r="L15" s="902">
        <v>4781</v>
      </c>
      <c r="M15" s="902">
        <v>26235</v>
      </c>
      <c r="N15" s="902">
        <v>59909</v>
      </c>
      <c r="O15" s="902">
        <v>9408</v>
      </c>
      <c r="P15" s="902">
        <v>274</v>
      </c>
      <c r="Q15" s="902">
        <v>0</v>
      </c>
      <c r="R15" s="902">
        <v>0</v>
      </c>
      <c r="S15" s="902">
        <v>0</v>
      </c>
      <c r="T15" s="902">
        <v>0</v>
      </c>
      <c r="U15" s="902">
        <v>0</v>
      </c>
      <c r="V15" s="902">
        <v>0</v>
      </c>
      <c r="W15" s="902">
        <v>0</v>
      </c>
      <c r="X15" s="902">
        <v>0</v>
      </c>
      <c r="Y15" s="902">
        <v>0</v>
      </c>
      <c r="Z15" s="903">
        <v>101279</v>
      </c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1"/>
      <c r="AO15" s="321"/>
      <c r="AP15" s="321"/>
      <c r="AQ15" s="321"/>
      <c r="AR15" s="321"/>
      <c r="AS15" s="321"/>
      <c r="AT15" s="321"/>
      <c r="AU15" s="321"/>
    </row>
    <row r="16" spans="1:47" ht="16.5" customHeight="1">
      <c r="A16" s="1214"/>
      <c r="B16" s="1212"/>
      <c r="C16" s="1215"/>
      <c r="D16" s="324" t="s">
        <v>26</v>
      </c>
      <c r="E16" s="904">
        <v>0</v>
      </c>
      <c r="F16" s="904">
        <v>0</v>
      </c>
      <c r="G16" s="904">
        <v>0</v>
      </c>
      <c r="H16" s="904">
        <v>0</v>
      </c>
      <c r="I16" s="904">
        <v>0</v>
      </c>
      <c r="J16" s="904">
        <v>14</v>
      </c>
      <c r="K16" s="904">
        <v>18</v>
      </c>
      <c r="L16" s="904">
        <v>139</v>
      </c>
      <c r="M16" s="904">
        <v>570</v>
      </c>
      <c r="N16" s="904">
        <v>992</v>
      </c>
      <c r="O16" s="904">
        <v>114</v>
      </c>
      <c r="P16" s="904">
        <v>3</v>
      </c>
      <c r="Q16" s="904">
        <v>0</v>
      </c>
      <c r="R16" s="904">
        <v>0</v>
      </c>
      <c r="S16" s="904">
        <v>0</v>
      </c>
      <c r="T16" s="904">
        <v>0</v>
      </c>
      <c r="U16" s="904">
        <v>0</v>
      </c>
      <c r="V16" s="904">
        <v>0</v>
      </c>
      <c r="W16" s="904">
        <v>0</v>
      </c>
      <c r="X16" s="904">
        <v>0</v>
      </c>
      <c r="Y16" s="904">
        <v>0</v>
      </c>
      <c r="Z16" s="906">
        <v>1850</v>
      </c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21"/>
      <c r="AO16" s="321"/>
      <c r="AP16" s="321"/>
      <c r="AQ16" s="321"/>
      <c r="AR16" s="321"/>
      <c r="AS16" s="321"/>
      <c r="AT16" s="321"/>
      <c r="AU16" s="321"/>
    </row>
    <row r="17" spans="1:47" ht="16.5" customHeight="1">
      <c r="A17" s="1214"/>
      <c r="B17" s="1212" t="s">
        <v>30</v>
      </c>
      <c r="C17" s="1212"/>
      <c r="D17" s="323" t="s">
        <v>27</v>
      </c>
      <c r="E17" s="900">
        <v>14</v>
      </c>
      <c r="F17" s="900">
        <v>257</v>
      </c>
      <c r="G17" s="900">
        <v>439</v>
      </c>
      <c r="H17" s="900">
        <v>593</v>
      </c>
      <c r="I17" s="900">
        <v>721</v>
      </c>
      <c r="J17" s="900">
        <v>1170</v>
      </c>
      <c r="K17" s="900">
        <v>3037</v>
      </c>
      <c r="L17" s="900">
        <v>2725</v>
      </c>
      <c r="M17" s="900">
        <v>4393</v>
      </c>
      <c r="N17" s="900">
        <v>7045</v>
      </c>
      <c r="O17" s="900">
        <v>7764</v>
      </c>
      <c r="P17" s="900">
        <v>4865</v>
      </c>
      <c r="Q17" s="900">
        <v>2178</v>
      </c>
      <c r="R17" s="900">
        <v>936</v>
      </c>
      <c r="S17" s="900">
        <v>680</v>
      </c>
      <c r="T17" s="900">
        <v>574</v>
      </c>
      <c r="U17" s="900">
        <v>468</v>
      </c>
      <c r="V17" s="900">
        <v>304</v>
      </c>
      <c r="W17" s="900">
        <v>262</v>
      </c>
      <c r="X17" s="900">
        <v>84</v>
      </c>
      <c r="Y17" s="900">
        <v>87</v>
      </c>
      <c r="Z17" s="901">
        <v>38598</v>
      </c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21"/>
      <c r="AO17" s="321"/>
      <c r="AP17" s="321"/>
      <c r="AQ17" s="321"/>
      <c r="AR17" s="321"/>
      <c r="AS17" s="321"/>
      <c r="AT17" s="321"/>
      <c r="AU17" s="321"/>
    </row>
    <row r="18" spans="1:47" ht="16.5" customHeight="1">
      <c r="A18" s="1214"/>
      <c r="B18" s="1212"/>
      <c r="C18" s="1212"/>
      <c r="D18" s="325" t="s">
        <v>28</v>
      </c>
      <c r="E18" s="902">
        <v>227</v>
      </c>
      <c r="F18" s="902">
        <v>15181</v>
      </c>
      <c r="G18" s="902">
        <v>46415</v>
      </c>
      <c r="H18" s="902">
        <v>96401</v>
      </c>
      <c r="I18" s="902">
        <v>135098</v>
      </c>
      <c r="J18" s="902">
        <v>286448</v>
      </c>
      <c r="K18" s="902">
        <v>911060</v>
      </c>
      <c r="L18" s="902">
        <v>1005675</v>
      </c>
      <c r="M18" s="902">
        <v>1808763</v>
      </c>
      <c r="N18" s="902">
        <v>3203684</v>
      </c>
      <c r="O18" s="902">
        <v>3890168</v>
      </c>
      <c r="P18" s="902">
        <v>2568501</v>
      </c>
      <c r="Q18" s="902">
        <v>1235155</v>
      </c>
      <c r="R18" s="902">
        <v>534963</v>
      </c>
      <c r="S18" s="902">
        <v>409036</v>
      </c>
      <c r="T18" s="902">
        <v>356633</v>
      </c>
      <c r="U18" s="902">
        <v>284056</v>
      </c>
      <c r="V18" s="902">
        <v>192382</v>
      </c>
      <c r="W18" s="902">
        <v>180991</v>
      </c>
      <c r="X18" s="902">
        <v>56740</v>
      </c>
      <c r="Y18" s="902">
        <v>53455</v>
      </c>
      <c r="Z18" s="903">
        <v>17271032</v>
      </c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  <c r="AK18" s="321"/>
      <c r="AL18" s="321"/>
      <c r="AM18" s="321"/>
      <c r="AN18" s="321"/>
      <c r="AO18" s="321"/>
      <c r="AP18" s="321"/>
      <c r="AQ18" s="321"/>
      <c r="AR18" s="321"/>
      <c r="AS18" s="321"/>
      <c r="AT18" s="321"/>
      <c r="AU18" s="321"/>
    </row>
    <row r="19" spans="1:47" ht="16.5" customHeight="1">
      <c r="A19" s="1214"/>
      <c r="B19" s="1212"/>
      <c r="C19" s="1212"/>
      <c r="D19" s="324" t="s">
        <v>26</v>
      </c>
      <c r="E19" s="907">
        <v>112</v>
      </c>
      <c r="F19" s="907">
        <v>4705</v>
      </c>
      <c r="G19" s="907">
        <v>7920</v>
      </c>
      <c r="H19" s="907">
        <v>7017</v>
      </c>
      <c r="I19" s="907">
        <v>6361</v>
      </c>
      <c r="J19" s="907">
        <v>9301</v>
      </c>
      <c r="K19" s="907">
        <v>22075</v>
      </c>
      <c r="L19" s="907">
        <v>18134</v>
      </c>
      <c r="M19" s="907">
        <v>25908</v>
      </c>
      <c r="N19" s="907">
        <v>37018</v>
      </c>
      <c r="O19" s="907">
        <v>35766</v>
      </c>
      <c r="P19" s="907">
        <v>18720</v>
      </c>
      <c r="Q19" s="907">
        <v>7275</v>
      </c>
      <c r="R19" s="907">
        <v>2557</v>
      </c>
      <c r="S19" s="907">
        <v>1762</v>
      </c>
      <c r="T19" s="907">
        <v>1163</v>
      </c>
      <c r="U19" s="907">
        <v>914</v>
      </c>
      <c r="V19" s="907">
        <v>450</v>
      </c>
      <c r="W19" s="907">
        <v>383</v>
      </c>
      <c r="X19" s="907">
        <v>116</v>
      </c>
      <c r="Y19" s="907">
        <v>123</v>
      </c>
      <c r="Z19" s="908">
        <v>207780</v>
      </c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21"/>
      <c r="AO19" s="321"/>
      <c r="AP19" s="321"/>
      <c r="AQ19" s="321"/>
      <c r="AR19" s="321"/>
      <c r="AS19" s="321"/>
      <c r="AT19" s="321"/>
      <c r="AU19" s="321"/>
    </row>
    <row r="20" spans="1:47" ht="16.5" customHeight="1">
      <c r="A20" s="1214"/>
      <c r="B20" s="1212" t="s">
        <v>31</v>
      </c>
      <c r="C20" s="1215" t="s">
        <v>55</v>
      </c>
      <c r="D20" s="323" t="s">
        <v>27</v>
      </c>
      <c r="E20" s="900">
        <v>0</v>
      </c>
      <c r="F20" s="900">
        <v>0</v>
      </c>
      <c r="G20" s="900">
        <v>3</v>
      </c>
      <c r="H20" s="900">
        <v>0</v>
      </c>
      <c r="I20" s="900">
        <v>3</v>
      </c>
      <c r="J20" s="900">
        <v>22</v>
      </c>
      <c r="K20" s="900">
        <v>8</v>
      </c>
      <c r="L20" s="900">
        <v>2</v>
      </c>
      <c r="M20" s="900">
        <v>6</v>
      </c>
      <c r="N20" s="900">
        <v>2</v>
      </c>
      <c r="O20" s="900">
        <v>0</v>
      </c>
      <c r="P20" s="900">
        <v>0</v>
      </c>
      <c r="Q20" s="900">
        <v>0</v>
      </c>
      <c r="R20" s="900">
        <v>0</v>
      </c>
      <c r="S20" s="900">
        <v>0</v>
      </c>
      <c r="T20" s="900">
        <v>0</v>
      </c>
      <c r="U20" s="900">
        <v>0</v>
      </c>
      <c r="V20" s="900">
        <v>0</v>
      </c>
      <c r="W20" s="900">
        <v>0</v>
      </c>
      <c r="X20" s="900">
        <v>0</v>
      </c>
      <c r="Y20" s="900">
        <v>0</v>
      </c>
      <c r="Z20" s="901">
        <v>46</v>
      </c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321"/>
      <c r="AN20" s="321"/>
      <c r="AO20" s="321"/>
      <c r="AP20" s="321"/>
      <c r="AQ20" s="321"/>
      <c r="AR20" s="321"/>
      <c r="AS20" s="321"/>
      <c r="AT20" s="321"/>
      <c r="AU20" s="321"/>
    </row>
    <row r="21" spans="1:47" ht="16.5" customHeight="1">
      <c r="A21" s="1214"/>
      <c r="B21" s="1212"/>
      <c r="C21" s="1215"/>
      <c r="D21" s="325" t="s">
        <v>28</v>
      </c>
      <c r="E21" s="902">
        <v>0</v>
      </c>
      <c r="F21" s="902">
        <v>0</v>
      </c>
      <c r="G21" s="902">
        <v>94</v>
      </c>
      <c r="H21" s="902">
        <v>22</v>
      </c>
      <c r="I21" s="902">
        <v>192</v>
      </c>
      <c r="J21" s="902">
        <v>1597</v>
      </c>
      <c r="K21" s="902">
        <v>582</v>
      </c>
      <c r="L21" s="902">
        <v>193</v>
      </c>
      <c r="M21" s="902">
        <v>400</v>
      </c>
      <c r="N21" s="902">
        <v>110</v>
      </c>
      <c r="O21" s="902">
        <v>0</v>
      </c>
      <c r="P21" s="902">
        <v>0</v>
      </c>
      <c r="Q21" s="902">
        <v>0</v>
      </c>
      <c r="R21" s="902">
        <v>0</v>
      </c>
      <c r="S21" s="902">
        <v>0</v>
      </c>
      <c r="T21" s="902">
        <v>0</v>
      </c>
      <c r="U21" s="902">
        <v>0</v>
      </c>
      <c r="V21" s="902">
        <v>0</v>
      </c>
      <c r="W21" s="902">
        <v>0</v>
      </c>
      <c r="X21" s="902">
        <v>0</v>
      </c>
      <c r="Y21" s="902">
        <v>0</v>
      </c>
      <c r="Z21" s="903">
        <v>3190</v>
      </c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</row>
    <row r="22" spans="1:47" ht="16.5" customHeight="1">
      <c r="A22" s="1214"/>
      <c r="B22" s="1212"/>
      <c r="C22" s="1215"/>
      <c r="D22" s="324" t="s">
        <v>26</v>
      </c>
      <c r="E22" s="904">
        <v>0</v>
      </c>
      <c r="F22" s="904">
        <v>0</v>
      </c>
      <c r="G22" s="904">
        <v>13</v>
      </c>
      <c r="H22" s="904">
        <v>2</v>
      </c>
      <c r="I22" s="904">
        <v>6</v>
      </c>
      <c r="J22" s="904">
        <v>32</v>
      </c>
      <c r="K22" s="904">
        <v>6</v>
      </c>
      <c r="L22" s="904">
        <v>2</v>
      </c>
      <c r="M22" s="904">
        <v>3</v>
      </c>
      <c r="N22" s="904">
        <v>1</v>
      </c>
      <c r="O22" s="904">
        <v>0</v>
      </c>
      <c r="P22" s="904">
        <v>0</v>
      </c>
      <c r="Q22" s="904">
        <v>0</v>
      </c>
      <c r="R22" s="904">
        <v>0</v>
      </c>
      <c r="S22" s="904">
        <v>0</v>
      </c>
      <c r="T22" s="904">
        <v>0</v>
      </c>
      <c r="U22" s="904">
        <v>0</v>
      </c>
      <c r="V22" s="904">
        <v>0</v>
      </c>
      <c r="W22" s="904">
        <v>0</v>
      </c>
      <c r="X22" s="904">
        <v>0</v>
      </c>
      <c r="Y22" s="904">
        <v>0</v>
      </c>
      <c r="Z22" s="905">
        <v>65</v>
      </c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1"/>
      <c r="AN22" s="321"/>
      <c r="AO22" s="321"/>
      <c r="AP22" s="321"/>
      <c r="AQ22" s="321"/>
      <c r="AR22" s="321"/>
      <c r="AS22" s="321"/>
      <c r="AT22" s="321"/>
      <c r="AU22" s="321"/>
    </row>
    <row r="23" spans="1:47" ht="16.5" customHeight="1">
      <c r="A23" s="1214"/>
      <c r="B23" s="1212"/>
      <c r="C23" s="1215" t="s">
        <v>56</v>
      </c>
      <c r="D23" s="323" t="s">
        <v>27</v>
      </c>
      <c r="E23" s="900">
        <v>0</v>
      </c>
      <c r="F23" s="900">
        <v>1</v>
      </c>
      <c r="G23" s="900">
        <v>12</v>
      </c>
      <c r="H23" s="900">
        <v>5</v>
      </c>
      <c r="I23" s="900">
        <v>8</v>
      </c>
      <c r="J23" s="900">
        <v>1</v>
      </c>
      <c r="K23" s="900">
        <v>0</v>
      </c>
      <c r="L23" s="900">
        <v>0</v>
      </c>
      <c r="M23" s="900">
        <v>3</v>
      </c>
      <c r="N23" s="900">
        <v>0</v>
      </c>
      <c r="O23" s="900">
        <v>14</v>
      </c>
      <c r="P23" s="900">
        <v>9</v>
      </c>
      <c r="Q23" s="900">
        <v>0</v>
      </c>
      <c r="R23" s="900">
        <v>1</v>
      </c>
      <c r="S23" s="900">
        <v>0</v>
      </c>
      <c r="T23" s="900">
        <v>0</v>
      </c>
      <c r="U23" s="900">
        <v>0</v>
      </c>
      <c r="V23" s="900">
        <v>0</v>
      </c>
      <c r="W23" s="900">
        <v>0</v>
      </c>
      <c r="X23" s="900">
        <v>0</v>
      </c>
      <c r="Y23" s="900">
        <v>0</v>
      </c>
      <c r="Z23" s="901">
        <v>54</v>
      </c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321"/>
      <c r="AP23" s="321"/>
      <c r="AQ23" s="321"/>
      <c r="AR23" s="321"/>
      <c r="AS23" s="321"/>
      <c r="AT23" s="321"/>
      <c r="AU23" s="321"/>
    </row>
    <row r="24" spans="1:47" ht="16.5" customHeight="1">
      <c r="A24" s="1214"/>
      <c r="B24" s="1212"/>
      <c r="C24" s="1215"/>
      <c r="D24" s="325" t="s">
        <v>28</v>
      </c>
      <c r="E24" s="902">
        <v>0</v>
      </c>
      <c r="F24" s="902">
        <v>16</v>
      </c>
      <c r="G24" s="902">
        <v>401</v>
      </c>
      <c r="H24" s="902">
        <v>203</v>
      </c>
      <c r="I24" s="902">
        <v>543</v>
      </c>
      <c r="J24" s="902">
        <v>50</v>
      </c>
      <c r="K24" s="902">
        <v>0</v>
      </c>
      <c r="L24" s="902">
        <v>0</v>
      </c>
      <c r="M24" s="902">
        <v>295</v>
      </c>
      <c r="N24" s="902">
        <v>9</v>
      </c>
      <c r="O24" s="902">
        <v>1017</v>
      </c>
      <c r="P24" s="902">
        <v>792</v>
      </c>
      <c r="Q24" s="902">
        <v>0</v>
      </c>
      <c r="R24" s="902">
        <v>121</v>
      </c>
      <c r="S24" s="902">
        <v>0</v>
      </c>
      <c r="T24" s="902">
        <v>0</v>
      </c>
      <c r="U24" s="902">
        <v>0</v>
      </c>
      <c r="V24" s="902">
        <v>0</v>
      </c>
      <c r="W24" s="902">
        <v>0</v>
      </c>
      <c r="X24" s="902">
        <v>0</v>
      </c>
      <c r="Y24" s="902">
        <v>0</v>
      </c>
      <c r="Z24" s="903">
        <v>3447</v>
      </c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1"/>
      <c r="AM24" s="321"/>
      <c r="AN24" s="321"/>
      <c r="AO24" s="321"/>
      <c r="AP24" s="321"/>
      <c r="AQ24" s="321"/>
      <c r="AR24" s="321"/>
      <c r="AS24" s="321"/>
      <c r="AT24" s="321"/>
      <c r="AU24" s="321"/>
    </row>
    <row r="25" spans="1:47" ht="16.5" customHeight="1">
      <c r="A25" s="1214"/>
      <c r="B25" s="1212"/>
      <c r="C25" s="1215"/>
      <c r="D25" s="324" t="s">
        <v>26</v>
      </c>
      <c r="E25" s="904">
        <v>0</v>
      </c>
      <c r="F25" s="904">
        <v>1</v>
      </c>
      <c r="G25" s="904">
        <v>56</v>
      </c>
      <c r="H25" s="904">
        <v>16</v>
      </c>
      <c r="I25" s="904">
        <v>22</v>
      </c>
      <c r="J25" s="904">
        <v>1</v>
      </c>
      <c r="K25" s="904">
        <v>0</v>
      </c>
      <c r="L25" s="904">
        <v>0</v>
      </c>
      <c r="M25" s="904">
        <v>1</v>
      </c>
      <c r="N25" s="904">
        <v>0</v>
      </c>
      <c r="O25" s="904">
        <v>6</v>
      </c>
      <c r="P25" s="904">
        <v>3</v>
      </c>
      <c r="Q25" s="904">
        <v>0</v>
      </c>
      <c r="R25" s="904">
        <v>0</v>
      </c>
      <c r="S25" s="904">
        <v>0</v>
      </c>
      <c r="T25" s="904">
        <v>0</v>
      </c>
      <c r="U25" s="904">
        <v>0</v>
      </c>
      <c r="V25" s="904">
        <v>0</v>
      </c>
      <c r="W25" s="904">
        <v>0</v>
      </c>
      <c r="X25" s="904">
        <v>0</v>
      </c>
      <c r="Y25" s="904">
        <v>0</v>
      </c>
      <c r="Z25" s="906">
        <v>106</v>
      </c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1"/>
      <c r="AM25" s="321"/>
      <c r="AN25" s="321"/>
      <c r="AO25" s="321"/>
      <c r="AP25" s="321"/>
      <c r="AQ25" s="321"/>
      <c r="AR25" s="321"/>
      <c r="AS25" s="321"/>
      <c r="AT25" s="321"/>
      <c r="AU25" s="321"/>
    </row>
    <row r="26" spans="1:47" ht="16.5" customHeight="1">
      <c r="A26" s="1214"/>
      <c r="B26" s="1212" t="s">
        <v>30</v>
      </c>
      <c r="C26" s="1212"/>
      <c r="D26" s="323" t="s">
        <v>27</v>
      </c>
      <c r="E26" s="900">
        <v>0</v>
      </c>
      <c r="F26" s="900">
        <v>1</v>
      </c>
      <c r="G26" s="900">
        <v>15</v>
      </c>
      <c r="H26" s="900">
        <v>5</v>
      </c>
      <c r="I26" s="900">
        <v>11</v>
      </c>
      <c r="J26" s="900">
        <v>22</v>
      </c>
      <c r="K26" s="900">
        <v>8</v>
      </c>
      <c r="L26" s="900">
        <v>2</v>
      </c>
      <c r="M26" s="900">
        <v>9</v>
      </c>
      <c r="N26" s="900">
        <v>2</v>
      </c>
      <c r="O26" s="900">
        <v>14</v>
      </c>
      <c r="P26" s="900">
        <v>9</v>
      </c>
      <c r="Q26" s="900">
        <v>0</v>
      </c>
      <c r="R26" s="900">
        <v>1</v>
      </c>
      <c r="S26" s="900">
        <v>0</v>
      </c>
      <c r="T26" s="900">
        <v>0</v>
      </c>
      <c r="U26" s="900">
        <v>0</v>
      </c>
      <c r="V26" s="900">
        <v>0</v>
      </c>
      <c r="W26" s="900">
        <v>0</v>
      </c>
      <c r="X26" s="900">
        <v>0</v>
      </c>
      <c r="Y26" s="900">
        <v>0</v>
      </c>
      <c r="Z26" s="901">
        <v>99</v>
      </c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  <c r="AK26" s="321"/>
      <c r="AL26" s="321"/>
      <c r="AM26" s="321"/>
      <c r="AN26" s="321"/>
      <c r="AO26" s="321"/>
      <c r="AP26" s="321"/>
      <c r="AQ26" s="321"/>
      <c r="AR26" s="321"/>
      <c r="AS26" s="321"/>
      <c r="AT26" s="321"/>
      <c r="AU26" s="321"/>
    </row>
    <row r="27" spans="1:47" ht="16.5" customHeight="1">
      <c r="A27" s="1214"/>
      <c r="B27" s="1212"/>
      <c r="C27" s="1212"/>
      <c r="D27" s="325" t="s">
        <v>28</v>
      </c>
      <c r="E27" s="902">
        <v>0</v>
      </c>
      <c r="F27" s="902">
        <v>16</v>
      </c>
      <c r="G27" s="902">
        <v>495</v>
      </c>
      <c r="H27" s="902">
        <v>225</v>
      </c>
      <c r="I27" s="902">
        <v>735</v>
      </c>
      <c r="J27" s="902">
        <v>1647</v>
      </c>
      <c r="K27" s="902">
        <v>582</v>
      </c>
      <c r="L27" s="902">
        <v>193</v>
      </c>
      <c r="M27" s="902">
        <v>695</v>
      </c>
      <c r="N27" s="902">
        <v>119</v>
      </c>
      <c r="O27" s="902">
        <v>1017</v>
      </c>
      <c r="P27" s="902">
        <v>792</v>
      </c>
      <c r="Q27" s="902">
        <v>0</v>
      </c>
      <c r="R27" s="902">
        <v>121</v>
      </c>
      <c r="S27" s="902">
        <v>0</v>
      </c>
      <c r="T27" s="902">
        <v>0</v>
      </c>
      <c r="U27" s="902">
        <v>0</v>
      </c>
      <c r="V27" s="902">
        <v>0</v>
      </c>
      <c r="W27" s="902">
        <v>0</v>
      </c>
      <c r="X27" s="902">
        <v>0</v>
      </c>
      <c r="Y27" s="902">
        <v>0</v>
      </c>
      <c r="Z27" s="903">
        <v>6637</v>
      </c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1"/>
      <c r="AU27" s="321"/>
    </row>
    <row r="28" spans="1:47" ht="16.5" customHeight="1">
      <c r="A28" s="1214"/>
      <c r="B28" s="1212"/>
      <c r="C28" s="1212"/>
      <c r="D28" s="324" t="s">
        <v>26</v>
      </c>
      <c r="E28" s="907">
        <v>0</v>
      </c>
      <c r="F28" s="907">
        <v>1</v>
      </c>
      <c r="G28" s="907">
        <v>69</v>
      </c>
      <c r="H28" s="907">
        <v>18</v>
      </c>
      <c r="I28" s="907">
        <v>28</v>
      </c>
      <c r="J28" s="907">
        <v>33</v>
      </c>
      <c r="K28" s="907">
        <v>6</v>
      </c>
      <c r="L28" s="907">
        <v>2</v>
      </c>
      <c r="M28" s="907">
        <v>4</v>
      </c>
      <c r="N28" s="907">
        <v>1</v>
      </c>
      <c r="O28" s="907">
        <v>6</v>
      </c>
      <c r="P28" s="907">
        <v>3</v>
      </c>
      <c r="Q28" s="907">
        <v>0</v>
      </c>
      <c r="R28" s="907">
        <v>0</v>
      </c>
      <c r="S28" s="907">
        <v>0</v>
      </c>
      <c r="T28" s="907">
        <v>0</v>
      </c>
      <c r="U28" s="907">
        <v>0</v>
      </c>
      <c r="V28" s="907">
        <v>0</v>
      </c>
      <c r="W28" s="907">
        <v>0</v>
      </c>
      <c r="X28" s="907">
        <v>0</v>
      </c>
      <c r="Y28" s="907">
        <v>0</v>
      </c>
      <c r="Z28" s="908">
        <v>171</v>
      </c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Q28" s="321"/>
      <c r="AR28" s="321"/>
      <c r="AS28" s="321"/>
      <c r="AT28" s="321"/>
      <c r="AU28" s="321"/>
    </row>
    <row r="29" spans="1:47" ht="16.5" customHeight="1">
      <c r="A29" s="1214" t="s">
        <v>24</v>
      </c>
      <c r="B29" s="1212"/>
      <c r="C29" s="1212"/>
      <c r="D29" s="323" t="s">
        <v>27</v>
      </c>
      <c r="E29" s="900">
        <v>14</v>
      </c>
      <c r="F29" s="900">
        <v>258</v>
      </c>
      <c r="G29" s="900">
        <v>454</v>
      </c>
      <c r="H29" s="900">
        <v>598</v>
      </c>
      <c r="I29" s="900">
        <v>732</v>
      </c>
      <c r="J29" s="900">
        <v>1192</v>
      </c>
      <c r="K29" s="900">
        <v>3045</v>
      </c>
      <c r="L29" s="900">
        <v>2728</v>
      </c>
      <c r="M29" s="900">
        <v>4402</v>
      </c>
      <c r="N29" s="900">
        <v>7047</v>
      </c>
      <c r="O29" s="900">
        <v>7778</v>
      </c>
      <c r="P29" s="900">
        <v>4874</v>
      </c>
      <c r="Q29" s="900">
        <v>2178</v>
      </c>
      <c r="R29" s="900">
        <v>937</v>
      </c>
      <c r="S29" s="900">
        <v>680</v>
      </c>
      <c r="T29" s="900">
        <v>574</v>
      </c>
      <c r="U29" s="900">
        <v>468</v>
      </c>
      <c r="V29" s="900">
        <v>304</v>
      </c>
      <c r="W29" s="900">
        <v>262</v>
      </c>
      <c r="X29" s="900">
        <v>84</v>
      </c>
      <c r="Y29" s="900">
        <v>87</v>
      </c>
      <c r="Z29" s="901">
        <v>38698</v>
      </c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21"/>
      <c r="AN29" s="321"/>
      <c r="AO29" s="321"/>
      <c r="AP29" s="321"/>
      <c r="AQ29" s="321"/>
      <c r="AR29" s="321"/>
      <c r="AS29" s="321"/>
      <c r="AT29" s="321"/>
      <c r="AU29" s="321"/>
    </row>
    <row r="30" spans="1:47" ht="16.5" customHeight="1">
      <c r="A30" s="1214"/>
      <c r="B30" s="1212"/>
      <c r="C30" s="1212"/>
      <c r="D30" s="325" t="s">
        <v>28</v>
      </c>
      <c r="E30" s="902">
        <v>227</v>
      </c>
      <c r="F30" s="902">
        <v>15197</v>
      </c>
      <c r="G30" s="902">
        <v>46910</v>
      </c>
      <c r="H30" s="902">
        <v>96626</v>
      </c>
      <c r="I30" s="902">
        <v>135833</v>
      </c>
      <c r="J30" s="902">
        <v>288095</v>
      </c>
      <c r="K30" s="902">
        <v>911642</v>
      </c>
      <c r="L30" s="902">
        <v>1005868</v>
      </c>
      <c r="M30" s="902">
        <v>1809458</v>
      </c>
      <c r="N30" s="902">
        <v>3203803</v>
      </c>
      <c r="O30" s="902">
        <v>3891185</v>
      </c>
      <c r="P30" s="902">
        <v>2569293</v>
      </c>
      <c r="Q30" s="902">
        <v>1235155</v>
      </c>
      <c r="R30" s="902">
        <v>535084</v>
      </c>
      <c r="S30" s="902">
        <v>409036</v>
      </c>
      <c r="T30" s="902">
        <v>356633</v>
      </c>
      <c r="U30" s="902">
        <v>284056</v>
      </c>
      <c r="V30" s="902">
        <v>192382</v>
      </c>
      <c r="W30" s="902">
        <v>180991</v>
      </c>
      <c r="X30" s="902">
        <v>56740</v>
      </c>
      <c r="Y30" s="902">
        <v>53455</v>
      </c>
      <c r="Z30" s="903">
        <v>17277669</v>
      </c>
      <c r="AA30" s="321"/>
      <c r="AB30" s="321"/>
      <c r="AC30" s="321"/>
      <c r="AD30" s="321"/>
      <c r="AE30" s="321"/>
      <c r="AF30" s="321"/>
      <c r="AG30" s="321"/>
      <c r="AH30" s="321"/>
      <c r="AI30" s="321"/>
      <c r="AJ30" s="321"/>
      <c r="AK30" s="321"/>
      <c r="AL30" s="321"/>
      <c r="AM30" s="321"/>
      <c r="AN30" s="321"/>
      <c r="AO30" s="321"/>
      <c r="AP30" s="321"/>
      <c r="AQ30" s="321"/>
      <c r="AR30" s="321"/>
      <c r="AS30" s="321"/>
      <c r="AT30" s="321"/>
      <c r="AU30" s="321"/>
    </row>
    <row r="31" spans="1:47" ht="16.5" customHeight="1">
      <c r="A31" s="1214"/>
      <c r="B31" s="1212"/>
      <c r="C31" s="1212"/>
      <c r="D31" s="324" t="s">
        <v>26</v>
      </c>
      <c r="E31" s="907">
        <v>112</v>
      </c>
      <c r="F31" s="907">
        <v>4706</v>
      </c>
      <c r="G31" s="907">
        <v>7989</v>
      </c>
      <c r="H31" s="907">
        <v>7035</v>
      </c>
      <c r="I31" s="907">
        <v>6389</v>
      </c>
      <c r="J31" s="907">
        <v>9334</v>
      </c>
      <c r="K31" s="907">
        <v>22081</v>
      </c>
      <c r="L31" s="907">
        <v>18136</v>
      </c>
      <c r="M31" s="907">
        <v>25912</v>
      </c>
      <c r="N31" s="907">
        <v>37019</v>
      </c>
      <c r="O31" s="907">
        <v>35772</v>
      </c>
      <c r="P31" s="907">
        <v>18723</v>
      </c>
      <c r="Q31" s="907">
        <v>7275</v>
      </c>
      <c r="R31" s="907">
        <v>2557</v>
      </c>
      <c r="S31" s="907">
        <v>1762</v>
      </c>
      <c r="T31" s="907">
        <v>1163</v>
      </c>
      <c r="U31" s="907">
        <v>914</v>
      </c>
      <c r="V31" s="907">
        <v>450</v>
      </c>
      <c r="W31" s="907">
        <v>383</v>
      </c>
      <c r="X31" s="907">
        <v>116</v>
      </c>
      <c r="Y31" s="907">
        <v>123</v>
      </c>
      <c r="Z31" s="908">
        <v>207951</v>
      </c>
      <c r="AA31" s="321"/>
      <c r="AB31" s="321"/>
      <c r="AC31" s="321"/>
      <c r="AD31" s="321"/>
      <c r="AE31" s="321"/>
      <c r="AF31" s="321"/>
      <c r="AG31" s="321"/>
      <c r="AH31" s="321"/>
      <c r="AI31" s="321"/>
      <c r="AJ31" s="321"/>
      <c r="AK31" s="321"/>
      <c r="AL31" s="321"/>
      <c r="AM31" s="321"/>
      <c r="AN31" s="321"/>
      <c r="AO31" s="321"/>
      <c r="AP31" s="321"/>
      <c r="AQ31" s="321"/>
      <c r="AR31" s="321"/>
      <c r="AS31" s="321"/>
      <c r="AT31" s="321"/>
      <c r="AU31" s="321"/>
    </row>
    <row r="32" spans="1:47" ht="16.5" customHeight="1">
      <c r="A32" s="1214" t="s">
        <v>34</v>
      </c>
      <c r="B32" s="1212" t="s">
        <v>29</v>
      </c>
      <c r="C32" s="1215" t="s">
        <v>53</v>
      </c>
      <c r="D32" s="323" t="s">
        <v>27</v>
      </c>
      <c r="E32" s="900">
        <v>0</v>
      </c>
      <c r="F32" s="900">
        <v>0</v>
      </c>
      <c r="G32" s="900">
        <v>0</v>
      </c>
      <c r="H32" s="900">
        <v>0</v>
      </c>
      <c r="I32" s="900">
        <v>0</v>
      </c>
      <c r="J32" s="900">
        <v>0</v>
      </c>
      <c r="K32" s="900">
        <v>0</v>
      </c>
      <c r="L32" s="900">
        <v>11</v>
      </c>
      <c r="M32" s="900">
        <v>27</v>
      </c>
      <c r="N32" s="900">
        <v>39</v>
      </c>
      <c r="O32" s="900">
        <v>56</v>
      </c>
      <c r="P32" s="900">
        <v>53</v>
      </c>
      <c r="Q32" s="900">
        <v>76</v>
      </c>
      <c r="R32" s="900">
        <v>82</v>
      </c>
      <c r="S32" s="900">
        <v>39</v>
      </c>
      <c r="T32" s="900">
        <v>41</v>
      </c>
      <c r="U32" s="900">
        <v>53</v>
      </c>
      <c r="V32" s="900">
        <v>11</v>
      </c>
      <c r="W32" s="900">
        <v>38</v>
      </c>
      <c r="X32" s="900">
        <v>12</v>
      </c>
      <c r="Y32" s="900">
        <v>53</v>
      </c>
      <c r="Z32" s="901">
        <v>590</v>
      </c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321"/>
      <c r="AR32" s="321"/>
      <c r="AS32" s="321"/>
      <c r="AT32" s="321"/>
      <c r="AU32" s="321"/>
    </row>
    <row r="33" spans="1:47" ht="16.5" customHeight="1">
      <c r="A33" s="1214"/>
      <c r="B33" s="1212"/>
      <c r="C33" s="1215"/>
      <c r="D33" s="325" t="s">
        <v>28</v>
      </c>
      <c r="E33" s="902">
        <v>0</v>
      </c>
      <c r="F33" s="902">
        <v>0</v>
      </c>
      <c r="G33" s="902">
        <v>0</v>
      </c>
      <c r="H33" s="902">
        <v>0</v>
      </c>
      <c r="I33" s="902">
        <v>0</v>
      </c>
      <c r="J33" s="902">
        <v>0</v>
      </c>
      <c r="K33" s="902">
        <v>0</v>
      </c>
      <c r="L33" s="902">
        <v>1625</v>
      </c>
      <c r="M33" s="902">
        <v>4890</v>
      </c>
      <c r="N33" s="902">
        <v>8047</v>
      </c>
      <c r="O33" s="902">
        <v>12412</v>
      </c>
      <c r="P33" s="902">
        <v>11719</v>
      </c>
      <c r="Q33" s="902">
        <v>18052</v>
      </c>
      <c r="R33" s="902">
        <v>20665</v>
      </c>
      <c r="S33" s="902">
        <v>9723</v>
      </c>
      <c r="T33" s="902">
        <v>10414</v>
      </c>
      <c r="U33" s="902">
        <v>12423</v>
      </c>
      <c r="V33" s="902">
        <v>2466</v>
      </c>
      <c r="W33" s="902">
        <v>8902</v>
      </c>
      <c r="X33" s="902">
        <v>2904</v>
      </c>
      <c r="Y33" s="902">
        <v>12080</v>
      </c>
      <c r="Z33" s="903">
        <v>136322</v>
      </c>
      <c r="AA33" s="321"/>
      <c r="AB33" s="321"/>
      <c r="AC33" s="321"/>
      <c r="AD33" s="321"/>
      <c r="AE33" s="321"/>
      <c r="AF33" s="321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1"/>
      <c r="AR33" s="321"/>
      <c r="AS33" s="321"/>
      <c r="AT33" s="321"/>
      <c r="AU33" s="321"/>
    </row>
    <row r="34" spans="1:47" ht="16.5" customHeight="1">
      <c r="A34" s="1214"/>
      <c r="B34" s="1212"/>
      <c r="C34" s="1215"/>
      <c r="D34" s="324" t="s">
        <v>26</v>
      </c>
      <c r="E34" s="904">
        <v>0</v>
      </c>
      <c r="F34" s="904">
        <v>0</v>
      </c>
      <c r="G34" s="904">
        <v>0</v>
      </c>
      <c r="H34" s="904">
        <v>0</v>
      </c>
      <c r="I34" s="904">
        <v>0</v>
      </c>
      <c r="J34" s="904">
        <v>0</v>
      </c>
      <c r="K34" s="904">
        <v>0</v>
      </c>
      <c r="L34" s="904">
        <v>33</v>
      </c>
      <c r="M34" s="904">
        <v>104</v>
      </c>
      <c r="N34" s="904">
        <v>126</v>
      </c>
      <c r="O34" s="904">
        <v>148</v>
      </c>
      <c r="P34" s="904">
        <v>102</v>
      </c>
      <c r="Q34" s="904">
        <v>164</v>
      </c>
      <c r="R34" s="904">
        <v>140</v>
      </c>
      <c r="S34" s="904">
        <v>42</v>
      </c>
      <c r="T34" s="904">
        <v>54</v>
      </c>
      <c r="U34" s="904">
        <v>68</v>
      </c>
      <c r="V34" s="904">
        <v>15</v>
      </c>
      <c r="W34" s="904">
        <v>49</v>
      </c>
      <c r="X34" s="904">
        <v>19</v>
      </c>
      <c r="Y34" s="904">
        <v>66</v>
      </c>
      <c r="Z34" s="905">
        <v>1130</v>
      </c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1"/>
      <c r="AM34" s="321"/>
      <c r="AN34" s="321"/>
      <c r="AO34" s="321"/>
      <c r="AP34" s="321"/>
      <c r="AQ34" s="321"/>
      <c r="AR34" s="321"/>
      <c r="AS34" s="321"/>
      <c r="AT34" s="321"/>
      <c r="AU34" s="321"/>
    </row>
    <row r="35" spans="1:47" ht="16.5" customHeight="1">
      <c r="A35" s="1214"/>
      <c r="B35" s="1212"/>
      <c r="C35" s="1215" t="s">
        <v>54</v>
      </c>
      <c r="D35" s="323" t="s">
        <v>27</v>
      </c>
      <c r="E35" s="900">
        <v>0</v>
      </c>
      <c r="F35" s="900">
        <v>0</v>
      </c>
      <c r="G35" s="900">
        <v>0</v>
      </c>
      <c r="H35" s="900">
        <v>0</v>
      </c>
      <c r="I35" s="900">
        <v>0</v>
      </c>
      <c r="J35" s="900">
        <v>0</v>
      </c>
      <c r="K35" s="900">
        <v>0</v>
      </c>
      <c r="L35" s="900">
        <v>0</v>
      </c>
      <c r="M35" s="900">
        <v>0</v>
      </c>
      <c r="N35" s="900">
        <v>0</v>
      </c>
      <c r="O35" s="900">
        <v>6</v>
      </c>
      <c r="P35" s="900">
        <v>0</v>
      </c>
      <c r="Q35" s="900">
        <v>0</v>
      </c>
      <c r="R35" s="900">
        <v>0</v>
      </c>
      <c r="S35" s="900">
        <v>0</v>
      </c>
      <c r="T35" s="900">
        <v>0</v>
      </c>
      <c r="U35" s="900">
        <v>0</v>
      </c>
      <c r="V35" s="900">
        <v>0</v>
      </c>
      <c r="W35" s="900">
        <v>0</v>
      </c>
      <c r="X35" s="900">
        <v>2</v>
      </c>
      <c r="Y35" s="900">
        <v>3</v>
      </c>
      <c r="Z35" s="901">
        <v>10</v>
      </c>
      <c r="AA35" s="321"/>
      <c r="AB35" s="321"/>
      <c r="AC35" s="321"/>
      <c r="AD35" s="321"/>
      <c r="AE35" s="321"/>
      <c r="AF35" s="321"/>
      <c r="AG35" s="321"/>
      <c r="AH35" s="321"/>
      <c r="AI35" s="321"/>
      <c r="AJ35" s="321"/>
      <c r="AK35" s="321"/>
      <c r="AL35" s="321"/>
      <c r="AM35" s="321"/>
      <c r="AN35" s="321"/>
      <c r="AO35" s="321"/>
      <c r="AP35" s="321"/>
      <c r="AQ35" s="321"/>
      <c r="AR35" s="321"/>
      <c r="AS35" s="321"/>
      <c r="AT35" s="321"/>
      <c r="AU35" s="321"/>
    </row>
    <row r="36" spans="1:47" ht="16.5" customHeight="1">
      <c r="A36" s="1214"/>
      <c r="B36" s="1212"/>
      <c r="C36" s="1215"/>
      <c r="D36" s="325" t="s">
        <v>28</v>
      </c>
      <c r="E36" s="902">
        <v>0</v>
      </c>
      <c r="F36" s="902">
        <v>0</v>
      </c>
      <c r="G36" s="902">
        <v>0</v>
      </c>
      <c r="H36" s="902">
        <v>0</v>
      </c>
      <c r="I36" s="902">
        <v>0</v>
      </c>
      <c r="J36" s="902">
        <v>0</v>
      </c>
      <c r="K36" s="902">
        <v>0</v>
      </c>
      <c r="L36" s="902">
        <v>0</v>
      </c>
      <c r="M36" s="902">
        <v>0</v>
      </c>
      <c r="N36" s="902">
        <v>0</v>
      </c>
      <c r="O36" s="902">
        <v>1300</v>
      </c>
      <c r="P36" s="902">
        <v>0</v>
      </c>
      <c r="Q36" s="902">
        <v>0</v>
      </c>
      <c r="R36" s="902">
        <v>0</v>
      </c>
      <c r="S36" s="902">
        <v>0</v>
      </c>
      <c r="T36" s="902">
        <v>0</v>
      </c>
      <c r="U36" s="902">
        <v>0</v>
      </c>
      <c r="V36" s="902">
        <v>0</v>
      </c>
      <c r="W36" s="902">
        <v>0</v>
      </c>
      <c r="X36" s="902">
        <v>490</v>
      </c>
      <c r="Y36" s="902">
        <v>1047</v>
      </c>
      <c r="Z36" s="903">
        <v>2837</v>
      </c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21"/>
      <c r="AN36" s="321"/>
      <c r="AO36" s="321"/>
      <c r="AP36" s="321"/>
      <c r="AQ36" s="321"/>
      <c r="AR36" s="321"/>
      <c r="AS36" s="321"/>
      <c r="AT36" s="321"/>
      <c r="AU36" s="321"/>
    </row>
    <row r="37" spans="1:47" ht="16.5" customHeight="1">
      <c r="A37" s="1214"/>
      <c r="B37" s="1212"/>
      <c r="C37" s="1215"/>
      <c r="D37" s="324" t="s">
        <v>26</v>
      </c>
      <c r="E37" s="904">
        <v>0</v>
      </c>
      <c r="F37" s="904">
        <v>0</v>
      </c>
      <c r="G37" s="904">
        <v>0</v>
      </c>
      <c r="H37" s="904">
        <v>0</v>
      </c>
      <c r="I37" s="904">
        <v>0</v>
      </c>
      <c r="J37" s="904">
        <v>0</v>
      </c>
      <c r="K37" s="904">
        <v>0</v>
      </c>
      <c r="L37" s="904">
        <v>0</v>
      </c>
      <c r="M37" s="904">
        <v>0</v>
      </c>
      <c r="N37" s="904">
        <v>0</v>
      </c>
      <c r="O37" s="904">
        <v>16</v>
      </c>
      <c r="P37" s="904">
        <v>0</v>
      </c>
      <c r="Q37" s="904">
        <v>0</v>
      </c>
      <c r="R37" s="904">
        <v>0</v>
      </c>
      <c r="S37" s="904">
        <v>0</v>
      </c>
      <c r="T37" s="904">
        <v>0</v>
      </c>
      <c r="U37" s="904">
        <v>0</v>
      </c>
      <c r="V37" s="904">
        <v>0</v>
      </c>
      <c r="W37" s="904">
        <v>0</v>
      </c>
      <c r="X37" s="904">
        <v>3</v>
      </c>
      <c r="Y37" s="904">
        <v>6</v>
      </c>
      <c r="Z37" s="905">
        <v>25</v>
      </c>
      <c r="AA37" s="321"/>
      <c r="AB37" s="321"/>
      <c r="AC37" s="321"/>
      <c r="AD37" s="321"/>
      <c r="AE37" s="321"/>
      <c r="AF37" s="321"/>
      <c r="AG37" s="321"/>
      <c r="AH37" s="321"/>
      <c r="AI37" s="321"/>
      <c r="AJ37" s="321"/>
      <c r="AK37" s="321"/>
      <c r="AL37" s="321"/>
      <c r="AM37" s="321"/>
      <c r="AN37" s="321"/>
      <c r="AO37" s="321"/>
      <c r="AP37" s="321"/>
      <c r="AQ37" s="321"/>
      <c r="AR37" s="321"/>
      <c r="AS37" s="321"/>
      <c r="AT37" s="321"/>
      <c r="AU37" s="321"/>
    </row>
    <row r="38" spans="1:47" ht="16.5" customHeight="1">
      <c r="A38" s="1214"/>
      <c r="B38" s="1212" t="s">
        <v>30</v>
      </c>
      <c r="C38" s="1212"/>
      <c r="D38" s="323" t="s">
        <v>27</v>
      </c>
      <c r="E38" s="900">
        <v>0</v>
      </c>
      <c r="F38" s="900">
        <v>0</v>
      </c>
      <c r="G38" s="900">
        <v>0</v>
      </c>
      <c r="H38" s="900">
        <v>0</v>
      </c>
      <c r="I38" s="900">
        <v>0</v>
      </c>
      <c r="J38" s="900">
        <v>0</v>
      </c>
      <c r="K38" s="900">
        <v>0</v>
      </c>
      <c r="L38" s="900">
        <v>11</v>
      </c>
      <c r="M38" s="900">
        <v>27</v>
      </c>
      <c r="N38" s="900">
        <v>39</v>
      </c>
      <c r="O38" s="900">
        <v>61</v>
      </c>
      <c r="P38" s="900">
        <v>53</v>
      </c>
      <c r="Q38" s="900">
        <v>76</v>
      </c>
      <c r="R38" s="900">
        <v>82</v>
      </c>
      <c r="S38" s="900">
        <v>39</v>
      </c>
      <c r="T38" s="900">
        <v>41</v>
      </c>
      <c r="U38" s="900">
        <v>53</v>
      </c>
      <c r="V38" s="900">
        <v>11</v>
      </c>
      <c r="W38" s="900">
        <v>38</v>
      </c>
      <c r="X38" s="900">
        <v>14</v>
      </c>
      <c r="Y38" s="900">
        <v>56</v>
      </c>
      <c r="Z38" s="901">
        <v>600</v>
      </c>
      <c r="AA38" s="321"/>
      <c r="AB38" s="321"/>
      <c r="AC38" s="321"/>
      <c r="AD38" s="321"/>
      <c r="AE38" s="321"/>
      <c r="AF38" s="321"/>
      <c r="AG38" s="321"/>
      <c r="AH38" s="321"/>
      <c r="AI38" s="321"/>
      <c r="AJ38" s="321"/>
      <c r="AK38" s="321"/>
      <c r="AL38" s="321"/>
      <c r="AM38" s="321"/>
      <c r="AN38" s="321"/>
      <c r="AO38" s="321"/>
      <c r="AP38" s="321"/>
      <c r="AQ38" s="321"/>
      <c r="AR38" s="321"/>
      <c r="AS38" s="321"/>
      <c r="AT38" s="321"/>
      <c r="AU38" s="321"/>
    </row>
    <row r="39" spans="1:47" ht="16.5" customHeight="1">
      <c r="A39" s="1214"/>
      <c r="B39" s="1212"/>
      <c r="C39" s="1212"/>
      <c r="D39" s="325" t="s">
        <v>28</v>
      </c>
      <c r="E39" s="902">
        <v>0</v>
      </c>
      <c r="F39" s="902">
        <v>0</v>
      </c>
      <c r="G39" s="902">
        <v>0</v>
      </c>
      <c r="H39" s="902">
        <v>0</v>
      </c>
      <c r="I39" s="902">
        <v>0</v>
      </c>
      <c r="J39" s="902">
        <v>0</v>
      </c>
      <c r="K39" s="902">
        <v>0</v>
      </c>
      <c r="L39" s="902">
        <v>1625</v>
      </c>
      <c r="M39" s="902">
        <v>4890</v>
      </c>
      <c r="N39" s="902">
        <v>8047</v>
      </c>
      <c r="O39" s="902">
        <v>13712</v>
      </c>
      <c r="P39" s="902">
        <v>11719</v>
      </c>
      <c r="Q39" s="902">
        <v>18052</v>
      </c>
      <c r="R39" s="902">
        <v>20665</v>
      </c>
      <c r="S39" s="902">
        <v>9723</v>
      </c>
      <c r="T39" s="902">
        <v>10414</v>
      </c>
      <c r="U39" s="902">
        <v>12423</v>
      </c>
      <c r="V39" s="902">
        <v>2466</v>
      </c>
      <c r="W39" s="902">
        <v>8902</v>
      </c>
      <c r="X39" s="902">
        <v>3394</v>
      </c>
      <c r="Y39" s="902">
        <v>13127</v>
      </c>
      <c r="Z39" s="903">
        <v>139159</v>
      </c>
      <c r="AA39" s="321"/>
      <c r="AB39" s="321"/>
      <c r="AC39" s="321"/>
      <c r="AD39" s="321"/>
      <c r="AE39" s="321"/>
      <c r="AF39" s="321"/>
      <c r="AG39" s="321"/>
      <c r="AH39" s="321"/>
      <c r="AI39" s="321"/>
      <c r="AJ39" s="321"/>
      <c r="AK39" s="321"/>
      <c r="AL39" s="321"/>
      <c r="AM39" s="321"/>
      <c r="AN39" s="321"/>
      <c r="AO39" s="321"/>
      <c r="AP39" s="321"/>
      <c r="AQ39" s="321"/>
      <c r="AR39" s="321"/>
      <c r="AS39" s="321"/>
      <c r="AT39" s="321"/>
      <c r="AU39" s="321"/>
    </row>
    <row r="40" spans="1:47" ht="16.5" customHeight="1">
      <c r="A40" s="1214"/>
      <c r="B40" s="1212"/>
      <c r="C40" s="1212"/>
      <c r="D40" s="324" t="s">
        <v>26</v>
      </c>
      <c r="E40" s="907">
        <v>0</v>
      </c>
      <c r="F40" s="907">
        <v>0</v>
      </c>
      <c r="G40" s="907">
        <v>0</v>
      </c>
      <c r="H40" s="907">
        <v>0</v>
      </c>
      <c r="I40" s="907">
        <v>0</v>
      </c>
      <c r="J40" s="907">
        <v>0</v>
      </c>
      <c r="K40" s="907">
        <v>0</v>
      </c>
      <c r="L40" s="907">
        <v>33</v>
      </c>
      <c r="M40" s="907">
        <v>104</v>
      </c>
      <c r="N40" s="907">
        <v>126</v>
      </c>
      <c r="O40" s="907">
        <v>164</v>
      </c>
      <c r="P40" s="907">
        <v>102</v>
      </c>
      <c r="Q40" s="907">
        <v>164</v>
      </c>
      <c r="R40" s="907">
        <v>140</v>
      </c>
      <c r="S40" s="907">
        <v>42</v>
      </c>
      <c r="T40" s="907">
        <v>54</v>
      </c>
      <c r="U40" s="907">
        <v>68</v>
      </c>
      <c r="V40" s="907">
        <v>15</v>
      </c>
      <c r="W40" s="907">
        <v>49</v>
      </c>
      <c r="X40" s="907">
        <v>22</v>
      </c>
      <c r="Y40" s="907">
        <v>72</v>
      </c>
      <c r="Z40" s="908">
        <v>1155</v>
      </c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21"/>
      <c r="AL40" s="321"/>
      <c r="AM40" s="321"/>
      <c r="AN40" s="321"/>
      <c r="AO40" s="321"/>
      <c r="AP40" s="321"/>
      <c r="AQ40" s="321"/>
      <c r="AR40" s="321"/>
      <c r="AS40" s="321"/>
      <c r="AT40" s="321"/>
      <c r="AU40" s="321"/>
    </row>
    <row r="41" spans="1:47" ht="16.5" customHeight="1">
      <c r="A41" s="1214"/>
      <c r="B41" s="1212" t="s">
        <v>31</v>
      </c>
      <c r="C41" s="1215" t="s">
        <v>55</v>
      </c>
      <c r="D41" s="323" t="s">
        <v>27</v>
      </c>
      <c r="E41" s="900">
        <v>0</v>
      </c>
      <c r="F41" s="900">
        <v>0</v>
      </c>
      <c r="G41" s="900">
        <v>0</v>
      </c>
      <c r="H41" s="900">
        <v>0</v>
      </c>
      <c r="I41" s="900">
        <v>0</v>
      </c>
      <c r="J41" s="900">
        <v>0</v>
      </c>
      <c r="K41" s="900">
        <v>0</v>
      </c>
      <c r="L41" s="900">
        <v>0</v>
      </c>
      <c r="M41" s="900">
        <v>0</v>
      </c>
      <c r="N41" s="900">
        <v>0</v>
      </c>
      <c r="O41" s="900">
        <v>0</v>
      </c>
      <c r="P41" s="900">
        <v>0</v>
      </c>
      <c r="Q41" s="900">
        <v>0</v>
      </c>
      <c r="R41" s="900">
        <v>0</v>
      </c>
      <c r="S41" s="900">
        <v>0</v>
      </c>
      <c r="T41" s="900">
        <v>0</v>
      </c>
      <c r="U41" s="900">
        <v>0</v>
      </c>
      <c r="V41" s="900">
        <v>0</v>
      </c>
      <c r="W41" s="900">
        <v>0</v>
      </c>
      <c r="X41" s="900">
        <v>0</v>
      </c>
      <c r="Y41" s="900">
        <v>0</v>
      </c>
      <c r="Z41" s="901">
        <v>0</v>
      </c>
      <c r="AA41" s="321"/>
      <c r="AB41" s="321"/>
      <c r="AC41" s="321"/>
      <c r="AD41" s="321"/>
      <c r="AE41" s="321"/>
      <c r="AF41" s="321"/>
      <c r="AG41" s="321"/>
      <c r="AH41" s="321"/>
      <c r="AI41" s="321"/>
      <c r="AJ41" s="321"/>
      <c r="AK41" s="321"/>
      <c r="AL41" s="321"/>
      <c r="AM41" s="321"/>
      <c r="AN41" s="321"/>
      <c r="AO41" s="321"/>
      <c r="AP41" s="321"/>
      <c r="AQ41" s="321"/>
      <c r="AR41" s="321"/>
      <c r="AS41" s="321"/>
      <c r="AT41" s="321"/>
      <c r="AU41" s="321"/>
    </row>
    <row r="42" spans="1:47" ht="16.5" customHeight="1">
      <c r="A42" s="1214"/>
      <c r="B42" s="1212"/>
      <c r="C42" s="1215"/>
      <c r="D42" s="325" t="s">
        <v>28</v>
      </c>
      <c r="E42" s="902">
        <v>0</v>
      </c>
      <c r="F42" s="902">
        <v>0</v>
      </c>
      <c r="G42" s="902">
        <v>0</v>
      </c>
      <c r="H42" s="902">
        <v>0</v>
      </c>
      <c r="I42" s="902">
        <v>0</v>
      </c>
      <c r="J42" s="902">
        <v>0</v>
      </c>
      <c r="K42" s="902">
        <v>0</v>
      </c>
      <c r="L42" s="902">
        <v>0</v>
      </c>
      <c r="M42" s="902">
        <v>0</v>
      </c>
      <c r="N42" s="902">
        <v>0</v>
      </c>
      <c r="O42" s="902">
        <v>0</v>
      </c>
      <c r="P42" s="902">
        <v>0</v>
      </c>
      <c r="Q42" s="902">
        <v>0</v>
      </c>
      <c r="R42" s="902">
        <v>0</v>
      </c>
      <c r="S42" s="902">
        <v>0</v>
      </c>
      <c r="T42" s="902">
        <v>0</v>
      </c>
      <c r="U42" s="902">
        <v>0</v>
      </c>
      <c r="V42" s="902">
        <v>0</v>
      </c>
      <c r="W42" s="902">
        <v>0</v>
      </c>
      <c r="X42" s="902">
        <v>0</v>
      </c>
      <c r="Y42" s="902">
        <v>0</v>
      </c>
      <c r="Z42" s="903">
        <v>0</v>
      </c>
      <c r="AA42" s="321"/>
      <c r="AB42" s="321"/>
      <c r="AC42" s="321"/>
      <c r="AD42" s="321"/>
      <c r="AE42" s="321"/>
      <c r="AF42" s="321"/>
      <c r="AG42" s="321"/>
      <c r="AH42" s="321"/>
      <c r="AI42" s="321"/>
      <c r="AJ42" s="321"/>
      <c r="AK42" s="321"/>
      <c r="AL42" s="321"/>
      <c r="AM42" s="321"/>
      <c r="AN42" s="321"/>
      <c r="AO42" s="321"/>
      <c r="AP42" s="321"/>
      <c r="AQ42" s="321"/>
      <c r="AR42" s="321"/>
      <c r="AS42" s="321"/>
      <c r="AT42" s="321"/>
      <c r="AU42" s="321"/>
    </row>
    <row r="43" spans="1:47" ht="16.5" customHeight="1">
      <c r="A43" s="1214"/>
      <c r="B43" s="1212"/>
      <c r="C43" s="1215"/>
      <c r="D43" s="324" t="s">
        <v>26</v>
      </c>
      <c r="E43" s="904">
        <v>0</v>
      </c>
      <c r="F43" s="904">
        <v>0</v>
      </c>
      <c r="G43" s="904">
        <v>0</v>
      </c>
      <c r="H43" s="904">
        <v>0</v>
      </c>
      <c r="I43" s="904">
        <v>0</v>
      </c>
      <c r="J43" s="904">
        <v>0</v>
      </c>
      <c r="K43" s="904">
        <v>0</v>
      </c>
      <c r="L43" s="904">
        <v>0</v>
      </c>
      <c r="M43" s="904">
        <v>0</v>
      </c>
      <c r="N43" s="904">
        <v>0</v>
      </c>
      <c r="O43" s="904">
        <v>0</v>
      </c>
      <c r="P43" s="904">
        <v>0</v>
      </c>
      <c r="Q43" s="904">
        <v>0</v>
      </c>
      <c r="R43" s="904">
        <v>0</v>
      </c>
      <c r="S43" s="904">
        <v>0</v>
      </c>
      <c r="T43" s="904">
        <v>0</v>
      </c>
      <c r="U43" s="904">
        <v>0</v>
      </c>
      <c r="V43" s="904">
        <v>0</v>
      </c>
      <c r="W43" s="904">
        <v>0</v>
      </c>
      <c r="X43" s="904">
        <v>0</v>
      </c>
      <c r="Y43" s="904">
        <v>0</v>
      </c>
      <c r="Z43" s="905">
        <v>0</v>
      </c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  <c r="AK43" s="321"/>
      <c r="AL43" s="321"/>
      <c r="AM43" s="321"/>
      <c r="AN43" s="321"/>
      <c r="AO43" s="321"/>
      <c r="AP43" s="321"/>
      <c r="AQ43" s="321"/>
      <c r="AR43" s="321"/>
      <c r="AS43" s="321"/>
      <c r="AT43" s="321"/>
      <c r="AU43" s="321"/>
    </row>
    <row r="44" spans="1:47" ht="16.5" customHeight="1">
      <c r="A44" s="1214"/>
      <c r="B44" s="1212"/>
      <c r="C44" s="1215" t="s">
        <v>56</v>
      </c>
      <c r="D44" s="323" t="s">
        <v>27</v>
      </c>
      <c r="E44" s="900">
        <v>0</v>
      </c>
      <c r="F44" s="900">
        <v>3</v>
      </c>
      <c r="G44" s="900">
        <v>125</v>
      </c>
      <c r="H44" s="900">
        <v>627</v>
      </c>
      <c r="I44" s="900">
        <v>393</v>
      </c>
      <c r="J44" s="900">
        <v>418</v>
      </c>
      <c r="K44" s="900">
        <v>381</v>
      </c>
      <c r="L44" s="900">
        <v>394</v>
      </c>
      <c r="M44" s="900">
        <v>499</v>
      </c>
      <c r="N44" s="900">
        <v>2633</v>
      </c>
      <c r="O44" s="900">
        <v>4296</v>
      </c>
      <c r="P44" s="900">
        <v>4324</v>
      </c>
      <c r="Q44" s="900">
        <v>2423</v>
      </c>
      <c r="R44" s="900">
        <v>1198</v>
      </c>
      <c r="S44" s="900">
        <v>641</v>
      </c>
      <c r="T44" s="900">
        <v>518</v>
      </c>
      <c r="U44" s="900">
        <v>203</v>
      </c>
      <c r="V44" s="900">
        <v>121</v>
      </c>
      <c r="W44" s="900">
        <v>60</v>
      </c>
      <c r="X44" s="900">
        <v>128</v>
      </c>
      <c r="Y44" s="900">
        <v>210</v>
      </c>
      <c r="Z44" s="901">
        <v>19596</v>
      </c>
      <c r="AA44" s="321"/>
      <c r="AB44" s="321"/>
      <c r="AC44" s="321"/>
      <c r="AD44" s="321"/>
      <c r="AE44" s="321"/>
      <c r="AF44" s="321"/>
      <c r="AG44" s="321"/>
      <c r="AH44" s="321"/>
      <c r="AI44" s="321"/>
      <c r="AJ44" s="321"/>
      <c r="AK44" s="321"/>
      <c r="AL44" s="321"/>
      <c r="AM44" s="321"/>
      <c r="AN44" s="321"/>
      <c r="AO44" s="321"/>
      <c r="AP44" s="321"/>
      <c r="AQ44" s="321"/>
      <c r="AR44" s="321"/>
      <c r="AS44" s="321"/>
      <c r="AT44" s="321"/>
      <c r="AU44" s="321"/>
    </row>
    <row r="45" spans="1:47" ht="16.5" customHeight="1">
      <c r="A45" s="1214"/>
      <c r="B45" s="1212"/>
      <c r="C45" s="1215"/>
      <c r="D45" s="325" t="s">
        <v>28</v>
      </c>
      <c r="E45" s="902">
        <v>0</v>
      </c>
      <c r="F45" s="902">
        <v>38</v>
      </c>
      <c r="G45" s="902">
        <v>3116</v>
      </c>
      <c r="H45" s="902">
        <v>32783</v>
      </c>
      <c r="I45" s="902">
        <v>25053</v>
      </c>
      <c r="J45" s="902">
        <v>29839</v>
      </c>
      <c r="K45" s="902">
        <v>28305</v>
      </c>
      <c r="L45" s="902">
        <v>31268</v>
      </c>
      <c r="M45" s="902">
        <v>40918</v>
      </c>
      <c r="N45" s="902">
        <v>223828</v>
      </c>
      <c r="O45" s="902">
        <v>361838</v>
      </c>
      <c r="P45" s="902">
        <v>366332</v>
      </c>
      <c r="Q45" s="902">
        <v>203500</v>
      </c>
      <c r="R45" s="902">
        <v>101842</v>
      </c>
      <c r="S45" s="902">
        <v>53398</v>
      </c>
      <c r="T45" s="902">
        <v>44800</v>
      </c>
      <c r="U45" s="902">
        <v>19253</v>
      </c>
      <c r="V45" s="902">
        <v>11771</v>
      </c>
      <c r="W45" s="902">
        <v>5274</v>
      </c>
      <c r="X45" s="902">
        <v>11261</v>
      </c>
      <c r="Y45" s="902">
        <v>20413</v>
      </c>
      <c r="Z45" s="903">
        <v>1614830</v>
      </c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321"/>
      <c r="AQ45" s="321"/>
      <c r="AR45" s="321"/>
      <c r="AS45" s="321"/>
      <c r="AT45" s="321"/>
      <c r="AU45" s="321"/>
    </row>
    <row r="46" spans="1:47" ht="16.5" customHeight="1">
      <c r="A46" s="1214"/>
      <c r="B46" s="1212"/>
      <c r="C46" s="1215"/>
      <c r="D46" s="324" t="s">
        <v>26</v>
      </c>
      <c r="E46" s="904">
        <v>0</v>
      </c>
      <c r="F46" s="904">
        <v>8</v>
      </c>
      <c r="G46" s="904">
        <v>424</v>
      </c>
      <c r="H46" s="904">
        <v>2564</v>
      </c>
      <c r="I46" s="904">
        <v>980</v>
      </c>
      <c r="J46" s="904">
        <v>663</v>
      </c>
      <c r="K46" s="904">
        <v>390</v>
      </c>
      <c r="L46" s="904">
        <v>286</v>
      </c>
      <c r="M46" s="904">
        <v>134</v>
      </c>
      <c r="N46" s="904">
        <v>758</v>
      </c>
      <c r="O46" s="904">
        <v>1233</v>
      </c>
      <c r="P46" s="904">
        <v>1169</v>
      </c>
      <c r="Q46" s="904">
        <v>625</v>
      </c>
      <c r="R46" s="904">
        <v>361</v>
      </c>
      <c r="S46" s="904">
        <v>200</v>
      </c>
      <c r="T46" s="904">
        <v>170</v>
      </c>
      <c r="U46" s="904">
        <v>75</v>
      </c>
      <c r="V46" s="904">
        <v>46</v>
      </c>
      <c r="W46" s="904">
        <v>21</v>
      </c>
      <c r="X46" s="904">
        <v>45</v>
      </c>
      <c r="Y46" s="904">
        <v>81</v>
      </c>
      <c r="Z46" s="905">
        <v>10233</v>
      </c>
      <c r="AA46" s="321"/>
      <c r="AB46" s="321"/>
      <c r="AC46" s="321"/>
      <c r="AD46" s="321"/>
      <c r="AE46" s="321"/>
      <c r="AF46" s="321"/>
      <c r="AG46" s="321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1"/>
      <c r="AS46" s="321"/>
      <c r="AT46" s="321"/>
      <c r="AU46" s="321"/>
    </row>
    <row r="47" spans="1:47" ht="16.5" customHeight="1">
      <c r="A47" s="1214"/>
      <c r="B47" s="1212" t="s">
        <v>30</v>
      </c>
      <c r="C47" s="1212"/>
      <c r="D47" s="323" t="s">
        <v>27</v>
      </c>
      <c r="E47" s="900">
        <v>0</v>
      </c>
      <c r="F47" s="900">
        <v>3</v>
      </c>
      <c r="G47" s="900">
        <v>125</v>
      </c>
      <c r="H47" s="900">
        <v>627</v>
      </c>
      <c r="I47" s="900">
        <v>393</v>
      </c>
      <c r="J47" s="900">
        <v>418</v>
      </c>
      <c r="K47" s="900">
        <v>381</v>
      </c>
      <c r="L47" s="900">
        <v>394</v>
      </c>
      <c r="M47" s="900">
        <v>499</v>
      </c>
      <c r="N47" s="900">
        <v>2633</v>
      </c>
      <c r="O47" s="900">
        <v>4296</v>
      </c>
      <c r="P47" s="900">
        <v>4324</v>
      </c>
      <c r="Q47" s="900">
        <v>2423</v>
      </c>
      <c r="R47" s="900">
        <v>1198</v>
      </c>
      <c r="S47" s="900">
        <v>641</v>
      </c>
      <c r="T47" s="900">
        <v>518</v>
      </c>
      <c r="U47" s="900">
        <v>203</v>
      </c>
      <c r="V47" s="900">
        <v>121</v>
      </c>
      <c r="W47" s="900">
        <v>60</v>
      </c>
      <c r="X47" s="900">
        <v>128</v>
      </c>
      <c r="Y47" s="900">
        <v>210</v>
      </c>
      <c r="Z47" s="901">
        <v>19596</v>
      </c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21"/>
      <c r="AL47" s="321"/>
      <c r="AM47" s="321"/>
      <c r="AN47" s="321"/>
      <c r="AO47" s="321"/>
      <c r="AP47" s="321"/>
      <c r="AQ47" s="321"/>
      <c r="AR47" s="321"/>
      <c r="AS47" s="321"/>
      <c r="AT47" s="321"/>
      <c r="AU47" s="321"/>
    </row>
    <row r="48" spans="1:47" ht="16.5" customHeight="1">
      <c r="A48" s="1214"/>
      <c r="B48" s="1212"/>
      <c r="C48" s="1212"/>
      <c r="D48" s="325" t="s">
        <v>28</v>
      </c>
      <c r="E48" s="902">
        <v>0</v>
      </c>
      <c r="F48" s="902">
        <v>38</v>
      </c>
      <c r="G48" s="902">
        <v>3116</v>
      </c>
      <c r="H48" s="902">
        <v>32783</v>
      </c>
      <c r="I48" s="902">
        <v>25053</v>
      </c>
      <c r="J48" s="902">
        <v>29839</v>
      </c>
      <c r="K48" s="902">
        <v>28305</v>
      </c>
      <c r="L48" s="902">
        <v>31268</v>
      </c>
      <c r="M48" s="902">
        <v>40918</v>
      </c>
      <c r="N48" s="902">
        <v>223828</v>
      </c>
      <c r="O48" s="902">
        <v>361838</v>
      </c>
      <c r="P48" s="902">
        <v>366332</v>
      </c>
      <c r="Q48" s="902">
        <v>203500</v>
      </c>
      <c r="R48" s="902">
        <v>101842</v>
      </c>
      <c r="S48" s="902">
        <v>53398</v>
      </c>
      <c r="T48" s="902">
        <v>44800</v>
      </c>
      <c r="U48" s="902">
        <v>19253</v>
      </c>
      <c r="V48" s="902">
        <v>11771</v>
      </c>
      <c r="W48" s="902">
        <v>5274</v>
      </c>
      <c r="X48" s="902">
        <v>11261</v>
      </c>
      <c r="Y48" s="902">
        <v>20413</v>
      </c>
      <c r="Z48" s="903">
        <v>1614830</v>
      </c>
      <c r="AA48" s="321"/>
      <c r="AB48" s="321"/>
      <c r="AC48" s="321"/>
      <c r="AD48" s="321"/>
      <c r="AE48" s="321"/>
      <c r="AF48" s="321"/>
      <c r="AG48" s="321"/>
      <c r="AH48" s="321"/>
      <c r="AI48" s="321"/>
      <c r="AJ48" s="321"/>
      <c r="AK48" s="321"/>
      <c r="AL48" s="321"/>
      <c r="AM48" s="321"/>
      <c r="AN48" s="321"/>
      <c r="AO48" s="321"/>
      <c r="AP48" s="321"/>
      <c r="AQ48" s="321"/>
      <c r="AR48" s="321"/>
      <c r="AS48" s="321"/>
      <c r="AT48" s="321"/>
      <c r="AU48" s="321"/>
    </row>
    <row r="49" spans="1:47" ht="16.5" customHeight="1">
      <c r="A49" s="1214"/>
      <c r="B49" s="1212"/>
      <c r="C49" s="1212"/>
      <c r="D49" s="324" t="s">
        <v>26</v>
      </c>
      <c r="E49" s="907">
        <v>0</v>
      </c>
      <c r="F49" s="907">
        <v>8</v>
      </c>
      <c r="G49" s="907">
        <v>424</v>
      </c>
      <c r="H49" s="907">
        <v>2564</v>
      </c>
      <c r="I49" s="907">
        <v>980</v>
      </c>
      <c r="J49" s="907">
        <v>663</v>
      </c>
      <c r="K49" s="907">
        <v>390</v>
      </c>
      <c r="L49" s="907">
        <v>286</v>
      </c>
      <c r="M49" s="907">
        <v>134</v>
      </c>
      <c r="N49" s="907">
        <v>758</v>
      </c>
      <c r="O49" s="907">
        <v>1233</v>
      </c>
      <c r="P49" s="907">
        <v>1169</v>
      </c>
      <c r="Q49" s="907">
        <v>625</v>
      </c>
      <c r="R49" s="907">
        <v>361</v>
      </c>
      <c r="S49" s="907">
        <v>200</v>
      </c>
      <c r="T49" s="907">
        <v>170</v>
      </c>
      <c r="U49" s="907">
        <v>75</v>
      </c>
      <c r="V49" s="907">
        <v>46</v>
      </c>
      <c r="W49" s="907">
        <v>21</v>
      </c>
      <c r="X49" s="907">
        <v>45</v>
      </c>
      <c r="Y49" s="907">
        <v>81</v>
      </c>
      <c r="Z49" s="908">
        <v>10233</v>
      </c>
      <c r="AA49" s="321"/>
      <c r="AB49" s="321"/>
      <c r="AC49" s="321"/>
      <c r="AD49" s="321"/>
      <c r="AE49" s="321"/>
      <c r="AF49" s="321"/>
      <c r="AG49" s="321"/>
      <c r="AH49" s="321"/>
      <c r="AI49" s="321"/>
      <c r="AJ49" s="321"/>
      <c r="AK49" s="321"/>
      <c r="AL49" s="321"/>
      <c r="AM49" s="321"/>
      <c r="AN49" s="321"/>
      <c r="AO49" s="321"/>
      <c r="AP49" s="321"/>
      <c r="AQ49" s="321"/>
      <c r="AR49" s="321"/>
      <c r="AS49" s="321"/>
      <c r="AT49" s="321"/>
      <c r="AU49" s="321"/>
    </row>
    <row r="50" spans="1:47" ht="16.5" customHeight="1">
      <c r="A50" s="1214" t="s">
        <v>24</v>
      </c>
      <c r="B50" s="1212"/>
      <c r="C50" s="1212"/>
      <c r="D50" s="323" t="s">
        <v>27</v>
      </c>
      <c r="E50" s="900">
        <v>0</v>
      </c>
      <c r="F50" s="900">
        <v>3</v>
      </c>
      <c r="G50" s="900">
        <v>125</v>
      </c>
      <c r="H50" s="900">
        <v>627</v>
      </c>
      <c r="I50" s="900">
        <v>393</v>
      </c>
      <c r="J50" s="900">
        <v>418</v>
      </c>
      <c r="K50" s="900">
        <v>381</v>
      </c>
      <c r="L50" s="900">
        <v>405</v>
      </c>
      <c r="M50" s="900">
        <v>526</v>
      </c>
      <c r="N50" s="900">
        <v>2672</v>
      </c>
      <c r="O50" s="900">
        <v>4357</v>
      </c>
      <c r="P50" s="900">
        <v>4376</v>
      </c>
      <c r="Q50" s="900">
        <v>2499</v>
      </c>
      <c r="R50" s="900">
        <v>1280</v>
      </c>
      <c r="S50" s="900">
        <v>680</v>
      </c>
      <c r="T50" s="900">
        <v>560</v>
      </c>
      <c r="U50" s="900">
        <v>256</v>
      </c>
      <c r="V50" s="900">
        <v>132</v>
      </c>
      <c r="W50" s="900">
        <v>98</v>
      </c>
      <c r="X50" s="900">
        <v>142</v>
      </c>
      <c r="Y50" s="900">
        <v>265</v>
      </c>
      <c r="Z50" s="901">
        <v>20196</v>
      </c>
      <c r="AA50" s="321"/>
      <c r="AB50" s="321"/>
      <c r="AC50" s="321"/>
      <c r="AD50" s="321"/>
      <c r="AE50" s="321"/>
      <c r="AF50" s="321"/>
      <c r="AG50" s="321"/>
      <c r="AH50" s="321"/>
      <c r="AI50" s="321"/>
      <c r="AJ50" s="321"/>
      <c r="AK50" s="321"/>
      <c r="AL50" s="321"/>
      <c r="AM50" s="321"/>
      <c r="AN50" s="321"/>
      <c r="AO50" s="321"/>
      <c r="AP50" s="321"/>
      <c r="AQ50" s="321"/>
      <c r="AR50" s="321"/>
      <c r="AS50" s="321"/>
      <c r="AT50" s="321"/>
      <c r="AU50" s="321"/>
    </row>
    <row r="51" spans="1:47" ht="16.5" customHeight="1">
      <c r="A51" s="1214"/>
      <c r="B51" s="1212"/>
      <c r="C51" s="1212"/>
      <c r="D51" s="325" t="s">
        <v>28</v>
      </c>
      <c r="E51" s="902">
        <v>0</v>
      </c>
      <c r="F51" s="902">
        <v>38</v>
      </c>
      <c r="G51" s="902">
        <v>3116</v>
      </c>
      <c r="H51" s="902">
        <v>32783</v>
      </c>
      <c r="I51" s="902">
        <v>25053</v>
      </c>
      <c r="J51" s="902">
        <v>29839</v>
      </c>
      <c r="K51" s="902">
        <v>28305</v>
      </c>
      <c r="L51" s="902">
        <v>32893</v>
      </c>
      <c r="M51" s="902">
        <v>45808</v>
      </c>
      <c r="N51" s="902">
        <v>231875</v>
      </c>
      <c r="O51" s="902">
        <v>375550</v>
      </c>
      <c r="P51" s="902">
        <v>378051</v>
      </c>
      <c r="Q51" s="902">
        <v>221552</v>
      </c>
      <c r="R51" s="902">
        <v>122507</v>
      </c>
      <c r="S51" s="902">
        <v>63121</v>
      </c>
      <c r="T51" s="902">
        <v>55214</v>
      </c>
      <c r="U51" s="902">
        <v>31676</v>
      </c>
      <c r="V51" s="902">
        <v>14237</v>
      </c>
      <c r="W51" s="902">
        <v>14176</v>
      </c>
      <c r="X51" s="902">
        <v>14655</v>
      </c>
      <c r="Y51" s="902">
        <v>33540</v>
      </c>
      <c r="Z51" s="903">
        <v>1753989</v>
      </c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321"/>
      <c r="AO51" s="321"/>
      <c r="AP51" s="321"/>
      <c r="AQ51" s="321"/>
      <c r="AR51" s="321"/>
      <c r="AS51" s="321"/>
      <c r="AT51" s="321"/>
      <c r="AU51" s="321"/>
    </row>
    <row r="52" spans="1:47" ht="16.5" customHeight="1">
      <c r="A52" s="1214"/>
      <c r="B52" s="1212"/>
      <c r="C52" s="1212"/>
      <c r="D52" s="324" t="s">
        <v>26</v>
      </c>
      <c r="E52" s="907">
        <v>0</v>
      </c>
      <c r="F52" s="907">
        <v>8</v>
      </c>
      <c r="G52" s="907">
        <v>424</v>
      </c>
      <c r="H52" s="907">
        <v>2564</v>
      </c>
      <c r="I52" s="907">
        <v>980</v>
      </c>
      <c r="J52" s="907">
        <v>663</v>
      </c>
      <c r="K52" s="907">
        <v>390</v>
      </c>
      <c r="L52" s="907">
        <v>319</v>
      </c>
      <c r="M52" s="907">
        <v>238</v>
      </c>
      <c r="N52" s="907">
        <v>884</v>
      </c>
      <c r="O52" s="907">
        <v>1397</v>
      </c>
      <c r="P52" s="907">
        <v>1271</v>
      </c>
      <c r="Q52" s="907">
        <v>789</v>
      </c>
      <c r="R52" s="907">
        <v>501</v>
      </c>
      <c r="S52" s="907">
        <v>242</v>
      </c>
      <c r="T52" s="907">
        <v>224</v>
      </c>
      <c r="U52" s="907">
        <v>143</v>
      </c>
      <c r="V52" s="907">
        <v>61</v>
      </c>
      <c r="W52" s="907">
        <v>70</v>
      </c>
      <c r="X52" s="907">
        <v>67</v>
      </c>
      <c r="Y52" s="907">
        <v>153</v>
      </c>
      <c r="Z52" s="908">
        <v>11388</v>
      </c>
      <c r="AA52" s="321"/>
      <c r="AB52" s="321"/>
      <c r="AC52" s="321"/>
      <c r="AD52" s="321"/>
      <c r="AE52" s="321"/>
      <c r="AF52" s="321"/>
      <c r="AG52" s="321"/>
      <c r="AH52" s="321"/>
      <c r="AI52" s="321"/>
      <c r="AJ52" s="321"/>
      <c r="AK52" s="321"/>
      <c r="AL52" s="321"/>
      <c r="AM52" s="321"/>
      <c r="AN52" s="321"/>
      <c r="AO52" s="321"/>
      <c r="AP52" s="321"/>
      <c r="AQ52" s="321"/>
      <c r="AR52" s="321"/>
      <c r="AS52" s="321"/>
      <c r="AT52" s="321"/>
      <c r="AU52" s="321"/>
    </row>
    <row r="53" spans="1:47" ht="16.5" customHeight="1">
      <c r="A53" s="1214" t="s">
        <v>33</v>
      </c>
      <c r="B53" s="1212"/>
      <c r="C53" s="1212"/>
      <c r="D53" s="323" t="s">
        <v>27</v>
      </c>
      <c r="E53" s="900">
        <v>14</v>
      </c>
      <c r="F53" s="900">
        <v>261</v>
      </c>
      <c r="G53" s="900">
        <v>579</v>
      </c>
      <c r="H53" s="900">
        <v>1225</v>
      </c>
      <c r="I53" s="900">
        <v>1125</v>
      </c>
      <c r="J53" s="900">
        <v>1610</v>
      </c>
      <c r="K53" s="900">
        <v>3427</v>
      </c>
      <c r="L53" s="900">
        <v>3133</v>
      </c>
      <c r="M53" s="900">
        <v>4928</v>
      </c>
      <c r="N53" s="900">
        <v>9719</v>
      </c>
      <c r="O53" s="900">
        <v>12135</v>
      </c>
      <c r="P53" s="900">
        <v>9250</v>
      </c>
      <c r="Q53" s="900">
        <v>4677</v>
      </c>
      <c r="R53" s="900">
        <v>2218</v>
      </c>
      <c r="S53" s="900">
        <v>1360</v>
      </c>
      <c r="T53" s="900">
        <v>1134</v>
      </c>
      <c r="U53" s="900">
        <v>724</v>
      </c>
      <c r="V53" s="900">
        <v>436</v>
      </c>
      <c r="W53" s="900">
        <v>360</v>
      </c>
      <c r="X53" s="900">
        <v>226</v>
      </c>
      <c r="Y53" s="900">
        <v>353</v>
      </c>
      <c r="Z53" s="901">
        <v>58893</v>
      </c>
      <c r="AA53" s="321"/>
      <c r="AB53" s="321"/>
      <c r="AC53" s="321"/>
      <c r="AD53" s="321"/>
      <c r="AE53" s="321"/>
      <c r="AF53" s="321"/>
      <c r="AG53" s="321"/>
      <c r="AH53" s="321"/>
      <c r="AI53" s="321"/>
      <c r="AJ53" s="321"/>
      <c r="AK53" s="321"/>
      <c r="AL53" s="321"/>
      <c r="AM53" s="321"/>
      <c r="AN53" s="321"/>
      <c r="AO53" s="321"/>
      <c r="AP53" s="321"/>
      <c r="AQ53" s="321"/>
      <c r="AR53" s="321"/>
      <c r="AS53" s="321"/>
      <c r="AT53" s="321"/>
      <c r="AU53" s="321"/>
    </row>
    <row r="54" spans="1:47" ht="16.5" customHeight="1">
      <c r="A54" s="1214"/>
      <c r="B54" s="1212"/>
      <c r="C54" s="1212"/>
      <c r="D54" s="325" t="s">
        <v>28</v>
      </c>
      <c r="E54" s="902">
        <v>227</v>
      </c>
      <c r="F54" s="902">
        <v>15235</v>
      </c>
      <c r="G54" s="902">
        <v>50026</v>
      </c>
      <c r="H54" s="902">
        <v>129409</v>
      </c>
      <c r="I54" s="902">
        <v>160886</v>
      </c>
      <c r="J54" s="902">
        <v>317934</v>
      </c>
      <c r="K54" s="902">
        <v>939947</v>
      </c>
      <c r="L54" s="902">
        <v>1038761</v>
      </c>
      <c r="M54" s="902">
        <v>1855266</v>
      </c>
      <c r="N54" s="902">
        <v>3435678</v>
      </c>
      <c r="O54" s="902">
        <v>4266735</v>
      </c>
      <c r="P54" s="902">
        <v>2947344</v>
      </c>
      <c r="Q54" s="902">
        <v>1456707</v>
      </c>
      <c r="R54" s="902">
        <v>657591</v>
      </c>
      <c r="S54" s="902">
        <v>472157</v>
      </c>
      <c r="T54" s="902">
        <v>411847</v>
      </c>
      <c r="U54" s="902">
        <v>315732</v>
      </c>
      <c r="V54" s="902">
        <v>206619</v>
      </c>
      <c r="W54" s="902">
        <v>195167</v>
      </c>
      <c r="X54" s="902">
        <v>71395</v>
      </c>
      <c r="Y54" s="902">
        <v>86995</v>
      </c>
      <c r="Z54" s="903">
        <v>19031658</v>
      </c>
      <c r="AA54" s="321"/>
      <c r="AB54" s="321"/>
      <c r="AC54" s="321"/>
      <c r="AD54" s="321"/>
      <c r="AE54" s="321"/>
      <c r="AF54" s="321"/>
      <c r="AG54" s="321"/>
      <c r="AH54" s="321"/>
      <c r="AI54" s="321"/>
      <c r="AJ54" s="321"/>
      <c r="AK54" s="321"/>
      <c r="AL54" s="321"/>
      <c r="AM54" s="321"/>
      <c r="AN54" s="321"/>
      <c r="AO54" s="321"/>
      <c r="AP54" s="321"/>
      <c r="AQ54" s="321"/>
      <c r="AR54" s="321"/>
      <c r="AS54" s="321"/>
      <c r="AT54" s="321"/>
      <c r="AU54" s="321"/>
    </row>
    <row r="55" spans="1:47" ht="16.5" customHeight="1" thickBot="1">
      <c r="A55" s="1216"/>
      <c r="B55" s="1217"/>
      <c r="C55" s="1217"/>
      <c r="D55" s="329" t="s">
        <v>26</v>
      </c>
      <c r="E55" s="909">
        <v>112</v>
      </c>
      <c r="F55" s="909">
        <v>4714</v>
      </c>
      <c r="G55" s="909">
        <v>8413</v>
      </c>
      <c r="H55" s="909">
        <v>9599</v>
      </c>
      <c r="I55" s="909">
        <v>7369</v>
      </c>
      <c r="J55" s="909">
        <v>9997</v>
      </c>
      <c r="K55" s="909">
        <v>22471</v>
      </c>
      <c r="L55" s="909">
        <v>18455</v>
      </c>
      <c r="M55" s="909">
        <v>26150</v>
      </c>
      <c r="N55" s="909">
        <v>37903</v>
      </c>
      <c r="O55" s="909">
        <v>37169</v>
      </c>
      <c r="P55" s="909">
        <v>19994</v>
      </c>
      <c r="Q55" s="909">
        <v>8064</v>
      </c>
      <c r="R55" s="909">
        <v>3058</v>
      </c>
      <c r="S55" s="909">
        <v>2004</v>
      </c>
      <c r="T55" s="909">
        <v>1387</v>
      </c>
      <c r="U55" s="909">
        <v>1057</v>
      </c>
      <c r="V55" s="909">
        <v>511</v>
      </c>
      <c r="W55" s="909">
        <v>453</v>
      </c>
      <c r="X55" s="909">
        <v>183</v>
      </c>
      <c r="Y55" s="909">
        <v>276</v>
      </c>
      <c r="Z55" s="909">
        <v>219339</v>
      </c>
      <c r="AA55" s="321"/>
      <c r="AB55" s="321"/>
      <c r="AC55" s="321"/>
      <c r="AD55" s="321"/>
      <c r="AE55" s="321"/>
      <c r="AF55" s="321"/>
      <c r="AG55" s="321"/>
      <c r="AH55" s="321"/>
      <c r="AI55" s="321"/>
      <c r="AJ55" s="321"/>
      <c r="AK55" s="321"/>
      <c r="AL55" s="321"/>
      <c r="AM55" s="321"/>
      <c r="AN55" s="321"/>
      <c r="AO55" s="321"/>
      <c r="AP55" s="321"/>
      <c r="AQ55" s="321"/>
      <c r="AR55" s="321"/>
      <c r="AS55" s="321"/>
      <c r="AT55" s="321"/>
      <c r="AU55" s="321"/>
    </row>
    <row r="56" spans="1:47" ht="16.5" customHeight="1" thickBot="1">
      <c r="A56" s="320"/>
      <c r="B56" s="320"/>
      <c r="C56" s="320"/>
      <c r="D56" s="320"/>
      <c r="E56" s="398"/>
      <c r="F56" s="398"/>
      <c r="G56" s="398"/>
      <c r="H56" s="398"/>
      <c r="I56" s="398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320"/>
      <c r="AB56" s="320"/>
      <c r="AC56" s="320"/>
      <c r="AD56" s="320"/>
      <c r="AE56" s="320"/>
      <c r="AF56" s="320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0"/>
    </row>
    <row r="57" spans="1:47" ht="16.5" customHeight="1">
      <c r="A57" s="320"/>
      <c r="B57" s="320"/>
      <c r="C57" s="320"/>
      <c r="D57" s="320"/>
      <c r="E57" s="398"/>
      <c r="F57" s="398"/>
      <c r="G57" s="1235" t="s">
        <v>422</v>
      </c>
      <c r="H57" s="1236"/>
      <c r="I57" s="1236"/>
      <c r="J57" s="1236"/>
      <c r="K57" s="1227" t="s">
        <v>434</v>
      </c>
      <c r="L57" s="1228"/>
      <c r="M57" s="1231" t="s">
        <v>435</v>
      </c>
      <c r="N57" s="1232"/>
      <c r="O57" s="1232"/>
      <c r="P57" s="1232"/>
      <c r="Q57" s="1232"/>
      <c r="R57" s="1232"/>
      <c r="S57" s="1232"/>
      <c r="T57" s="1233"/>
      <c r="U57" s="1231" t="s">
        <v>436</v>
      </c>
      <c r="V57" s="1232"/>
      <c r="W57" s="1232"/>
      <c r="X57" s="1232"/>
      <c r="Y57" s="1232"/>
      <c r="Z57" s="1234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</row>
    <row r="58" spans="1:47" ht="16.5" customHeight="1">
      <c r="A58" s="320"/>
      <c r="B58" s="320"/>
      <c r="C58" s="320"/>
      <c r="D58" s="320"/>
      <c r="E58" s="398"/>
      <c r="F58" s="398"/>
      <c r="G58" s="1237" t="s">
        <v>437</v>
      </c>
      <c r="H58" s="1220"/>
      <c r="I58" s="1220" t="s">
        <v>438</v>
      </c>
      <c r="J58" s="1220"/>
      <c r="K58" s="1229"/>
      <c r="L58" s="1230"/>
      <c r="M58" s="1220" t="s">
        <v>439</v>
      </c>
      <c r="N58" s="1220"/>
      <c r="O58" s="1220" t="s">
        <v>440</v>
      </c>
      <c r="P58" s="1220"/>
      <c r="Q58" s="1220" t="s">
        <v>441</v>
      </c>
      <c r="R58" s="1220"/>
      <c r="S58" s="1220" t="s">
        <v>442</v>
      </c>
      <c r="T58" s="1220"/>
      <c r="U58" s="1223" t="s">
        <v>437</v>
      </c>
      <c r="V58" s="1224"/>
      <c r="W58" s="1220" t="s">
        <v>443</v>
      </c>
      <c r="X58" s="1220"/>
      <c r="Y58" s="1220" t="s">
        <v>444</v>
      </c>
      <c r="Z58" s="1225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</row>
    <row r="59" spans="1:47" ht="16.5" customHeight="1" thickBot="1">
      <c r="A59" s="320"/>
      <c r="B59" s="320"/>
      <c r="C59" s="320"/>
      <c r="D59" s="320"/>
      <c r="E59" s="398"/>
      <c r="F59" s="398"/>
      <c r="G59" s="1226">
        <v>1742</v>
      </c>
      <c r="H59" s="1218"/>
      <c r="I59" s="1218">
        <v>174229</v>
      </c>
      <c r="J59" s="1218"/>
      <c r="K59" s="1218">
        <v>16</v>
      </c>
      <c r="L59" s="1218"/>
      <c r="M59" s="1218">
        <v>226</v>
      </c>
      <c r="N59" s="1218"/>
      <c r="O59" s="1218">
        <v>9</v>
      </c>
      <c r="P59" s="1218"/>
      <c r="Q59" s="1218">
        <v>87</v>
      </c>
      <c r="R59" s="1218"/>
      <c r="S59" s="1221">
        <v>323</v>
      </c>
      <c r="T59" s="1222"/>
      <c r="U59" s="1218">
        <v>60975</v>
      </c>
      <c r="V59" s="1218"/>
      <c r="W59" s="1218">
        <v>19031658</v>
      </c>
      <c r="X59" s="1218"/>
      <c r="Y59" s="1218">
        <v>219339</v>
      </c>
      <c r="Z59" s="1219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</row>
    <row r="60" spans="1:47" ht="16.5" customHeight="1"/>
  </sheetData>
  <mergeCells count="48"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13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opLeftCell="A2" zoomScale="60" zoomScaleNormal="60" workbookViewId="0"/>
  </sheetViews>
  <sheetFormatPr defaultRowHeight="13.5"/>
  <cols>
    <col min="1" max="30" width="9" style="243"/>
    <col min="31" max="33" width="0" style="243" hidden="1" customWidth="1"/>
    <col min="34" max="16384" width="9" style="243"/>
  </cols>
  <sheetData>
    <row r="1" spans="1:47" ht="18.75">
      <c r="A1" s="1238" t="s">
        <v>77</v>
      </c>
      <c r="B1" s="1239"/>
      <c r="C1" s="1239"/>
      <c r="D1" s="1239"/>
      <c r="E1" s="1239"/>
      <c r="F1" s="1239"/>
      <c r="G1" s="1239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</row>
    <row r="2" spans="1:47" ht="25.5">
      <c r="A2" s="1213" t="s">
        <v>0</v>
      </c>
      <c r="B2" s="1213"/>
      <c r="C2" s="1213"/>
      <c r="D2" s="1213"/>
      <c r="E2" s="1213"/>
      <c r="F2" s="1213"/>
      <c r="G2" s="1213"/>
      <c r="H2" s="1213"/>
      <c r="I2" s="1213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</row>
    <row r="3" spans="1:47" ht="14.25" thickBot="1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</row>
    <row r="4" spans="1:47" ht="16.5" customHeight="1">
      <c r="A4" s="260" t="s">
        <v>36</v>
      </c>
      <c r="B4" s="261" t="s">
        <v>35</v>
      </c>
      <c r="C4" s="261" t="s">
        <v>1</v>
      </c>
      <c r="D4" s="261" t="s">
        <v>2</v>
      </c>
      <c r="E4" s="261" t="s">
        <v>3</v>
      </c>
      <c r="F4" s="261" t="s">
        <v>4</v>
      </c>
      <c r="G4" s="261" t="s">
        <v>5</v>
      </c>
      <c r="H4" s="261" t="s">
        <v>6</v>
      </c>
      <c r="I4" s="261" t="s">
        <v>7</v>
      </c>
      <c r="J4" s="261" t="s">
        <v>8</v>
      </c>
      <c r="K4" s="261" t="s">
        <v>9</v>
      </c>
      <c r="L4" s="261" t="s">
        <v>10</v>
      </c>
      <c r="M4" s="261" t="s">
        <v>11</v>
      </c>
      <c r="N4" s="261" t="s">
        <v>12</v>
      </c>
      <c r="O4" s="261" t="s">
        <v>13</v>
      </c>
      <c r="P4" s="261" t="s">
        <v>14</v>
      </c>
      <c r="Q4" s="261" t="s">
        <v>15</v>
      </c>
      <c r="R4" s="261" t="s">
        <v>16</v>
      </c>
      <c r="S4" s="261" t="s">
        <v>17</v>
      </c>
      <c r="T4" s="261" t="s">
        <v>18</v>
      </c>
      <c r="U4" s="261" t="s">
        <v>19</v>
      </c>
      <c r="V4" s="261" t="s">
        <v>20</v>
      </c>
      <c r="W4" s="261" t="s">
        <v>21</v>
      </c>
      <c r="X4" s="261" t="s">
        <v>22</v>
      </c>
      <c r="Y4" s="261" t="s">
        <v>23</v>
      </c>
      <c r="Z4" s="262" t="s">
        <v>25</v>
      </c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</row>
    <row r="5" spans="1:47" ht="16.5" customHeight="1">
      <c r="A5" s="1214" t="s">
        <v>32</v>
      </c>
      <c r="B5" s="1212" t="s">
        <v>29</v>
      </c>
      <c r="C5" s="1212" t="s">
        <v>51</v>
      </c>
      <c r="D5" s="257" t="s">
        <v>27</v>
      </c>
      <c r="E5" s="899">
        <v>1</v>
      </c>
      <c r="F5" s="900">
        <v>5</v>
      </c>
      <c r="G5" s="900">
        <v>24</v>
      </c>
      <c r="H5" s="900">
        <v>53</v>
      </c>
      <c r="I5" s="900">
        <v>148</v>
      </c>
      <c r="J5" s="900">
        <v>217</v>
      </c>
      <c r="K5" s="900">
        <v>492</v>
      </c>
      <c r="L5" s="900">
        <v>794</v>
      </c>
      <c r="M5" s="900">
        <v>1626</v>
      </c>
      <c r="N5" s="900">
        <v>3360</v>
      </c>
      <c r="O5" s="900">
        <v>3269</v>
      </c>
      <c r="P5" s="900">
        <v>2522</v>
      </c>
      <c r="Q5" s="900">
        <v>1485</v>
      </c>
      <c r="R5" s="900">
        <v>933</v>
      </c>
      <c r="S5" s="900">
        <v>735</v>
      </c>
      <c r="T5" s="900">
        <v>773</v>
      </c>
      <c r="U5" s="900">
        <v>700</v>
      </c>
      <c r="V5" s="900">
        <v>486</v>
      </c>
      <c r="W5" s="900">
        <v>237</v>
      </c>
      <c r="X5" s="900">
        <v>198</v>
      </c>
      <c r="Y5" s="900">
        <v>95</v>
      </c>
      <c r="Z5" s="901">
        <v>18155</v>
      </c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</row>
    <row r="6" spans="1:47" ht="16.5" customHeight="1">
      <c r="A6" s="1214"/>
      <c r="B6" s="1212"/>
      <c r="C6" s="1212"/>
      <c r="D6" s="259" t="s">
        <v>28</v>
      </c>
      <c r="E6" s="902">
        <v>19</v>
      </c>
      <c r="F6" s="902">
        <v>432</v>
      </c>
      <c r="G6" s="902">
        <v>3502</v>
      </c>
      <c r="H6" s="902">
        <v>9987</v>
      </c>
      <c r="I6" s="902">
        <v>37320</v>
      </c>
      <c r="J6" s="902">
        <v>68472</v>
      </c>
      <c r="K6" s="902">
        <v>187548</v>
      </c>
      <c r="L6" s="902">
        <v>331047</v>
      </c>
      <c r="M6" s="902">
        <v>745554</v>
      </c>
      <c r="N6" s="902">
        <v>1688054</v>
      </c>
      <c r="O6" s="902">
        <v>1773570</v>
      </c>
      <c r="P6" s="902">
        <v>1445523</v>
      </c>
      <c r="Q6" s="902">
        <v>892491</v>
      </c>
      <c r="R6" s="902">
        <v>581440</v>
      </c>
      <c r="S6" s="902">
        <v>470612</v>
      </c>
      <c r="T6" s="902">
        <v>512007</v>
      </c>
      <c r="U6" s="902">
        <v>462669</v>
      </c>
      <c r="V6" s="902">
        <v>339560</v>
      </c>
      <c r="W6" s="902">
        <v>165909</v>
      </c>
      <c r="X6" s="902">
        <v>149225</v>
      </c>
      <c r="Y6" s="902">
        <v>68152</v>
      </c>
      <c r="Z6" s="903">
        <v>9933093</v>
      </c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</row>
    <row r="7" spans="1:47" ht="16.5" customHeight="1">
      <c r="A7" s="1214"/>
      <c r="B7" s="1212"/>
      <c r="C7" s="1212"/>
      <c r="D7" s="258" t="s">
        <v>26</v>
      </c>
      <c r="E7" s="904">
        <v>7</v>
      </c>
      <c r="F7" s="904">
        <v>78</v>
      </c>
      <c r="G7" s="904">
        <v>371</v>
      </c>
      <c r="H7" s="904">
        <v>766</v>
      </c>
      <c r="I7" s="904">
        <v>1977</v>
      </c>
      <c r="J7" s="904">
        <v>2555</v>
      </c>
      <c r="K7" s="904">
        <v>5395</v>
      </c>
      <c r="L7" s="904">
        <v>7386</v>
      </c>
      <c r="M7" s="904">
        <v>13320</v>
      </c>
      <c r="N7" s="904">
        <v>24569</v>
      </c>
      <c r="O7" s="904">
        <v>20785</v>
      </c>
      <c r="P7" s="904">
        <v>14077</v>
      </c>
      <c r="Q7" s="904">
        <v>7136</v>
      </c>
      <c r="R7" s="904">
        <v>3913</v>
      </c>
      <c r="S7" s="904">
        <v>2666</v>
      </c>
      <c r="T7" s="904">
        <v>2387</v>
      </c>
      <c r="U7" s="904">
        <v>1835</v>
      </c>
      <c r="V7" s="904">
        <v>1199</v>
      </c>
      <c r="W7" s="904">
        <v>493</v>
      </c>
      <c r="X7" s="904">
        <v>375</v>
      </c>
      <c r="Y7" s="904">
        <v>172</v>
      </c>
      <c r="Z7" s="905">
        <v>111462</v>
      </c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</row>
    <row r="8" spans="1:47" ht="16.5" customHeight="1">
      <c r="A8" s="1214"/>
      <c r="B8" s="1212"/>
      <c r="C8" s="1212" t="s">
        <v>52</v>
      </c>
      <c r="D8" s="257" t="s">
        <v>27</v>
      </c>
      <c r="E8" s="900">
        <v>0</v>
      </c>
      <c r="F8" s="900">
        <v>8</v>
      </c>
      <c r="G8" s="900">
        <v>38</v>
      </c>
      <c r="H8" s="900">
        <v>135</v>
      </c>
      <c r="I8" s="900">
        <v>400</v>
      </c>
      <c r="J8" s="900">
        <v>374</v>
      </c>
      <c r="K8" s="900">
        <v>506</v>
      </c>
      <c r="L8" s="900">
        <v>357</v>
      </c>
      <c r="M8" s="900">
        <v>319</v>
      </c>
      <c r="N8" s="900">
        <v>538</v>
      </c>
      <c r="O8" s="900">
        <v>500</v>
      </c>
      <c r="P8" s="900">
        <v>328</v>
      </c>
      <c r="Q8" s="900">
        <v>187</v>
      </c>
      <c r="R8" s="900">
        <v>94</v>
      </c>
      <c r="S8" s="900">
        <v>86</v>
      </c>
      <c r="T8" s="900">
        <v>118</v>
      </c>
      <c r="U8" s="900">
        <v>81</v>
      </c>
      <c r="V8" s="900">
        <v>73</v>
      </c>
      <c r="W8" s="900">
        <v>32</v>
      </c>
      <c r="X8" s="900">
        <v>35</v>
      </c>
      <c r="Y8" s="900">
        <v>50</v>
      </c>
      <c r="Z8" s="901">
        <v>4258</v>
      </c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</row>
    <row r="9" spans="1:47" ht="16.5" customHeight="1">
      <c r="A9" s="1214"/>
      <c r="B9" s="1212"/>
      <c r="C9" s="1212"/>
      <c r="D9" s="259" t="s">
        <v>28</v>
      </c>
      <c r="E9" s="902">
        <v>0</v>
      </c>
      <c r="F9" s="902">
        <v>243</v>
      </c>
      <c r="G9" s="902">
        <v>3157</v>
      </c>
      <c r="H9" s="902">
        <v>14971</v>
      </c>
      <c r="I9" s="902">
        <v>57710</v>
      </c>
      <c r="J9" s="902">
        <v>67421</v>
      </c>
      <c r="K9" s="902">
        <v>101640</v>
      </c>
      <c r="L9" s="902">
        <v>83551</v>
      </c>
      <c r="M9" s="902">
        <v>86772</v>
      </c>
      <c r="N9" s="902">
        <v>154673</v>
      </c>
      <c r="O9" s="902">
        <v>146486</v>
      </c>
      <c r="P9" s="902">
        <v>110348</v>
      </c>
      <c r="Q9" s="902">
        <v>69035</v>
      </c>
      <c r="R9" s="902">
        <v>34113</v>
      </c>
      <c r="S9" s="902">
        <v>33334</v>
      </c>
      <c r="T9" s="902">
        <v>45937</v>
      </c>
      <c r="U9" s="902">
        <v>34357</v>
      </c>
      <c r="V9" s="902">
        <v>28679</v>
      </c>
      <c r="W9" s="902">
        <v>13029</v>
      </c>
      <c r="X9" s="902">
        <v>15919</v>
      </c>
      <c r="Y9" s="902">
        <v>19257</v>
      </c>
      <c r="Z9" s="903">
        <v>1120632</v>
      </c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</row>
    <row r="10" spans="1:47" ht="16.5" customHeight="1">
      <c r="A10" s="1214"/>
      <c r="B10" s="1212"/>
      <c r="C10" s="1212"/>
      <c r="D10" s="258" t="s">
        <v>26</v>
      </c>
      <c r="E10" s="904">
        <v>0</v>
      </c>
      <c r="F10" s="904">
        <v>50</v>
      </c>
      <c r="G10" s="904">
        <v>346</v>
      </c>
      <c r="H10" s="904">
        <v>1138</v>
      </c>
      <c r="I10" s="904">
        <v>3055</v>
      </c>
      <c r="J10" s="904">
        <v>2573</v>
      </c>
      <c r="K10" s="904">
        <v>3019</v>
      </c>
      <c r="L10" s="904">
        <v>1932</v>
      </c>
      <c r="M10" s="904">
        <v>1572</v>
      </c>
      <c r="N10" s="904">
        <v>2287</v>
      </c>
      <c r="O10" s="904">
        <v>1744</v>
      </c>
      <c r="P10" s="904">
        <v>1082</v>
      </c>
      <c r="Q10" s="904">
        <v>540</v>
      </c>
      <c r="R10" s="904">
        <v>228</v>
      </c>
      <c r="S10" s="904">
        <v>184</v>
      </c>
      <c r="T10" s="904">
        <v>221</v>
      </c>
      <c r="U10" s="904">
        <v>133</v>
      </c>
      <c r="V10" s="904">
        <v>92</v>
      </c>
      <c r="W10" s="904">
        <v>35</v>
      </c>
      <c r="X10" s="904">
        <v>31</v>
      </c>
      <c r="Y10" s="904">
        <v>44</v>
      </c>
      <c r="Z10" s="905">
        <v>20306</v>
      </c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</row>
    <row r="11" spans="1:47" ht="16.5" customHeight="1">
      <c r="A11" s="1214"/>
      <c r="B11" s="1212"/>
      <c r="C11" s="1212" t="s">
        <v>53</v>
      </c>
      <c r="D11" s="257" t="s">
        <v>27</v>
      </c>
      <c r="E11" s="900">
        <v>0</v>
      </c>
      <c r="F11" s="900">
        <v>0</v>
      </c>
      <c r="G11" s="900">
        <v>0</v>
      </c>
      <c r="H11" s="900">
        <v>0</v>
      </c>
      <c r="I11" s="900">
        <v>17</v>
      </c>
      <c r="J11" s="900">
        <v>3</v>
      </c>
      <c r="K11" s="900">
        <v>2</v>
      </c>
      <c r="L11" s="900">
        <v>4</v>
      </c>
      <c r="M11" s="900">
        <v>81</v>
      </c>
      <c r="N11" s="900">
        <v>255</v>
      </c>
      <c r="O11" s="900">
        <v>302</v>
      </c>
      <c r="P11" s="900">
        <v>383</v>
      </c>
      <c r="Q11" s="900">
        <v>412</v>
      </c>
      <c r="R11" s="900">
        <v>43</v>
      </c>
      <c r="S11" s="900">
        <v>22</v>
      </c>
      <c r="T11" s="900">
        <v>27</v>
      </c>
      <c r="U11" s="900">
        <v>11</v>
      </c>
      <c r="V11" s="900">
        <v>20</v>
      </c>
      <c r="W11" s="900">
        <v>4</v>
      </c>
      <c r="X11" s="900">
        <v>4</v>
      </c>
      <c r="Y11" s="900">
        <v>2</v>
      </c>
      <c r="Z11" s="901">
        <v>1593</v>
      </c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</row>
    <row r="12" spans="1:47" ht="16.5" customHeight="1">
      <c r="A12" s="1214"/>
      <c r="B12" s="1212"/>
      <c r="C12" s="1212"/>
      <c r="D12" s="259" t="s">
        <v>28</v>
      </c>
      <c r="E12" s="902">
        <v>0</v>
      </c>
      <c r="F12" s="902">
        <v>0</v>
      </c>
      <c r="G12" s="902">
        <v>7</v>
      </c>
      <c r="H12" s="902">
        <v>6</v>
      </c>
      <c r="I12" s="902">
        <v>1380</v>
      </c>
      <c r="J12" s="902">
        <v>217</v>
      </c>
      <c r="K12" s="902">
        <v>240</v>
      </c>
      <c r="L12" s="902">
        <v>849</v>
      </c>
      <c r="M12" s="902">
        <v>12633</v>
      </c>
      <c r="N12" s="902">
        <v>50853</v>
      </c>
      <c r="O12" s="902">
        <v>66276</v>
      </c>
      <c r="P12" s="902">
        <v>86625</v>
      </c>
      <c r="Q12" s="902">
        <v>95007</v>
      </c>
      <c r="R12" s="902">
        <v>10417</v>
      </c>
      <c r="S12" s="902">
        <v>5348</v>
      </c>
      <c r="T12" s="902">
        <v>6964</v>
      </c>
      <c r="U12" s="902">
        <v>2814</v>
      </c>
      <c r="V12" s="902">
        <v>5706</v>
      </c>
      <c r="W12" s="902">
        <v>1021</v>
      </c>
      <c r="X12" s="902">
        <v>1007</v>
      </c>
      <c r="Y12" s="902">
        <v>520</v>
      </c>
      <c r="Z12" s="903">
        <v>347890</v>
      </c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</row>
    <row r="13" spans="1:47" ht="16.5" customHeight="1">
      <c r="A13" s="1214"/>
      <c r="B13" s="1212"/>
      <c r="C13" s="1212"/>
      <c r="D13" s="258" t="s">
        <v>26</v>
      </c>
      <c r="E13" s="904">
        <v>0</v>
      </c>
      <c r="F13" s="904">
        <v>0</v>
      </c>
      <c r="G13" s="904">
        <v>1</v>
      </c>
      <c r="H13" s="904">
        <v>1</v>
      </c>
      <c r="I13" s="904">
        <v>84</v>
      </c>
      <c r="J13" s="904">
        <v>13</v>
      </c>
      <c r="K13" s="904">
        <v>11</v>
      </c>
      <c r="L13" s="904">
        <v>23</v>
      </c>
      <c r="M13" s="904">
        <v>338</v>
      </c>
      <c r="N13" s="904">
        <v>863</v>
      </c>
      <c r="O13" s="904">
        <v>827</v>
      </c>
      <c r="P13" s="904">
        <v>858</v>
      </c>
      <c r="Q13" s="904">
        <v>767</v>
      </c>
      <c r="R13" s="904">
        <v>57</v>
      </c>
      <c r="S13" s="904">
        <v>28</v>
      </c>
      <c r="T13" s="904">
        <v>35</v>
      </c>
      <c r="U13" s="904">
        <v>13</v>
      </c>
      <c r="V13" s="904">
        <v>27</v>
      </c>
      <c r="W13" s="904">
        <v>6</v>
      </c>
      <c r="X13" s="904">
        <v>4</v>
      </c>
      <c r="Y13" s="904">
        <v>2</v>
      </c>
      <c r="Z13" s="905">
        <v>3958</v>
      </c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</row>
    <row r="14" spans="1:47" ht="16.5" customHeight="1">
      <c r="A14" s="1214"/>
      <c r="B14" s="1212"/>
      <c r="C14" s="1215" t="s">
        <v>54</v>
      </c>
      <c r="D14" s="257" t="s">
        <v>27</v>
      </c>
      <c r="E14" s="900">
        <v>0</v>
      </c>
      <c r="F14" s="900">
        <v>0</v>
      </c>
      <c r="G14" s="900">
        <v>0</v>
      </c>
      <c r="H14" s="900">
        <v>0</v>
      </c>
      <c r="I14" s="900">
        <v>0</v>
      </c>
      <c r="J14" s="900">
        <v>6</v>
      </c>
      <c r="K14" s="900">
        <v>0</v>
      </c>
      <c r="L14" s="900">
        <v>0</v>
      </c>
      <c r="M14" s="900">
        <v>3</v>
      </c>
      <c r="N14" s="900">
        <v>17</v>
      </c>
      <c r="O14" s="900">
        <v>46</v>
      </c>
      <c r="P14" s="900">
        <v>2</v>
      </c>
      <c r="Q14" s="900">
        <v>0</v>
      </c>
      <c r="R14" s="900">
        <v>0</v>
      </c>
      <c r="S14" s="900">
        <v>0</v>
      </c>
      <c r="T14" s="900">
        <v>5</v>
      </c>
      <c r="U14" s="900">
        <v>6</v>
      </c>
      <c r="V14" s="900">
        <v>2</v>
      </c>
      <c r="W14" s="900">
        <v>0</v>
      </c>
      <c r="X14" s="900">
        <v>0</v>
      </c>
      <c r="Y14" s="900">
        <v>0</v>
      </c>
      <c r="Z14" s="901">
        <v>86</v>
      </c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</row>
    <row r="15" spans="1:47" ht="16.5" customHeight="1">
      <c r="A15" s="1214"/>
      <c r="B15" s="1212"/>
      <c r="C15" s="1215"/>
      <c r="D15" s="259" t="s">
        <v>28</v>
      </c>
      <c r="E15" s="902">
        <v>0</v>
      </c>
      <c r="F15" s="902">
        <v>0</v>
      </c>
      <c r="G15" s="902">
        <v>0</v>
      </c>
      <c r="H15" s="902">
        <v>2</v>
      </c>
      <c r="I15" s="902">
        <v>0</v>
      </c>
      <c r="J15" s="902">
        <v>787</v>
      </c>
      <c r="K15" s="902">
        <v>0</v>
      </c>
      <c r="L15" s="902">
        <v>0</v>
      </c>
      <c r="M15" s="902">
        <v>451</v>
      </c>
      <c r="N15" s="902">
        <v>2525</v>
      </c>
      <c r="O15" s="902">
        <v>8925</v>
      </c>
      <c r="P15" s="902">
        <v>380</v>
      </c>
      <c r="Q15" s="902">
        <v>0</v>
      </c>
      <c r="R15" s="902">
        <v>44</v>
      </c>
      <c r="S15" s="902">
        <v>0</v>
      </c>
      <c r="T15" s="902">
        <v>979</v>
      </c>
      <c r="U15" s="902">
        <v>1191</v>
      </c>
      <c r="V15" s="902">
        <v>310</v>
      </c>
      <c r="W15" s="902">
        <v>0</v>
      </c>
      <c r="X15" s="902">
        <v>0</v>
      </c>
      <c r="Y15" s="902">
        <v>0</v>
      </c>
      <c r="Z15" s="903">
        <v>15594</v>
      </c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U15" s="255"/>
    </row>
    <row r="16" spans="1:47" ht="16.5" customHeight="1">
      <c r="A16" s="1214"/>
      <c r="B16" s="1212"/>
      <c r="C16" s="1215"/>
      <c r="D16" s="258" t="s">
        <v>26</v>
      </c>
      <c r="E16" s="904">
        <v>0</v>
      </c>
      <c r="F16" s="904">
        <v>0</v>
      </c>
      <c r="G16" s="904">
        <v>0</v>
      </c>
      <c r="H16" s="904">
        <v>0</v>
      </c>
      <c r="I16" s="904">
        <v>0</v>
      </c>
      <c r="J16" s="904">
        <v>40</v>
      </c>
      <c r="K16" s="904">
        <v>0</v>
      </c>
      <c r="L16" s="904">
        <v>0</v>
      </c>
      <c r="M16" s="904">
        <v>11</v>
      </c>
      <c r="N16" s="904">
        <v>53</v>
      </c>
      <c r="O16" s="904">
        <v>129</v>
      </c>
      <c r="P16" s="904">
        <v>5</v>
      </c>
      <c r="Q16" s="904">
        <v>0</v>
      </c>
      <c r="R16" s="904">
        <v>0</v>
      </c>
      <c r="S16" s="904">
        <v>0</v>
      </c>
      <c r="T16" s="904">
        <v>6</v>
      </c>
      <c r="U16" s="904">
        <v>7</v>
      </c>
      <c r="V16" s="904">
        <v>2</v>
      </c>
      <c r="W16" s="904">
        <v>0</v>
      </c>
      <c r="X16" s="904">
        <v>0</v>
      </c>
      <c r="Y16" s="904">
        <v>0</v>
      </c>
      <c r="Z16" s="906">
        <v>253</v>
      </c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</row>
    <row r="17" spans="1:47" ht="16.5" customHeight="1">
      <c r="A17" s="1214"/>
      <c r="B17" s="1212" t="s">
        <v>30</v>
      </c>
      <c r="C17" s="1212"/>
      <c r="D17" s="257" t="s">
        <v>27</v>
      </c>
      <c r="E17" s="900">
        <v>1</v>
      </c>
      <c r="F17" s="900">
        <v>13</v>
      </c>
      <c r="G17" s="900">
        <v>62</v>
      </c>
      <c r="H17" s="900">
        <v>188</v>
      </c>
      <c r="I17" s="900">
        <v>565</v>
      </c>
      <c r="J17" s="900">
        <v>600</v>
      </c>
      <c r="K17" s="900">
        <v>1000</v>
      </c>
      <c r="L17" s="900">
        <v>1155</v>
      </c>
      <c r="M17" s="900">
        <v>2029</v>
      </c>
      <c r="N17" s="900">
        <v>4170</v>
      </c>
      <c r="O17" s="900">
        <v>4119</v>
      </c>
      <c r="P17" s="900">
        <v>3235</v>
      </c>
      <c r="Q17" s="900">
        <v>2085</v>
      </c>
      <c r="R17" s="900">
        <v>1070</v>
      </c>
      <c r="S17" s="900">
        <v>843</v>
      </c>
      <c r="T17" s="900">
        <v>923</v>
      </c>
      <c r="U17" s="900">
        <v>798</v>
      </c>
      <c r="V17" s="900">
        <v>581</v>
      </c>
      <c r="W17" s="900">
        <v>272</v>
      </c>
      <c r="X17" s="900">
        <v>237</v>
      </c>
      <c r="Y17" s="900">
        <v>147</v>
      </c>
      <c r="Z17" s="901">
        <v>24092</v>
      </c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</row>
    <row r="18" spans="1:47" ht="16.5" customHeight="1">
      <c r="A18" s="1214"/>
      <c r="B18" s="1212"/>
      <c r="C18" s="1212"/>
      <c r="D18" s="259" t="s">
        <v>28</v>
      </c>
      <c r="E18" s="902">
        <v>19</v>
      </c>
      <c r="F18" s="902">
        <v>675</v>
      </c>
      <c r="G18" s="902">
        <v>6666</v>
      </c>
      <c r="H18" s="902">
        <v>24966</v>
      </c>
      <c r="I18" s="902">
        <v>96410</v>
      </c>
      <c r="J18" s="902">
        <v>136897</v>
      </c>
      <c r="K18" s="902">
        <v>289428</v>
      </c>
      <c r="L18" s="902">
        <v>415447</v>
      </c>
      <c r="M18" s="902">
        <v>845410</v>
      </c>
      <c r="N18" s="902">
        <v>1896105</v>
      </c>
      <c r="O18" s="902">
        <v>1995257</v>
      </c>
      <c r="P18" s="902">
        <v>1642876</v>
      </c>
      <c r="Q18" s="902">
        <v>1056533</v>
      </c>
      <c r="R18" s="902">
        <v>626014</v>
      </c>
      <c r="S18" s="902">
        <v>509294</v>
      </c>
      <c r="T18" s="902">
        <v>565887</v>
      </c>
      <c r="U18" s="902">
        <v>501031</v>
      </c>
      <c r="V18" s="902">
        <v>374255</v>
      </c>
      <c r="W18" s="902">
        <v>179959</v>
      </c>
      <c r="X18" s="902">
        <v>166151</v>
      </c>
      <c r="Y18" s="902">
        <v>87929</v>
      </c>
      <c r="Z18" s="903">
        <v>11417209</v>
      </c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</row>
    <row r="19" spans="1:47" ht="16.5" customHeight="1">
      <c r="A19" s="1214"/>
      <c r="B19" s="1212"/>
      <c r="C19" s="1212"/>
      <c r="D19" s="258" t="s">
        <v>26</v>
      </c>
      <c r="E19" s="907">
        <v>7</v>
      </c>
      <c r="F19" s="907">
        <v>128</v>
      </c>
      <c r="G19" s="907">
        <v>718</v>
      </c>
      <c r="H19" s="907">
        <v>1905</v>
      </c>
      <c r="I19" s="907">
        <v>5116</v>
      </c>
      <c r="J19" s="907">
        <v>5181</v>
      </c>
      <c r="K19" s="907">
        <v>8425</v>
      </c>
      <c r="L19" s="907">
        <v>9341</v>
      </c>
      <c r="M19" s="907">
        <v>15241</v>
      </c>
      <c r="N19" s="907">
        <v>27772</v>
      </c>
      <c r="O19" s="907">
        <v>23485</v>
      </c>
      <c r="P19" s="907">
        <v>16022</v>
      </c>
      <c r="Q19" s="907">
        <v>8443</v>
      </c>
      <c r="R19" s="907">
        <v>4198</v>
      </c>
      <c r="S19" s="907">
        <v>2878</v>
      </c>
      <c r="T19" s="907">
        <v>2649</v>
      </c>
      <c r="U19" s="907">
        <v>1988</v>
      </c>
      <c r="V19" s="907">
        <v>1320</v>
      </c>
      <c r="W19" s="907">
        <v>534</v>
      </c>
      <c r="X19" s="907">
        <v>410</v>
      </c>
      <c r="Y19" s="907">
        <v>218</v>
      </c>
      <c r="Z19" s="908">
        <v>135979</v>
      </c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</row>
    <row r="20" spans="1:47" ht="16.5" customHeight="1">
      <c r="A20" s="1214"/>
      <c r="B20" s="1212" t="s">
        <v>31</v>
      </c>
      <c r="C20" s="1215" t="s">
        <v>55</v>
      </c>
      <c r="D20" s="257" t="s">
        <v>27</v>
      </c>
      <c r="E20" s="900">
        <v>0</v>
      </c>
      <c r="F20" s="900">
        <v>0</v>
      </c>
      <c r="G20" s="900">
        <v>0</v>
      </c>
      <c r="H20" s="900">
        <v>14</v>
      </c>
      <c r="I20" s="900">
        <v>36</v>
      </c>
      <c r="J20" s="900">
        <v>58</v>
      </c>
      <c r="K20" s="900">
        <v>32</v>
      </c>
      <c r="L20" s="900">
        <v>21</v>
      </c>
      <c r="M20" s="900">
        <v>3</v>
      </c>
      <c r="N20" s="900">
        <v>37</v>
      </c>
      <c r="O20" s="900">
        <v>57</v>
      </c>
      <c r="P20" s="900">
        <v>16</v>
      </c>
      <c r="Q20" s="900">
        <v>1</v>
      </c>
      <c r="R20" s="900">
        <v>0</v>
      </c>
      <c r="S20" s="900">
        <v>0</v>
      </c>
      <c r="T20" s="900">
        <v>0</v>
      </c>
      <c r="U20" s="900">
        <v>0</v>
      </c>
      <c r="V20" s="900">
        <v>0</v>
      </c>
      <c r="W20" s="900">
        <v>0</v>
      </c>
      <c r="X20" s="900">
        <v>0</v>
      </c>
      <c r="Y20" s="900">
        <v>0</v>
      </c>
      <c r="Z20" s="901">
        <v>276</v>
      </c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</row>
    <row r="21" spans="1:47" ht="16.5" customHeight="1">
      <c r="A21" s="1214"/>
      <c r="B21" s="1212"/>
      <c r="C21" s="1215"/>
      <c r="D21" s="259" t="s">
        <v>28</v>
      </c>
      <c r="E21" s="902">
        <v>0</v>
      </c>
      <c r="F21" s="902">
        <v>0</v>
      </c>
      <c r="G21" s="902">
        <v>5</v>
      </c>
      <c r="H21" s="902">
        <v>468</v>
      </c>
      <c r="I21" s="902">
        <v>1841</v>
      </c>
      <c r="J21" s="902">
        <v>3618</v>
      </c>
      <c r="K21" s="902">
        <v>2123</v>
      </c>
      <c r="L21" s="902">
        <v>1740</v>
      </c>
      <c r="M21" s="902">
        <v>330</v>
      </c>
      <c r="N21" s="902">
        <v>2828</v>
      </c>
      <c r="O21" s="902">
        <v>4465</v>
      </c>
      <c r="P21" s="902">
        <v>1156</v>
      </c>
      <c r="Q21" s="902">
        <v>135</v>
      </c>
      <c r="R21" s="902">
        <v>7</v>
      </c>
      <c r="S21" s="902">
        <v>63</v>
      </c>
      <c r="T21" s="902">
        <v>0</v>
      </c>
      <c r="U21" s="902">
        <v>0</v>
      </c>
      <c r="V21" s="902">
        <v>15</v>
      </c>
      <c r="W21" s="902">
        <v>0</v>
      </c>
      <c r="X21" s="902">
        <v>0</v>
      </c>
      <c r="Y21" s="902">
        <v>0</v>
      </c>
      <c r="Z21" s="903">
        <v>18794</v>
      </c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</row>
    <row r="22" spans="1:47" ht="16.5" customHeight="1">
      <c r="A22" s="1214"/>
      <c r="B22" s="1212"/>
      <c r="C22" s="1215"/>
      <c r="D22" s="258" t="s">
        <v>26</v>
      </c>
      <c r="E22" s="904">
        <v>0</v>
      </c>
      <c r="F22" s="904">
        <v>0</v>
      </c>
      <c r="G22" s="904">
        <v>1</v>
      </c>
      <c r="H22" s="904">
        <v>39</v>
      </c>
      <c r="I22" s="904">
        <v>101</v>
      </c>
      <c r="J22" s="904">
        <v>143</v>
      </c>
      <c r="K22" s="904">
        <v>64</v>
      </c>
      <c r="L22" s="904">
        <v>33</v>
      </c>
      <c r="M22" s="904">
        <v>5</v>
      </c>
      <c r="N22" s="904">
        <v>51</v>
      </c>
      <c r="O22" s="904">
        <v>74</v>
      </c>
      <c r="P22" s="904">
        <v>20</v>
      </c>
      <c r="Q22" s="904">
        <v>2</v>
      </c>
      <c r="R22" s="904">
        <v>0</v>
      </c>
      <c r="S22" s="904">
        <v>1</v>
      </c>
      <c r="T22" s="904">
        <v>0</v>
      </c>
      <c r="U22" s="904">
        <v>0</v>
      </c>
      <c r="V22" s="904">
        <v>0</v>
      </c>
      <c r="W22" s="904">
        <v>0</v>
      </c>
      <c r="X22" s="904">
        <v>0</v>
      </c>
      <c r="Y22" s="904">
        <v>0</v>
      </c>
      <c r="Z22" s="905">
        <v>534</v>
      </c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</row>
    <row r="23" spans="1:47" ht="16.5" customHeight="1">
      <c r="A23" s="1214"/>
      <c r="B23" s="1212"/>
      <c r="C23" s="1215" t="s">
        <v>56</v>
      </c>
      <c r="D23" s="257" t="s">
        <v>27</v>
      </c>
      <c r="E23" s="900">
        <v>23</v>
      </c>
      <c r="F23" s="900">
        <v>7</v>
      </c>
      <c r="G23" s="900">
        <v>2</v>
      </c>
      <c r="H23" s="900">
        <v>25</v>
      </c>
      <c r="I23" s="900">
        <v>5</v>
      </c>
      <c r="J23" s="900">
        <v>5</v>
      </c>
      <c r="K23" s="900">
        <v>2</v>
      </c>
      <c r="L23" s="900">
        <v>1</v>
      </c>
      <c r="M23" s="900">
        <v>4</v>
      </c>
      <c r="N23" s="900">
        <v>3</v>
      </c>
      <c r="O23" s="900">
        <v>0</v>
      </c>
      <c r="P23" s="900">
        <v>0</v>
      </c>
      <c r="Q23" s="900">
        <v>1</v>
      </c>
      <c r="R23" s="900">
        <v>0</v>
      </c>
      <c r="S23" s="900">
        <v>0</v>
      </c>
      <c r="T23" s="900">
        <v>0</v>
      </c>
      <c r="U23" s="900">
        <v>0</v>
      </c>
      <c r="V23" s="900">
        <v>0</v>
      </c>
      <c r="W23" s="900">
        <v>0</v>
      </c>
      <c r="X23" s="900">
        <v>0</v>
      </c>
      <c r="Y23" s="900">
        <v>0</v>
      </c>
      <c r="Z23" s="901">
        <v>79</v>
      </c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</row>
    <row r="24" spans="1:47" ht="16.5" customHeight="1">
      <c r="A24" s="1214"/>
      <c r="B24" s="1212"/>
      <c r="C24" s="1215"/>
      <c r="D24" s="259" t="s">
        <v>28</v>
      </c>
      <c r="E24" s="902">
        <v>0</v>
      </c>
      <c r="F24" s="902">
        <v>55</v>
      </c>
      <c r="G24" s="902">
        <v>72</v>
      </c>
      <c r="H24" s="902">
        <v>729</v>
      </c>
      <c r="I24" s="902">
        <v>185</v>
      </c>
      <c r="J24" s="902">
        <v>326</v>
      </c>
      <c r="K24" s="902">
        <v>94</v>
      </c>
      <c r="L24" s="902">
        <v>33</v>
      </c>
      <c r="M24" s="902">
        <v>317</v>
      </c>
      <c r="N24" s="902">
        <v>289</v>
      </c>
      <c r="O24" s="902">
        <v>0</v>
      </c>
      <c r="P24" s="902">
        <v>0</v>
      </c>
      <c r="Q24" s="902">
        <v>56</v>
      </c>
      <c r="R24" s="902">
        <v>0</v>
      </c>
      <c r="S24" s="902">
        <v>0</v>
      </c>
      <c r="T24" s="902">
        <v>48</v>
      </c>
      <c r="U24" s="902">
        <v>0</v>
      </c>
      <c r="V24" s="902">
        <v>0</v>
      </c>
      <c r="W24" s="902">
        <v>0</v>
      </c>
      <c r="X24" s="902">
        <v>0</v>
      </c>
      <c r="Y24" s="902">
        <v>0</v>
      </c>
      <c r="Z24" s="903">
        <v>2204</v>
      </c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</row>
    <row r="25" spans="1:47" ht="16.5" customHeight="1">
      <c r="A25" s="1214"/>
      <c r="B25" s="1212"/>
      <c r="C25" s="1215"/>
      <c r="D25" s="258" t="s">
        <v>26</v>
      </c>
      <c r="E25" s="904">
        <v>0</v>
      </c>
      <c r="F25" s="904">
        <v>10</v>
      </c>
      <c r="G25" s="904">
        <v>9</v>
      </c>
      <c r="H25" s="904">
        <v>64</v>
      </c>
      <c r="I25" s="904">
        <v>10</v>
      </c>
      <c r="J25" s="904">
        <v>14</v>
      </c>
      <c r="K25" s="904">
        <v>2</v>
      </c>
      <c r="L25" s="904">
        <v>1</v>
      </c>
      <c r="M25" s="904">
        <v>3</v>
      </c>
      <c r="N25" s="904">
        <v>5</v>
      </c>
      <c r="O25" s="904">
        <v>0</v>
      </c>
      <c r="P25" s="904">
        <v>0</v>
      </c>
      <c r="Q25" s="904">
        <v>1</v>
      </c>
      <c r="R25" s="904">
        <v>0</v>
      </c>
      <c r="S25" s="904">
        <v>0</v>
      </c>
      <c r="T25" s="904">
        <v>1</v>
      </c>
      <c r="U25" s="904">
        <v>0</v>
      </c>
      <c r="V25" s="904">
        <v>0</v>
      </c>
      <c r="W25" s="904">
        <v>0</v>
      </c>
      <c r="X25" s="904">
        <v>0</v>
      </c>
      <c r="Y25" s="904">
        <v>0</v>
      </c>
      <c r="Z25" s="906">
        <v>120</v>
      </c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</row>
    <row r="26" spans="1:47" ht="16.5" customHeight="1">
      <c r="A26" s="1214"/>
      <c r="B26" s="1212" t="s">
        <v>30</v>
      </c>
      <c r="C26" s="1212"/>
      <c r="D26" s="257" t="s">
        <v>27</v>
      </c>
      <c r="E26" s="900">
        <v>23</v>
      </c>
      <c r="F26" s="900">
        <v>7</v>
      </c>
      <c r="G26" s="900">
        <v>2</v>
      </c>
      <c r="H26" s="900">
        <v>39</v>
      </c>
      <c r="I26" s="900">
        <v>41</v>
      </c>
      <c r="J26" s="900">
        <v>63</v>
      </c>
      <c r="K26" s="900">
        <v>34</v>
      </c>
      <c r="L26" s="900">
        <v>21</v>
      </c>
      <c r="M26" s="900">
        <v>8</v>
      </c>
      <c r="N26" s="900">
        <v>41</v>
      </c>
      <c r="O26" s="900">
        <v>57</v>
      </c>
      <c r="P26" s="900">
        <v>16</v>
      </c>
      <c r="Q26" s="900">
        <v>2</v>
      </c>
      <c r="R26" s="900">
        <v>0</v>
      </c>
      <c r="S26" s="900">
        <v>0</v>
      </c>
      <c r="T26" s="900">
        <v>0</v>
      </c>
      <c r="U26" s="900">
        <v>0</v>
      </c>
      <c r="V26" s="900">
        <v>0</v>
      </c>
      <c r="W26" s="900">
        <v>0</v>
      </c>
      <c r="X26" s="900">
        <v>0</v>
      </c>
      <c r="Y26" s="900">
        <v>0</v>
      </c>
      <c r="Z26" s="901">
        <v>355</v>
      </c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</row>
    <row r="27" spans="1:47" ht="16.5" customHeight="1">
      <c r="A27" s="1214"/>
      <c r="B27" s="1212"/>
      <c r="C27" s="1212"/>
      <c r="D27" s="259" t="s">
        <v>28</v>
      </c>
      <c r="E27" s="902">
        <v>0</v>
      </c>
      <c r="F27" s="902">
        <v>55</v>
      </c>
      <c r="G27" s="902">
        <v>77</v>
      </c>
      <c r="H27" s="902">
        <v>1197</v>
      </c>
      <c r="I27" s="902">
        <v>2026</v>
      </c>
      <c r="J27" s="902">
        <v>3944</v>
      </c>
      <c r="K27" s="902">
        <v>2217</v>
      </c>
      <c r="L27" s="902">
        <v>1773</v>
      </c>
      <c r="M27" s="902">
        <v>647</v>
      </c>
      <c r="N27" s="902">
        <v>3117</v>
      </c>
      <c r="O27" s="902">
        <v>4465</v>
      </c>
      <c r="P27" s="902">
        <v>1156</v>
      </c>
      <c r="Q27" s="902">
        <v>191</v>
      </c>
      <c r="R27" s="902">
        <v>7</v>
      </c>
      <c r="S27" s="902">
        <v>63</v>
      </c>
      <c r="T27" s="902">
        <v>48</v>
      </c>
      <c r="U27" s="902">
        <v>0</v>
      </c>
      <c r="V27" s="902">
        <v>15</v>
      </c>
      <c r="W27" s="902">
        <v>0</v>
      </c>
      <c r="X27" s="902">
        <v>0</v>
      </c>
      <c r="Y27" s="902">
        <v>0</v>
      </c>
      <c r="Z27" s="903">
        <v>20998</v>
      </c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</row>
    <row r="28" spans="1:47" ht="16.5" customHeight="1">
      <c r="A28" s="1214"/>
      <c r="B28" s="1212"/>
      <c r="C28" s="1212"/>
      <c r="D28" s="258" t="s">
        <v>26</v>
      </c>
      <c r="E28" s="907">
        <v>0</v>
      </c>
      <c r="F28" s="907">
        <v>10</v>
      </c>
      <c r="G28" s="907">
        <v>10</v>
      </c>
      <c r="H28" s="907">
        <v>103</v>
      </c>
      <c r="I28" s="907">
        <v>111</v>
      </c>
      <c r="J28" s="907">
        <v>157</v>
      </c>
      <c r="K28" s="907">
        <v>66</v>
      </c>
      <c r="L28" s="907">
        <v>34</v>
      </c>
      <c r="M28" s="907">
        <v>8</v>
      </c>
      <c r="N28" s="907">
        <v>56</v>
      </c>
      <c r="O28" s="907">
        <v>74</v>
      </c>
      <c r="P28" s="907">
        <v>20</v>
      </c>
      <c r="Q28" s="907">
        <v>3</v>
      </c>
      <c r="R28" s="907">
        <v>0</v>
      </c>
      <c r="S28" s="907">
        <v>1</v>
      </c>
      <c r="T28" s="907">
        <v>1</v>
      </c>
      <c r="U28" s="907">
        <v>0</v>
      </c>
      <c r="V28" s="907">
        <v>0</v>
      </c>
      <c r="W28" s="907">
        <v>0</v>
      </c>
      <c r="X28" s="907">
        <v>0</v>
      </c>
      <c r="Y28" s="907">
        <v>0</v>
      </c>
      <c r="Z28" s="908">
        <v>654</v>
      </c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</row>
    <row r="29" spans="1:47" ht="16.5" customHeight="1">
      <c r="A29" s="1214" t="s">
        <v>24</v>
      </c>
      <c r="B29" s="1212"/>
      <c r="C29" s="1212"/>
      <c r="D29" s="257" t="s">
        <v>27</v>
      </c>
      <c r="E29" s="900">
        <v>24</v>
      </c>
      <c r="F29" s="900">
        <v>19</v>
      </c>
      <c r="G29" s="900">
        <v>64</v>
      </c>
      <c r="H29" s="900">
        <v>227</v>
      </c>
      <c r="I29" s="900">
        <v>606</v>
      </c>
      <c r="J29" s="900">
        <v>663</v>
      </c>
      <c r="K29" s="900">
        <v>1034</v>
      </c>
      <c r="L29" s="900">
        <v>1176</v>
      </c>
      <c r="M29" s="900">
        <v>2036</v>
      </c>
      <c r="N29" s="900">
        <v>4210</v>
      </c>
      <c r="O29" s="900">
        <v>4176</v>
      </c>
      <c r="P29" s="900">
        <v>3251</v>
      </c>
      <c r="Q29" s="900">
        <v>2086</v>
      </c>
      <c r="R29" s="900">
        <v>1071</v>
      </c>
      <c r="S29" s="900">
        <v>843</v>
      </c>
      <c r="T29" s="900">
        <v>924</v>
      </c>
      <c r="U29" s="900">
        <v>798</v>
      </c>
      <c r="V29" s="900">
        <v>581</v>
      </c>
      <c r="W29" s="900">
        <v>272</v>
      </c>
      <c r="X29" s="900">
        <v>237</v>
      </c>
      <c r="Y29" s="900">
        <v>147</v>
      </c>
      <c r="Z29" s="901">
        <v>24446</v>
      </c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</row>
    <row r="30" spans="1:47" ht="16.5" customHeight="1">
      <c r="A30" s="1214"/>
      <c r="B30" s="1212"/>
      <c r="C30" s="1212"/>
      <c r="D30" s="259" t="s">
        <v>28</v>
      </c>
      <c r="E30" s="902">
        <v>19</v>
      </c>
      <c r="F30" s="902">
        <v>730</v>
      </c>
      <c r="G30" s="902">
        <v>6743</v>
      </c>
      <c r="H30" s="902">
        <v>26163</v>
      </c>
      <c r="I30" s="902">
        <v>98436</v>
      </c>
      <c r="J30" s="902">
        <v>140841</v>
      </c>
      <c r="K30" s="902">
        <v>291645</v>
      </c>
      <c r="L30" s="902">
        <v>417220</v>
      </c>
      <c r="M30" s="902">
        <v>846057</v>
      </c>
      <c r="N30" s="902">
        <v>1899222</v>
      </c>
      <c r="O30" s="902">
        <v>1999722</v>
      </c>
      <c r="P30" s="902">
        <v>1644032</v>
      </c>
      <c r="Q30" s="902">
        <v>1056724</v>
      </c>
      <c r="R30" s="902">
        <v>626021</v>
      </c>
      <c r="S30" s="902">
        <v>509357</v>
      </c>
      <c r="T30" s="902">
        <v>565935</v>
      </c>
      <c r="U30" s="902">
        <v>501031</v>
      </c>
      <c r="V30" s="902">
        <v>374270</v>
      </c>
      <c r="W30" s="902">
        <v>179959</v>
      </c>
      <c r="X30" s="902">
        <v>166151</v>
      </c>
      <c r="Y30" s="902">
        <v>87929</v>
      </c>
      <c r="Z30" s="903">
        <v>11438207</v>
      </c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</row>
    <row r="31" spans="1:47" ht="16.5" customHeight="1">
      <c r="A31" s="1214"/>
      <c r="B31" s="1212"/>
      <c r="C31" s="1212"/>
      <c r="D31" s="258" t="s">
        <v>26</v>
      </c>
      <c r="E31" s="907">
        <v>7</v>
      </c>
      <c r="F31" s="907">
        <v>138</v>
      </c>
      <c r="G31" s="907">
        <v>728</v>
      </c>
      <c r="H31" s="907">
        <v>2008</v>
      </c>
      <c r="I31" s="907">
        <v>5227</v>
      </c>
      <c r="J31" s="907">
        <v>5338</v>
      </c>
      <c r="K31" s="907">
        <v>8491</v>
      </c>
      <c r="L31" s="907">
        <v>9375</v>
      </c>
      <c r="M31" s="907">
        <v>15249</v>
      </c>
      <c r="N31" s="907">
        <v>27828</v>
      </c>
      <c r="O31" s="907">
        <v>23559</v>
      </c>
      <c r="P31" s="907">
        <v>16042</v>
      </c>
      <c r="Q31" s="907">
        <v>8446</v>
      </c>
      <c r="R31" s="907">
        <v>4198</v>
      </c>
      <c r="S31" s="907">
        <v>2879</v>
      </c>
      <c r="T31" s="907">
        <v>2650</v>
      </c>
      <c r="U31" s="907">
        <v>1988</v>
      </c>
      <c r="V31" s="907">
        <v>1320</v>
      </c>
      <c r="W31" s="907">
        <v>534</v>
      </c>
      <c r="X31" s="907">
        <v>410</v>
      </c>
      <c r="Y31" s="907">
        <v>218</v>
      </c>
      <c r="Z31" s="908">
        <v>136633</v>
      </c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</row>
    <row r="32" spans="1:47" ht="16.5" customHeight="1">
      <c r="A32" s="1214" t="s">
        <v>34</v>
      </c>
      <c r="B32" s="1212" t="s">
        <v>29</v>
      </c>
      <c r="C32" s="1215" t="s">
        <v>53</v>
      </c>
      <c r="D32" s="257" t="s">
        <v>27</v>
      </c>
      <c r="E32" s="900">
        <v>0</v>
      </c>
      <c r="F32" s="900">
        <v>0</v>
      </c>
      <c r="G32" s="900">
        <v>0</v>
      </c>
      <c r="H32" s="900">
        <v>0</v>
      </c>
      <c r="I32" s="900">
        <v>2</v>
      </c>
      <c r="J32" s="900">
        <v>1</v>
      </c>
      <c r="K32" s="900">
        <v>3</v>
      </c>
      <c r="L32" s="900">
        <v>5</v>
      </c>
      <c r="M32" s="900">
        <v>44</v>
      </c>
      <c r="N32" s="900">
        <v>130</v>
      </c>
      <c r="O32" s="900">
        <v>134</v>
      </c>
      <c r="P32" s="900">
        <v>131</v>
      </c>
      <c r="Q32" s="900">
        <v>307</v>
      </c>
      <c r="R32" s="900">
        <v>642</v>
      </c>
      <c r="S32" s="900">
        <v>439</v>
      </c>
      <c r="T32" s="900">
        <v>425</v>
      </c>
      <c r="U32" s="900">
        <v>248</v>
      </c>
      <c r="V32" s="900">
        <v>204</v>
      </c>
      <c r="W32" s="900">
        <v>104</v>
      </c>
      <c r="X32" s="900">
        <v>86</v>
      </c>
      <c r="Y32" s="900">
        <v>94</v>
      </c>
      <c r="Z32" s="901">
        <v>3003</v>
      </c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</row>
    <row r="33" spans="1:47" ht="16.5" customHeight="1">
      <c r="A33" s="1214"/>
      <c r="B33" s="1212"/>
      <c r="C33" s="1215"/>
      <c r="D33" s="259" t="s">
        <v>28</v>
      </c>
      <c r="E33" s="902">
        <v>0</v>
      </c>
      <c r="F33" s="902">
        <v>0</v>
      </c>
      <c r="G33" s="902">
        <v>0</v>
      </c>
      <c r="H33" s="902">
        <v>3</v>
      </c>
      <c r="I33" s="902">
        <v>186</v>
      </c>
      <c r="J33" s="902">
        <v>101</v>
      </c>
      <c r="K33" s="902">
        <v>274</v>
      </c>
      <c r="L33" s="902">
        <v>786</v>
      </c>
      <c r="M33" s="902">
        <v>7351</v>
      </c>
      <c r="N33" s="902">
        <v>24211</v>
      </c>
      <c r="O33" s="902">
        <v>30842</v>
      </c>
      <c r="P33" s="902">
        <v>31869</v>
      </c>
      <c r="Q33" s="902">
        <v>74491</v>
      </c>
      <c r="R33" s="902">
        <v>152463</v>
      </c>
      <c r="S33" s="902">
        <v>108711</v>
      </c>
      <c r="T33" s="902">
        <v>106735</v>
      </c>
      <c r="U33" s="902">
        <v>63614</v>
      </c>
      <c r="V33" s="902">
        <v>53904</v>
      </c>
      <c r="W33" s="902">
        <v>24625</v>
      </c>
      <c r="X33" s="902">
        <v>22586</v>
      </c>
      <c r="Y33" s="902">
        <v>24015</v>
      </c>
      <c r="Z33" s="903">
        <v>726767</v>
      </c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</row>
    <row r="34" spans="1:47" ht="16.5" customHeight="1">
      <c r="A34" s="1214"/>
      <c r="B34" s="1212"/>
      <c r="C34" s="1215"/>
      <c r="D34" s="258" t="s">
        <v>26</v>
      </c>
      <c r="E34" s="904">
        <v>0</v>
      </c>
      <c r="F34" s="904">
        <v>0</v>
      </c>
      <c r="G34" s="904">
        <v>0</v>
      </c>
      <c r="H34" s="904">
        <v>0</v>
      </c>
      <c r="I34" s="904">
        <v>11</v>
      </c>
      <c r="J34" s="904">
        <v>6</v>
      </c>
      <c r="K34" s="904">
        <v>13</v>
      </c>
      <c r="L34" s="904">
        <v>25</v>
      </c>
      <c r="M34" s="904">
        <v>157</v>
      </c>
      <c r="N34" s="904">
        <v>423</v>
      </c>
      <c r="O34" s="904">
        <v>363</v>
      </c>
      <c r="P34" s="904">
        <v>287</v>
      </c>
      <c r="Q34" s="904">
        <v>543</v>
      </c>
      <c r="R34" s="904">
        <v>804</v>
      </c>
      <c r="S34" s="904">
        <v>457</v>
      </c>
      <c r="T34" s="904">
        <v>437</v>
      </c>
      <c r="U34" s="904">
        <v>243</v>
      </c>
      <c r="V34" s="904">
        <v>237</v>
      </c>
      <c r="W34" s="904">
        <v>99</v>
      </c>
      <c r="X34" s="904">
        <v>101</v>
      </c>
      <c r="Y34" s="904">
        <v>103</v>
      </c>
      <c r="Z34" s="905">
        <v>4309</v>
      </c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</row>
    <row r="35" spans="1:47" ht="16.5" customHeight="1">
      <c r="A35" s="1214"/>
      <c r="B35" s="1212"/>
      <c r="C35" s="1215" t="s">
        <v>54</v>
      </c>
      <c r="D35" s="257" t="s">
        <v>27</v>
      </c>
      <c r="E35" s="900">
        <v>0</v>
      </c>
      <c r="F35" s="900">
        <v>0</v>
      </c>
      <c r="G35" s="900">
        <v>0</v>
      </c>
      <c r="H35" s="900">
        <v>0</v>
      </c>
      <c r="I35" s="900">
        <v>0</v>
      </c>
      <c r="J35" s="900">
        <v>0</v>
      </c>
      <c r="K35" s="900">
        <v>0</v>
      </c>
      <c r="L35" s="900">
        <v>0</v>
      </c>
      <c r="M35" s="900">
        <v>0</v>
      </c>
      <c r="N35" s="900">
        <v>0</v>
      </c>
      <c r="O35" s="900">
        <v>0</v>
      </c>
      <c r="P35" s="900">
        <v>0</v>
      </c>
      <c r="Q35" s="900">
        <v>0</v>
      </c>
      <c r="R35" s="900">
        <v>0</v>
      </c>
      <c r="S35" s="900">
        <v>0</v>
      </c>
      <c r="T35" s="900">
        <v>5</v>
      </c>
      <c r="U35" s="900">
        <v>2</v>
      </c>
      <c r="V35" s="900">
        <v>2</v>
      </c>
      <c r="W35" s="900">
        <v>16</v>
      </c>
      <c r="X35" s="900">
        <v>6</v>
      </c>
      <c r="Y35" s="900">
        <v>9</v>
      </c>
      <c r="Z35" s="901">
        <v>40</v>
      </c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</row>
    <row r="36" spans="1:47" ht="16.5" customHeight="1">
      <c r="A36" s="1214"/>
      <c r="B36" s="1212"/>
      <c r="C36" s="1215"/>
      <c r="D36" s="259" t="s">
        <v>28</v>
      </c>
      <c r="E36" s="902">
        <v>0</v>
      </c>
      <c r="F36" s="902">
        <v>0</v>
      </c>
      <c r="G36" s="902">
        <v>0</v>
      </c>
      <c r="H36" s="902">
        <v>0</v>
      </c>
      <c r="I36" s="902">
        <v>0</v>
      </c>
      <c r="J36" s="902">
        <v>0</v>
      </c>
      <c r="K36" s="902">
        <v>0</v>
      </c>
      <c r="L36" s="902">
        <v>0</v>
      </c>
      <c r="M36" s="902">
        <v>0</v>
      </c>
      <c r="N36" s="902">
        <v>0</v>
      </c>
      <c r="O36" s="902">
        <v>39</v>
      </c>
      <c r="P36" s="902">
        <v>0</v>
      </c>
      <c r="Q36" s="902">
        <v>0</v>
      </c>
      <c r="R36" s="902">
        <v>0</v>
      </c>
      <c r="S36" s="902">
        <v>0</v>
      </c>
      <c r="T36" s="902">
        <v>1205</v>
      </c>
      <c r="U36" s="902">
        <v>509</v>
      </c>
      <c r="V36" s="902">
        <v>703</v>
      </c>
      <c r="W36" s="902">
        <v>3900</v>
      </c>
      <c r="X36" s="902">
        <v>1737</v>
      </c>
      <c r="Y36" s="902">
        <v>2794</v>
      </c>
      <c r="Z36" s="903">
        <v>10887</v>
      </c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</row>
    <row r="37" spans="1:47" ht="16.5" customHeight="1">
      <c r="A37" s="1214"/>
      <c r="B37" s="1212"/>
      <c r="C37" s="1215"/>
      <c r="D37" s="258" t="s">
        <v>26</v>
      </c>
      <c r="E37" s="904">
        <v>0</v>
      </c>
      <c r="F37" s="904">
        <v>0</v>
      </c>
      <c r="G37" s="904">
        <v>0</v>
      </c>
      <c r="H37" s="904">
        <v>0</v>
      </c>
      <c r="I37" s="904">
        <v>0</v>
      </c>
      <c r="J37" s="904">
        <v>0</v>
      </c>
      <c r="K37" s="904">
        <v>0</v>
      </c>
      <c r="L37" s="904">
        <v>0</v>
      </c>
      <c r="M37" s="904">
        <v>0</v>
      </c>
      <c r="N37" s="904">
        <v>0</v>
      </c>
      <c r="O37" s="904">
        <v>0</v>
      </c>
      <c r="P37" s="904">
        <v>0</v>
      </c>
      <c r="Q37" s="904">
        <v>0</v>
      </c>
      <c r="R37" s="904">
        <v>0</v>
      </c>
      <c r="S37" s="904">
        <v>0</v>
      </c>
      <c r="T37" s="904">
        <v>7</v>
      </c>
      <c r="U37" s="904">
        <v>3</v>
      </c>
      <c r="V37" s="904">
        <v>3</v>
      </c>
      <c r="W37" s="904">
        <v>20</v>
      </c>
      <c r="X37" s="904">
        <v>9</v>
      </c>
      <c r="Y37" s="904">
        <v>13</v>
      </c>
      <c r="Z37" s="905">
        <v>55</v>
      </c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</row>
    <row r="38" spans="1:47" ht="16.5" customHeight="1">
      <c r="A38" s="1214"/>
      <c r="B38" s="1212" t="s">
        <v>30</v>
      </c>
      <c r="C38" s="1212"/>
      <c r="D38" s="257" t="s">
        <v>27</v>
      </c>
      <c r="E38" s="900">
        <v>0</v>
      </c>
      <c r="F38" s="900">
        <v>0</v>
      </c>
      <c r="G38" s="900">
        <v>0</v>
      </c>
      <c r="H38" s="900">
        <v>0</v>
      </c>
      <c r="I38" s="900">
        <v>2</v>
      </c>
      <c r="J38" s="900">
        <v>1</v>
      </c>
      <c r="K38" s="900">
        <v>3</v>
      </c>
      <c r="L38" s="900">
        <v>5</v>
      </c>
      <c r="M38" s="900">
        <v>44</v>
      </c>
      <c r="N38" s="900">
        <v>130</v>
      </c>
      <c r="O38" s="900">
        <v>135</v>
      </c>
      <c r="P38" s="900">
        <v>131</v>
      </c>
      <c r="Q38" s="900">
        <v>307</v>
      </c>
      <c r="R38" s="900">
        <v>642</v>
      </c>
      <c r="S38" s="900">
        <v>439</v>
      </c>
      <c r="T38" s="900">
        <v>430</v>
      </c>
      <c r="U38" s="900">
        <v>250</v>
      </c>
      <c r="V38" s="900">
        <v>207</v>
      </c>
      <c r="W38" s="900">
        <v>120</v>
      </c>
      <c r="X38" s="900">
        <v>93</v>
      </c>
      <c r="Y38" s="900">
        <v>103</v>
      </c>
      <c r="Z38" s="901">
        <v>3043</v>
      </c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</row>
    <row r="39" spans="1:47" ht="16.5" customHeight="1">
      <c r="A39" s="1214"/>
      <c r="B39" s="1212"/>
      <c r="C39" s="1212"/>
      <c r="D39" s="259" t="s">
        <v>28</v>
      </c>
      <c r="E39" s="902">
        <v>0</v>
      </c>
      <c r="F39" s="902">
        <v>0</v>
      </c>
      <c r="G39" s="902">
        <v>0</v>
      </c>
      <c r="H39" s="902">
        <v>3</v>
      </c>
      <c r="I39" s="902">
        <v>186</v>
      </c>
      <c r="J39" s="902">
        <v>101</v>
      </c>
      <c r="K39" s="902">
        <v>274</v>
      </c>
      <c r="L39" s="902">
        <v>786</v>
      </c>
      <c r="M39" s="902">
        <v>7351</v>
      </c>
      <c r="N39" s="902">
        <v>24211</v>
      </c>
      <c r="O39" s="902">
        <v>30881</v>
      </c>
      <c r="P39" s="902">
        <v>31869</v>
      </c>
      <c r="Q39" s="902">
        <v>74491</v>
      </c>
      <c r="R39" s="902">
        <v>152463</v>
      </c>
      <c r="S39" s="902">
        <v>108711</v>
      </c>
      <c r="T39" s="902">
        <v>107940</v>
      </c>
      <c r="U39" s="902">
        <v>64123</v>
      </c>
      <c r="V39" s="902">
        <v>54607</v>
      </c>
      <c r="W39" s="902">
        <v>28525</v>
      </c>
      <c r="X39" s="902">
        <v>24323</v>
      </c>
      <c r="Y39" s="902">
        <v>26809</v>
      </c>
      <c r="Z39" s="903">
        <v>737654</v>
      </c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</row>
    <row r="40" spans="1:47" ht="16.5" customHeight="1">
      <c r="A40" s="1214"/>
      <c r="B40" s="1212"/>
      <c r="C40" s="1212"/>
      <c r="D40" s="258" t="s">
        <v>26</v>
      </c>
      <c r="E40" s="907">
        <v>0</v>
      </c>
      <c r="F40" s="907">
        <v>0</v>
      </c>
      <c r="G40" s="907">
        <v>0</v>
      </c>
      <c r="H40" s="907">
        <v>0</v>
      </c>
      <c r="I40" s="907">
        <v>11</v>
      </c>
      <c r="J40" s="907">
        <v>6</v>
      </c>
      <c r="K40" s="907">
        <v>13</v>
      </c>
      <c r="L40" s="907">
        <v>25</v>
      </c>
      <c r="M40" s="907">
        <v>157</v>
      </c>
      <c r="N40" s="907">
        <v>423</v>
      </c>
      <c r="O40" s="907">
        <v>363</v>
      </c>
      <c r="P40" s="907">
        <v>287</v>
      </c>
      <c r="Q40" s="907">
        <v>543</v>
      </c>
      <c r="R40" s="907">
        <v>804</v>
      </c>
      <c r="S40" s="907">
        <v>457</v>
      </c>
      <c r="T40" s="907">
        <v>444</v>
      </c>
      <c r="U40" s="907">
        <v>246</v>
      </c>
      <c r="V40" s="907">
        <v>240</v>
      </c>
      <c r="W40" s="907">
        <v>119</v>
      </c>
      <c r="X40" s="907">
        <v>110</v>
      </c>
      <c r="Y40" s="907">
        <v>116</v>
      </c>
      <c r="Z40" s="908">
        <v>4364</v>
      </c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</row>
    <row r="41" spans="1:47" ht="16.5" customHeight="1">
      <c r="A41" s="1214"/>
      <c r="B41" s="1212" t="s">
        <v>31</v>
      </c>
      <c r="C41" s="1215" t="s">
        <v>55</v>
      </c>
      <c r="D41" s="257" t="s">
        <v>27</v>
      </c>
      <c r="E41" s="900">
        <v>0</v>
      </c>
      <c r="F41" s="900">
        <v>0</v>
      </c>
      <c r="G41" s="900">
        <v>0</v>
      </c>
      <c r="H41" s="900">
        <v>0</v>
      </c>
      <c r="I41" s="900">
        <v>3</v>
      </c>
      <c r="J41" s="900">
        <v>2</v>
      </c>
      <c r="K41" s="900">
        <v>0</v>
      </c>
      <c r="L41" s="900">
        <v>4</v>
      </c>
      <c r="M41" s="900">
        <v>15</v>
      </c>
      <c r="N41" s="900">
        <v>23</v>
      </c>
      <c r="O41" s="900">
        <v>75</v>
      </c>
      <c r="P41" s="900">
        <v>118</v>
      </c>
      <c r="Q41" s="900">
        <v>31</v>
      </c>
      <c r="R41" s="900">
        <v>4</v>
      </c>
      <c r="S41" s="900">
        <v>1</v>
      </c>
      <c r="T41" s="900">
        <v>0</v>
      </c>
      <c r="U41" s="900">
        <v>0</v>
      </c>
      <c r="V41" s="900">
        <v>0</v>
      </c>
      <c r="W41" s="900">
        <v>0</v>
      </c>
      <c r="X41" s="900">
        <v>0</v>
      </c>
      <c r="Y41" s="900">
        <v>0</v>
      </c>
      <c r="Z41" s="901">
        <v>277</v>
      </c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</row>
    <row r="42" spans="1:47" ht="16.5" customHeight="1">
      <c r="A42" s="1214"/>
      <c r="B42" s="1212"/>
      <c r="C42" s="1215"/>
      <c r="D42" s="259" t="s">
        <v>28</v>
      </c>
      <c r="E42" s="902">
        <v>0</v>
      </c>
      <c r="F42" s="902">
        <v>0</v>
      </c>
      <c r="G42" s="902">
        <v>0</v>
      </c>
      <c r="H42" s="902">
        <v>0</v>
      </c>
      <c r="I42" s="902">
        <v>199</v>
      </c>
      <c r="J42" s="902">
        <v>109</v>
      </c>
      <c r="K42" s="902">
        <v>12</v>
      </c>
      <c r="L42" s="902">
        <v>418</v>
      </c>
      <c r="M42" s="902">
        <v>1879</v>
      </c>
      <c r="N42" s="902">
        <v>2252</v>
      </c>
      <c r="O42" s="902">
        <v>6442</v>
      </c>
      <c r="P42" s="902">
        <v>11293</v>
      </c>
      <c r="Q42" s="902">
        <v>3037</v>
      </c>
      <c r="R42" s="902">
        <v>411</v>
      </c>
      <c r="S42" s="902">
        <v>62</v>
      </c>
      <c r="T42" s="902">
        <v>13</v>
      </c>
      <c r="U42" s="902">
        <v>0</v>
      </c>
      <c r="V42" s="902">
        <v>37</v>
      </c>
      <c r="W42" s="902">
        <v>0</v>
      </c>
      <c r="X42" s="902">
        <v>0</v>
      </c>
      <c r="Y42" s="902">
        <v>0</v>
      </c>
      <c r="Z42" s="903">
        <v>26164</v>
      </c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</row>
    <row r="43" spans="1:47" ht="16.5" customHeight="1">
      <c r="A43" s="1214"/>
      <c r="B43" s="1212"/>
      <c r="C43" s="1215"/>
      <c r="D43" s="258" t="s">
        <v>26</v>
      </c>
      <c r="E43" s="904">
        <v>0</v>
      </c>
      <c r="F43" s="904">
        <v>0</v>
      </c>
      <c r="G43" s="904">
        <v>0</v>
      </c>
      <c r="H43" s="904">
        <v>0</v>
      </c>
      <c r="I43" s="904">
        <v>11</v>
      </c>
      <c r="J43" s="904">
        <v>4</v>
      </c>
      <c r="K43" s="904">
        <v>0</v>
      </c>
      <c r="L43" s="904">
        <v>8</v>
      </c>
      <c r="M43" s="904">
        <v>20</v>
      </c>
      <c r="N43" s="904">
        <v>28</v>
      </c>
      <c r="O43" s="904">
        <v>92</v>
      </c>
      <c r="P43" s="904">
        <v>135</v>
      </c>
      <c r="Q43" s="904">
        <v>40</v>
      </c>
      <c r="R43" s="904">
        <v>5</v>
      </c>
      <c r="S43" s="904">
        <v>0</v>
      </c>
      <c r="T43" s="904">
        <v>0</v>
      </c>
      <c r="U43" s="904">
        <v>0</v>
      </c>
      <c r="V43" s="904">
        <v>0</v>
      </c>
      <c r="W43" s="904">
        <v>0</v>
      </c>
      <c r="X43" s="904">
        <v>0</v>
      </c>
      <c r="Y43" s="904">
        <v>0</v>
      </c>
      <c r="Z43" s="905">
        <v>343</v>
      </c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</row>
    <row r="44" spans="1:47" ht="16.5" customHeight="1">
      <c r="A44" s="1214"/>
      <c r="B44" s="1212"/>
      <c r="C44" s="1215" t="s">
        <v>56</v>
      </c>
      <c r="D44" s="257" t="s">
        <v>27</v>
      </c>
      <c r="E44" s="900">
        <v>0</v>
      </c>
      <c r="F44" s="900">
        <v>41</v>
      </c>
      <c r="G44" s="900">
        <v>88</v>
      </c>
      <c r="H44" s="900">
        <v>91</v>
      </c>
      <c r="I44" s="900">
        <v>655</v>
      </c>
      <c r="J44" s="900">
        <v>201</v>
      </c>
      <c r="K44" s="900">
        <v>952</v>
      </c>
      <c r="L44" s="900">
        <v>1415</v>
      </c>
      <c r="M44" s="900">
        <v>2210</v>
      </c>
      <c r="N44" s="900">
        <v>2787</v>
      </c>
      <c r="O44" s="900">
        <v>3209</v>
      </c>
      <c r="P44" s="900">
        <v>3365</v>
      </c>
      <c r="Q44" s="900">
        <v>2102</v>
      </c>
      <c r="R44" s="900">
        <v>644</v>
      </c>
      <c r="S44" s="900">
        <v>266</v>
      </c>
      <c r="T44" s="900">
        <v>215</v>
      </c>
      <c r="U44" s="900">
        <v>143</v>
      </c>
      <c r="V44" s="900">
        <v>48</v>
      </c>
      <c r="W44" s="900">
        <v>34</v>
      </c>
      <c r="X44" s="900">
        <v>36</v>
      </c>
      <c r="Y44" s="900">
        <v>72</v>
      </c>
      <c r="Z44" s="901">
        <v>18574</v>
      </c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255"/>
      <c r="AU44" s="255"/>
    </row>
    <row r="45" spans="1:47" ht="16.5" customHeight="1">
      <c r="A45" s="1214"/>
      <c r="B45" s="1212"/>
      <c r="C45" s="1215"/>
      <c r="D45" s="259" t="s">
        <v>28</v>
      </c>
      <c r="E45" s="902">
        <v>0</v>
      </c>
      <c r="F45" s="902">
        <v>384</v>
      </c>
      <c r="G45" s="902">
        <v>1490</v>
      </c>
      <c r="H45" s="902">
        <v>3387</v>
      </c>
      <c r="I45" s="902">
        <v>37419</v>
      </c>
      <c r="J45" s="902">
        <v>12202</v>
      </c>
      <c r="K45" s="902">
        <v>59584</v>
      </c>
      <c r="L45" s="902">
        <v>101508</v>
      </c>
      <c r="M45" s="902">
        <v>174251</v>
      </c>
      <c r="N45" s="902">
        <v>248744</v>
      </c>
      <c r="O45" s="902">
        <v>301034</v>
      </c>
      <c r="P45" s="902">
        <v>329121</v>
      </c>
      <c r="Q45" s="902">
        <v>205605</v>
      </c>
      <c r="R45" s="902">
        <v>65272</v>
      </c>
      <c r="S45" s="902">
        <v>26632</v>
      </c>
      <c r="T45" s="902">
        <v>21018</v>
      </c>
      <c r="U45" s="902">
        <v>14311</v>
      </c>
      <c r="V45" s="902">
        <v>4362</v>
      </c>
      <c r="W45" s="902">
        <v>3002</v>
      </c>
      <c r="X45" s="902">
        <v>3607</v>
      </c>
      <c r="Y45" s="902">
        <v>8137</v>
      </c>
      <c r="Z45" s="903">
        <v>1621070</v>
      </c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</row>
    <row r="46" spans="1:47" ht="16.5" customHeight="1">
      <c r="A46" s="1214"/>
      <c r="B46" s="1212"/>
      <c r="C46" s="1215"/>
      <c r="D46" s="258" t="s">
        <v>26</v>
      </c>
      <c r="E46" s="904">
        <v>0</v>
      </c>
      <c r="F46" s="904">
        <v>63</v>
      </c>
      <c r="G46" s="904">
        <v>187</v>
      </c>
      <c r="H46" s="904">
        <v>311</v>
      </c>
      <c r="I46" s="904">
        <v>2108</v>
      </c>
      <c r="J46" s="904">
        <v>507</v>
      </c>
      <c r="K46" s="904">
        <v>1802</v>
      </c>
      <c r="L46" s="904">
        <v>1822</v>
      </c>
      <c r="M46" s="904">
        <v>2473</v>
      </c>
      <c r="N46" s="904">
        <v>3411</v>
      </c>
      <c r="O46" s="904">
        <v>4048</v>
      </c>
      <c r="P46" s="904">
        <v>4369</v>
      </c>
      <c r="Q46" s="904">
        <v>2733</v>
      </c>
      <c r="R46" s="904">
        <v>848</v>
      </c>
      <c r="S46" s="904">
        <v>365</v>
      </c>
      <c r="T46" s="904">
        <v>291</v>
      </c>
      <c r="U46" s="904">
        <v>197</v>
      </c>
      <c r="V46" s="904">
        <v>64</v>
      </c>
      <c r="W46" s="904">
        <v>47</v>
      </c>
      <c r="X46" s="904">
        <v>52</v>
      </c>
      <c r="Y46" s="904">
        <v>110</v>
      </c>
      <c r="Z46" s="905">
        <v>25808</v>
      </c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  <c r="AT46" s="255"/>
      <c r="AU46" s="255"/>
    </row>
    <row r="47" spans="1:47" ht="16.5" customHeight="1">
      <c r="A47" s="1214"/>
      <c r="B47" s="1212" t="s">
        <v>30</v>
      </c>
      <c r="C47" s="1212"/>
      <c r="D47" s="257" t="s">
        <v>27</v>
      </c>
      <c r="E47" s="900">
        <v>0</v>
      </c>
      <c r="F47" s="900">
        <v>41</v>
      </c>
      <c r="G47" s="900">
        <v>88</v>
      </c>
      <c r="H47" s="900">
        <v>91</v>
      </c>
      <c r="I47" s="900">
        <v>658</v>
      </c>
      <c r="J47" s="900">
        <v>202</v>
      </c>
      <c r="K47" s="900">
        <v>952</v>
      </c>
      <c r="L47" s="900">
        <v>1419</v>
      </c>
      <c r="M47" s="900">
        <v>2225</v>
      </c>
      <c r="N47" s="900">
        <v>2810</v>
      </c>
      <c r="O47" s="900">
        <v>3285</v>
      </c>
      <c r="P47" s="900">
        <v>3483</v>
      </c>
      <c r="Q47" s="900">
        <v>2133</v>
      </c>
      <c r="R47" s="900">
        <v>649</v>
      </c>
      <c r="S47" s="900">
        <v>267</v>
      </c>
      <c r="T47" s="900">
        <v>216</v>
      </c>
      <c r="U47" s="900">
        <v>143</v>
      </c>
      <c r="V47" s="900">
        <v>48</v>
      </c>
      <c r="W47" s="900">
        <v>34</v>
      </c>
      <c r="X47" s="900">
        <v>36</v>
      </c>
      <c r="Y47" s="900">
        <v>72</v>
      </c>
      <c r="Z47" s="901">
        <v>18851</v>
      </c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</row>
    <row r="48" spans="1:47" ht="16.5" customHeight="1">
      <c r="A48" s="1214"/>
      <c r="B48" s="1212"/>
      <c r="C48" s="1212"/>
      <c r="D48" s="259" t="s">
        <v>28</v>
      </c>
      <c r="E48" s="902">
        <v>0</v>
      </c>
      <c r="F48" s="902">
        <v>384</v>
      </c>
      <c r="G48" s="902">
        <v>1490</v>
      </c>
      <c r="H48" s="902">
        <v>3387</v>
      </c>
      <c r="I48" s="902">
        <v>37618</v>
      </c>
      <c r="J48" s="902">
        <v>12311</v>
      </c>
      <c r="K48" s="902">
        <v>59596</v>
      </c>
      <c r="L48" s="902">
        <v>101926</v>
      </c>
      <c r="M48" s="902">
        <v>176130</v>
      </c>
      <c r="N48" s="902">
        <v>250996</v>
      </c>
      <c r="O48" s="902">
        <v>307476</v>
      </c>
      <c r="P48" s="902">
        <v>340414</v>
      </c>
      <c r="Q48" s="902">
        <v>208642</v>
      </c>
      <c r="R48" s="902">
        <v>65683</v>
      </c>
      <c r="S48" s="902">
        <v>26694</v>
      </c>
      <c r="T48" s="902">
        <v>21031</v>
      </c>
      <c r="U48" s="902">
        <v>14311</v>
      </c>
      <c r="V48" s="902">
        <v>4399</v>
      </c>
      <c r="W48" s="902">
        <v>3002</v>
      </c>
      <c r="X48" s="902">
        <v>3607</v>
      </c>
      <c r="Y48" s="902">
        <v>8137</v>
      </c>
      <c r="Z48" s="903">
        <v>1647234</v>
      </c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  <c r="AS48" s="255"/>
      <c r="AT48" s="255"/>
      <c r="AU48" s="255"/>
    </row>
    <row r="49" spans="1:47" ht="16.5" customHeight="1">
      <c r="A49" s="1214"/>
      <c r="B49" s="1212"/>
      <c r="C49" s="1212"/>
      <c r="D49" s="258" t="s">
        <v>26</v>
      </c>
      <c r="E49" s="907">
        <v>0</v>
      </c>
      <c r="F49" s="907">
        <v>63</v>
      </c>
      <c r="G49" s="907">
        <v>187</v>
      </c>
      <c r="H49" s="907">
        <v>311</v>
      </c>
      <c r="I49" s="907">
        <v>2119</v>
      </c>
      <c r="J49" s="907">
        <v>511</v>
      </c>
      <c r="K49" s="907">
        <v>1802</v>
      </c>
      <c r="L49" s="907">
        <v>1830</v>
      </c>
      <c r="M49" s="907">
        <v>2493</v>
      </c>
      <c r="N49" s="907">
        <v>3439</v>
      </c>
      <c r="O49" s="907">
        <v>4140</v>
      </c>
      <c r="P49" s="907">
        <v>4504</v>
      </c>
      <c r="Q49" s="907">
        <v>2773</v>
      </c>
      <c r="R49" s="907">
        <v>853</v>
      </c>
      <c r="S49" s="907">
        <v>365</v>
      </c>
      <c r="T49" s="907">
        <v>291</v>
      </c>
      <c r="U49" s="907">
        <v>197</v>
      </c>
      <c r="V49" s="907">
        <v>64</v>
      </c>
      <c r="W49" s="907">
        <v>47</v>
      </c>
      <c r="X49" s="907">
        <v>52</v>
      </c>
      <c r="Y49" s="907">
        <v>110</v>
      </c>
      <c r="Z49" s="908">
        <v>26151</v>
      </c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</row>
    <row r="50" spans="1:47" ht="16.5" customHeight="1">
      <c r="A50" s="1214" t="s">
        <v>24</v>
      </c>
      <c r="B50" s="1212"/>
      <c r="C50" s="1212"/>
      <c r="D50" s="257" t="s">
        <v>27</v>
      </c>
      <c r="E50" s="900">
        <v>0</v>
      </c>
      <c r="F50" s="900">
        <v>41</v>
      </c>
      <c r="G50" s="900">
        <v>88</v>
      </c>
      <c r="H50" s="900">
        <v>91</v>
      </c>
      <c r="I50" s="900">
        <v>660</v>
      </c>
      <c r="J50" s="900">
        <v>204</v>
      </c>
      <c r="K50" s="900">
        <v>955</v>
      </c>
      <c r="L50" s="900">
        <v>1424</v>
      </c>
      <c r="M50" s="900">
        <v>2269</v>
      </c>
      <c r="N50" s="900">
        <v>2940</v>
      </c>
      <c r="O50" s="900">
        <v>3419</v>
      </c>
      <c r="P50" s="900">
        <v>3615</v>
      </c>
      <c r="Q50" s="900">
        <v>2440</v>
      </c>
      <c r="R50" s="900">
        <v>1291</v>
      </c>
      <c r="S50" s="900">
        <v>705</v>
      </c>
      <c r="T50" s="900">
        <v>646</v>
      </c>
      <c r="U50" s="900">
        <v>393</v>
      </c>
      <c r="V50" s="900">
        <v>254</v>
      </c>
      <c r="W50" s="900">
        <v>154</v>
      </c>
      <c r="X50" s="900">
        <v>128</v>
      </c>
      <c r="Y50" s="900">
        <v>175</v>
      </c>
      <c r="Z50" s="901">
        <v>21894</v>
      </c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</row>
    <row r="51" spans="1:47" ht="16.5" customHeight="1">
      <c r="A51" s="1214"/>
      <c r="B51" s="1212"/>
      <c r="C51" s="1212"/>
      <c r="D51" s="259" t="s">
        <v>28</v>
      </c>
      <c r="E51" s="902">
        <v>0</v>
      </c>
      <c r="F51" s="902">
        <v>384</v>
      </c>
      <c r="G51" s="902">
        <v>1490</v>
      </c>
      <c r="H51" s="902">
        <v>3390</v>
      </c>
      <c r="I51" s="902">
        <v>37804</v>
      </c>
      <c r="J51" s="902">
        <v>12412</v>
      </c>
      <c r="K51" s="902">
        <v>59870</v>
      </c>
      <c r="L51" s="902">
        <v>102712</v>
      </c>
      <c r="M51" s="902">
        <v>183481</v>
      </c>
      <c r="N51" s="902">
        <v>275207</v>
      </c>
      <c r="O51" s="902">
        <v>338357</v>
      </c>
      <c r="P51" s="902">
        <v>372283</v>
      </c>
      <c r="Q51" s="902">
        <v>283133</v>
      </c>
      <c r="R51" s="902">
        <v>218146</v>
      </c>
      <c r="S51" s="902">
        <v>135405</v>
      </c>
      <c r="T51" s="902">
        <v>128971</v>
      </c>
      <c r="U51" s="902">
        <v>78434</v>
      </c>
      <c r="V51" s="902">
        <v>59006</v>
      </c>
      <c r="W51" s="902">
        <v>31527</v>
      </c>
      <c r="X51" s="902">
        <v>27930</v>
      </c>
      <c r="Y51" s="902">
        <v>34946</v>
      </c>
      <c r="Z51" s="903">
        <v>2384888</v>
      </c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</row>
    <row r="52" spans="1:47" ht="16.5" customHeight="1">
      <c r="A52" s="1214"/>
      <c r="B52" s="1212"/>
      <c r="C52" s="1212"/>
      <c r="D52" s="258" t="s">
        <v>26</v>
      </c>
      <c r="E52" s="907">
        <v>0</v>
      </c>
      <c r="F52" s="907">
        <v>63</v>
      </c>
      <c r="G52" s="907">
        <v>187</v>
      </c>
      <c r="H52" s="907">
        <v>311</v>
      </c>
      <c r="I52" s="907">
        <v>2130</v>
      </c>
      <c r="J52" s="907">
        <v>517</v>
      </c>
      <c r="K52" s="907">
        <v>1815</v>
      </c>
      <c r="L52" s="907">
        <v>1855</v>
      </c>
      <c r="M52" s="907">
        <v>2650</v>
      </c>
      <c r="N52" s="907">
        <v>3862</v>
      </c>
      <c r="O52" s="907">
        <v>4503</v>
      </c>
      <c r="P52" s="907">
        <v>4791</v>
      </c>
      <c r="Q52" s="907">
        <v>3316</v>
      </c>
      <c r="R52" s="907">
        <v>1657</v>
      </c>
      <c r="S52" s="907">
        <v>822</v>
      </c>
      <c r="T52" s="907">
        <v>735</v>
      </c>
      <c r="U52" s="907">
        <v>443</v>
      </c>
      <c r="V52" s="907">
        <v>304</v>
      </c>
      <c r="W52" s="907">
        <v>166</v>
      </c>
      <c r="X52" s="907">
        <v>162</v>
      </c>
      <c r="Y52" s="907">
        <v>226</v>
      </c>
      <c r="Z52" s="908">
        <v>30515</v>
      </c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</row>
    <row r="53" spans="1:47" ht="16.5" customHeight="1">
      <c r="A53" s="1214" t="s">
        <v>33</v>
      </c>
      <c r="B53" s="1212"/>
      <c r="C53" s="1212"/>
      <c r="D53" s="257" t="s">
        <v>27</v>
      </c>
      <c r="E53" s="900">
        <v>24</v>
      </c>
      <c r="F53" s="900">
        <v>60</v>
      </c>
      <c r="G53" s="900">
        <v>152</v>
      </c>
      <c r="H53" s="900">
        <v>319</v>
      </c>
      <c r="I53" s="900">
        <v>1267</v>
      </c>
      <c r="J53" s="900">
        <v>867</v>
      </c>
      <c r="K53" s="900">
        <v>1989</v>
      </c>
      <c r="L53" s="900">
        <v>2600</v>
      </c>
      <c r="M53" s="900">
        <v>4306</v>
      </c>
      <c r="N53" s="900">
        <v>7151</v>
      </c>
      <c r="O53" s="900">
        <v>7595</v>
      </c>
      <c r="P53" s="900">
        <v>6866</v>
      </c>
      <c r="Q53" s="900">
        <v>4527</v>
      </c>
      <c r="R53" s="900">
        <v>2361</v>
      </c>
      <c r="S53" s="900">
        <v>1549</v>
      </c>
      <c r="T53" s="900">
        <v>1569</v>
      </c>
      <c r="U53" s="900">
        <v>1192</v>
      </c>
      <c r="V53" s="900">
        <v>835</v>
      </c>
      <c r="W53" s="900">
        <v>426</v>
      </c>
      <c r="X53" s="900">
        <v>365</v>
      </c>
      <c r="Y53" s="900">
        <v>322</v>
      </c>
      <c r="Z53" s="901">
        <v>46341</v>
      </c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255"/>
      <c r="AS53" s="255"/>
      <c r="AT53" s="255"/>
      <c r="AU53" s="255"/>
    </row>
    <row r="54" spans="1:47" ht="16.5" customHeight="1">
      <c r="A54" s="1214"/>
      <c r="B54" s="1212"/>
      <c r="C54" s="1212"/>
      <c r="D54" s="259" t="s">
        <v>28</v>
      </c>
      <c r="E54" s="902">
        <v>19</v>
      </c>
      <c r="F54" s="902">
        <v>1114</v>
      </c>
      <c r="G54" s="902">
        <v>8233</v>
      </c>
      <c r="H54" s="902">
        <v>29553</v>
      </c>
      <c r="I54" s="902">
        <v>136240</v>
      </c>
      <c r="J54" s="902">
        <v>153253</v>
      </c>
      <c r="K54" s="902">
        <v>351515</v>
      </c>
      <c r="L54" s="902">
        <v>519932</v>
      </c>
      <c r="M54" s="902">
        <v>1029538</v>
      </c>
      <c r="N54" s="902">
        <v>2174429</v>
      </c>
      <c r="O54" s="902">
        <v>2338079</v>
      </c>
      <c r="P54" s="902">
        <v>2016315</v>
      </c>
      <c r="Q54" s="902">
        <v>1339857</v>
      </c>
      <c r="R54" s="902">
        <v>844167</v>
      </c>
      <c r="S54" s="902">
        <v>644762</v>
      </c>
      <c r="T54" s="902">
        <v>694906</v>
      </c>
      <c r="U54" s="902">
        <v>579465</v>
      </c>
      <c r="V54" s="902">
        <v>433276</v>
      </c>
      <c r="W54" s="902">
        <v>211486</v>
      </c>
      <c r="X54" s="902">
        <v>194081</v>
      </c>
      <c r="Y54" s="902">
        <v>122875</v>
      </c>
      <c r="Z54" s="903">
        <v>13823095</v>
      </c>
      <c r="AA54" s="255"/>
      <c r="AB54" s="255"/>
      <c r="AC54" s="255"/>
      <c r="AD54" s="255"/>
      <c r="AE54" s="255"/>
      <c r="AF54" s="255"/>
      <c r="AG54" s="255"/>
      <c r="AH54" s="255"/>
      <c r="AI54" s="255"/>
      <c r="AJ54" s="255"/>
      <c r="AK54" s="255"/>
      <c r="AL54" s="255"/>
      <c r="AM54" s="255"/>
      <c r="AN54" s="255"/>
      <c r="AO54" s="255"/>
      <c r="AP54" s="255"/>
      <c r="AQ54" s="255"/>
      <c r="AR54" s="255"/>
      <c r="AS54" s="255"/>
      <c r="AT54" s="255"/>
      <c r="AU54" s="255"/>
    </row>
    <row r="55" spans="1:47" ht="16.5" customHeight="1" thickBot="1">
      <c r="A55" s="1216"/>
      <c r="B55" s="1217"/>
      <c r="C55" s="1217"/>
      <c r="D55" s="263" t="s">
        <v>26</v>
      </c>
      <c r="E55" s="909">
        <v>7</v>
      </c>
      <c r="F55" s="909">
        <v>201</v>
      </c>
      <c r="G55" s="909">
        <v>915</v>
      </c>
      <c r="H55" s="909">
        <v>2319</v>
      </c>
      <c r="I55" s="909">
        <v>7357</v>
      </c>
      <c r="J55" s="909">
        <v>5855</v>
      </c>
      <c r="K55" s="909">
        <v>10306</v>
      </c>
      <c r="L55" s="909">
        <v>11230</v>
      </c>
      <c r="M55" s="909">
        <v>17899</v>
      </c>
      <c r="N55" s="909">
        <v>31690</v>
      </c>
      <c r="O55" s="909">
        <v>28062</v>
      </c>
      <c r="P55" s="909">
        <v>20833</v>
      </c>
      <c r="Q55" s="909">
        <v>11762</v>
      </c>
      <c r="R55" s="909">
        <v>5855</v>
      </c>
      <c r="S55" s="909">
        <v>3701</v>
      </c>
      <c r="T55" s="909">
        <v>3385</v>
      </c>
      <c r="U55" s="909">
        <v>2431</v>
      </c>
      <c r="V55" s="909">
        <v>1624</v>
      </c>
      <c r="W55" s="909">
        <v>700</v>
      </c>
      <c r="X55" s="909">
        <v>572</v>
      </c>
      <c r="Y55" s="909">
        <v>444</v>
      </c>
      <c r="Z55" s="909">
        <v>167148</v>
      </c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</row>
    <row r="56" spans="1:47" ht="16.5" customHeight="1" thickBot="1">
      <c r="A56" s="254"/>
      <c r="B56" s="254"/>
      <c r="C56" s="254"/>
      <c r="D56" s="254"/>
      <c r="E56" s="398"/>
      <c r="F56" s="398"/>
      <c r="G56" s="398"/>
      <c r="H56" s="398"/>
      <c r="I56" s="398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</row>
    <row r="57" spans="1:47" ht="16.5" customHeight="1">
      <c r="A57" s="254"/>
      <c r="B57" s="254"/>
      <c r="C57" s="254"/>
      <c r="D57" s="254"/>
      <c r="E57" s="398"/>
      <c r="F57" s="398"/>
      <c r="G57" s="1235" t="s">
        <v>422</v>
      </c>
      <c r="H57" s="1236"/>
      <c r="I57" s="1236"/>
      <c r="J57" s="1236"/>
      <c r="K57" s="1227" t="s">
        <v>434</v>
      </c>
      <c r="L57" s="1228"/>
      <c r="M57" s="1231" t="s">
        <v>435</v>
      </c>
      <c r="N57" s="1232"/>
      <c r="O57" s="1232"/>
      <c r="P57" s="1232"/>
      <c r="Q57" s="1232"/>
      <c r="R57" s="1232"/>
      <c r="S57" s="1232"/>
      <c r="T57" s="1233"/>
      <c r="U57" s="1231" t="s">
        <v>436</v>
      </c>
      <c r="V57" s="1232"/>
      <c r="W57" s="1232"/>
      <c r="X57" s="1232"/>
      <c r="Y57" s="1232"/>
      <c r="Z57" s="123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54"/>
    </row>
    <row r="58" spans="1:47" ht="16.5" customHeight="1">
      <c r="A58" s="254"/>
      <c r="B58" s="254"/>
      <c r="C58" s="254"/>
      <c r="D58" s="254"/>
      <c r="E58" s="398"/>
      <c r="F58" s="398"/>
      <c r="G58" s="1237" t="s">
        <v>437</v>
      </c>
      <c r="H58" s="1220"/>
      <c r="I58" s="1220" t="s">
        <v>438</v>
      </c>
      <c r="J58" s="1220"/>
      <c r="K58" s="1229"/>
      <c r="L58" s="1230"/>
      <c r="M58" s="1220" t="s">
        <v>439</v>
      </c>
      <c r="N58" s="1220"/>
      <c r="O58" s="1220" t="s">
        <v>440</v>
      </c>
      <c r="P58" s="1220"/>
      <c r="Q58" s="1220" t="s">
        <v>441</v>
      </c>
      <c r="R58" s="1220"/>
      <c r="S58" s="1220" t="s">
        <v>442</v>
      </c>
      <c r="T58" s="1220"/>
      <c r="U58" s="1223" t="s">
        <v>437</v>
      </c>
      <c r="V58" s="1224"/>
      <c r="W58" s="1220" t="s">
        <v>443</v>
      </c>
      <c r="X58" s="1220"/>
      <c r="Y58" s="1220" t="s">
        <v>444</v>
      </c>
      <c r="Z58" s="1225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</row>
    <row r="59" spans="1:47" ht="16.5" customHeight="1" thickBot="1">
      <c r="A59" s="254"/>
      <c r="B59" s="254"/>
      <c r="C59" s="254"/>
      <c r="D59" s="254"/>
      <c r="E59" s="398"/>
      <c r="F59" s="398"/>
      <c r="G59" s="1226">
        <v>715</v>
      </c>
      <c r="H59" s="1218"/>
      <c r="I59" s="1218">
        <v>71468</v>
      </c>
      <c r="J59" s="1218"/>
      <c r="K59" s="1218">
        <v>14</v>
      </c>
      <c r="L59" s="1218"/>
      <c r="M59" s="1218">
        <v>96</v>
      </c>
      <c r="N59" s="1218"/>
      <c r="O59" s="1218">
        <v>26</v>
      </c>
      <c r="P59" s="1218"/>
      <c r="Q59" s="1218">
        <v>503</v>
      </c>
      <c r="R59" s="1218"/>
      <c r="S59" s="1221">
        <v>625</v>
      </c>
      <c r="T59" s="1222"/>
      <c r="U59" s="1218">
        <v>47694</v>
      </c>
      <c r="V59" s="1218"/>
      <c r="W59" s="1218">
        <v>13823095</v>
      </c>
      <c r="X59" s="1218"/>
      <c r="Y59" s="1218">
        <v>167148</v>
      </c>
      <c r="Z59" s="1219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  <c r="AU59" s="254"/>
    </row>
  </sheetData>
  <mergeCells count="48"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13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0"/>
  <sheetViews>
    <sheetView topLeftCell="B3" zoomScale="60" zoomScaleNormal="60" workbookViewId="0"/>
  </sheetViews>
  <sheetFormatPr defaultRowHeight="13.5"/>
  <cols>
    <col min="1" max="30" width="9" style="243"/>
    <col min="31" max="33" width="0" style="243" hidden="1" customWidth="1"/>
    <col min="34" max="16384" width="9" style="243"/>
  </cols>
  <sheetData>
    <row r="1" spans="1:47" ht="18.75">
      <c r="A1" s="1238" t="s">
        <v>78</v>
      </c>
      <c r="B1" s="1239"/>
      <c r="C1" s="1239"/>
      <c r="D1" s="1239"/>
      <c r="E1" s="1239"/>
      <c r="F1" s="1239"/>
      <c r="G1" s="1239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</row>
    <row r="2" spans="1:47" ht="25.5">
      <c r="A2" s="1213" t="s">
        <v>0</v>
      </c>
      <c r="B2" s="1213"/>
      <c r="C2" s="1213"/>
      <c r="D2" s="1213"/>
      <c r="E2" s="1213"/>
      <c r="F2" s="1213"/>
      <c r="G2" s="1213"/>
      <c r="H2" s="1213"/>
      <c r="I2" s="1213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</row>
    <row r="3" spans="1:47" ht="14.25" thickBot="1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</row>
    <row r="4" spans="1:47" ht="16.5" customHeight="1">
      <c r="A4" s="271" t="s">
        <v>36</v>
      </c>
      <c r="B4" s="272" t="s">
        <v>35</v>
      </c>
      <c r="C4" s="272" t="s">
        <v>1</v>
      </c>
      <c r="D4" s="272" t="s">
        <v>2</v>
      </c>
      <c r="E4" s="272" t="s">
        <v>3</v>
      </c>
      <c r="F4" s="272" t="s">
        <v>4</v>
      </c>
      <c r="G4" s="272" t="s">
        <v>5</v>
      </c>
      <c r="H4" s="272" t="s">
        <v>6</v>
      </c>
      <c r="I4" s="272" t="s">
        <v>7</v>
      </c>
      <c r="J4" s="272" t="s">
        <v>8</v>
      </c>
      <c r="K4" s="272" t="s">
        <v>9</v>
      </c>
      <c r="L4" s="272" t="s">
        <v>10</v>
      </c>
      <c r="M4" s="272" t="s">
        <v>11</v>
      </c>
      <c r="N4" s="272" t="s">
        <v>12</v>
      </c>
      <c r="O4" s="272" t="s">
        <v>13</v>
      </c>
      <c r="P4" s="272" t="s">
        <v>14</v>
      </c>
      <c r="Q4" s="272" t="s">
        <v>15</v>
      </c>
      <c r="R4" s="272" t="s">
        <v>16</v>
      </c>
      <c r="S4" s="272" t="s">
        <v>17</v>
      </c>
      <c r="T4" s="272" t="s">
        <v>18</v>
      </c>
      <c r="U4" s="272" t="s">
        <v>19</v>
      </c>
      <c r="V4" s="272" t="s">
        <v>20</v>
      </c>
      <c r="W4" s="272" t="s">
        <v>21</v>
      </c>
      <c r="X4" s="272" t="s">
        <v>22</v>
      </c>
      <c r="Y4" s="272" t="s">
        <v>23</v>
      </c>
      <c r="Z4" s="273" t="s">
        <v>25</v>
      </c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</row>
    <row r="5" spans="1:47" ht="16.5" customHeight="1">
      <c r="A5" s="1214" t="s">
        <v>32</v>
      </c>
      <c r="B5" s="1212" t="s">
        <v>29</v>
      </c>
      <c r="C5" s="1212" t="s">
        <v>51</v>
      </c>
      <c r="D5" s="268" t="s">
        <v>27</v>
      </c>
      <c r="E5" s="899">
        <v>0</v>
      </c>
      <c r="F5" s="900">
        <v>0</v>
      </c>
      <c r="G5" s="900">
        <v>4</v>
      </c>
      <c r="H5" s="900">
        <v>8</v>
      </c>
      <c r="I5" s="900">
        <v>38</v>
      </c>
      <c r="J5" s="900">
        <v>77</v>
      </c>
      <c r="K5" s="900">
        <v>108</v>
      </c>
      <c r="L5" s="900">
        <v>148</v>
      </c>
      <c r="M5" s="900">
        <v>114</v>
      </c>
      <c r="N5" s="900">
        <v>336</v>
      </c>
      <c r="O5" s="900">
        <v>527</v>
      </c>
      <c r="P5" s="900">
        <v>575</v>
      </c>
      <c r="Q5" s="900">
        <v>359</v>
      </c>
      <c r="R5" s="900">
        <v>206</v>
      </c>
      <c r="S5" s="900">
        <v>83</v>
      </c>
      <c r="T5" s="900">
        <v>76</v>
      </c>
      <c r="U5" s="900">
        <v>47</v>
      </c>
      <c r="V5" s="900">
        <v>47</v>
      </c>
      <c r="W5" s="900">
        <v>16</v>
      </c>
      <c r="X5" s="900">
        <v>19</v>
      </c>
      <c r="Y5" s="900">
        <v>9</v>
      </c>
      <c r="Z5" s="901">
        <v>2798</v>
      </c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</row>
    <row r="6" spans="1:47" ht="16.5" customHeight="1">
      <c r="A6" s="1214"/>
      <c r="B6" s="1212"/>
      <c r="C6" s="1212"/>
      <c r="D6" s="270" t="s">
        <v>28</v>
      </c>
      <c r="E6" s="902">
        <v>0</v>
      </c>
      <c r="F6" s="902">
        <v>26</v>
      </c>
      <c r="G6" s="902">
        <v>402</v>
      </c>
      <c r="H6" s="902">
        <v>1581</v>
      </c>
      <c r="I6" s="902">
        <v>8521</v>
      </c>
      <c r="J6" s="902">
        <v>21736</v>
      </c>
      <c r="K6" s="902">
        <v>35443</v>
      </c>
      <c r="L6" s="902">
        <v>54927</v>
      </c>
      <c r="M6" s="902">
        <v>47159</v>
      </c>
      <c r="N6" s="902">
        <v>154394</v>
      </c>
      <c r="O6" s="902">
        <v>258871</v>
      </c>
      <c r="P6" s="902">
        <v>303508</v>
      </c>
      <c r="Q6" s="902">
        <v>199270</v>
      </c>
      <c r="R6" s="902">
        <v>117678</v>
      </c>
      <c r="S6" s="902">
        <v>48436</v>
      </c>
      <c r="T6" s="902">
        <v>48917</v>
      </c>
      <c r="U6" s="902">
        <v>28859</v>
      </c>
      <c r="V6" s="902">
        <v>31181</v>
      </c>
      <c r="W6" s="902">
        <v>10497</v>
      </c>
      <c r="X6" s="902">
        <v>12474</v>
      </c>
      <c r="Y6" s="902">
        <v>5082</v>
      </c>
      <c r="Z6" s="903">
        <v>1388962</v>
      </c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</row>
    <row r="7" spans="1:47" ht="16.5" customHeight="1">
      <c r="A7" s="1214"/>
      <c r="B7" s="1212"/>
      <c r="C7" s="1212"/>
      <c r="D7" s="269" t="s">
        <v>26</v>
      </c>
      <c r="E7" s="904">
        <v>0</v>
      </c>
      <c r="F7" s="904">
        <v>5</v>
      </c>
      <c r="G7" s="904">
        <v>48</v>
      </c>
      <c r="H7" s="904">
        <v>115</v>
      </c>
      <c r="I7" s="904">
        <v>443</v>
      </c>
      <c r="J7" s="904">
        <v>840</v>
      </c>
      <c r="K7" s="904">
        <v>1075</v>
      </c>
      <c r="L7" s="904">
        <v>1265</v>
      </c>
      <c r="M7" s="904">
        <v>854</v>
      </c>
      <c r="N7" s="904">
        <v>2238</v>
      </c>
      <c r="O7" s="904">
        <v>3130</v>
      </c>
      <c r="P7" s="904">
        <v>2995</v>
      </c>
      <c r="Q7" s="904">
        <v>1623</v>
      </c>
      <c r="R7" s="904">
        <v>805</v>
      </c>
      <c r="S7" s="904">
        <v>271</v>
      </c>
      <c r="T7" s="904">
        <v>213</v>
      </c>
      <c r="U7" s="904">
        <v>110</v>
      </c>
      <c r="V7" s="904">
        <v>101</v>
      </c>
      <c r="W7" s="904">
        <v>27</v>
      </c>
      <c r="X7" s="904">
        <v>31</v>
      </c>
      <c r="Y7" s="904">
        <v>14</v>
      </c>
      <c r="Z7" s="905">
        <v>16203</v>
      </c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</row>
    <row r="8" spans="1:47" ht="16.5" customHeight="1">
      <c r="A8" s="1214"/>
      <c r="B8" s="1212"/>
      <c r="C8" s="1212" t="s">
        <v>52</v>
      </c>
      <c r="D8" s="268" t="s">
        <v>27</v>
      </c>
      <c r="E8" s="900">
        <v>0</v>
      </c>
      <c r="F8" s="900">
        <v>3</v>
      </c>
      <c r="G8" s="900">
        <v>98</v>
      </c>
      <c r="H8" s="900">
        <v>280</v>
      </c>
      <c r="I8" s="900">
        <v>352</v>
      </c>
      <c r="J8" s="900">
        <v>419</v>
      </c>
      <c r="K8" s="900">
        <v>444</v>
      </c>
      <c r="L8" s="900">
        <v>355</v>
      </c>
      <c r="M8" s="900">
        <v>284</v>
      </c>
      <c r="N8" s="900">
        <v>343</v>
      </c>
      <c r="O8" s="900">
        <v>222</v>
      </c>
      <c r="P8" s="900">
        <v>258</v>
      </c>
      <c r="Q8" s="900">
        <v>105</v>
      </c>
      <c r="R8" s="900">
        <v>42</v>
      </c>
      <c r="S8" s="900">
        <v>24</v>
      </c>
      <c r="T8" s="900">
        <v>27</v>
      </c>
      <c r="U8" s="900">
        <v>24</v>
      </c>
      <c r="V8" s="900">
        <v>12</v>
      </c>
      <c r="W8" s="900">
        <v>4</v>
      </c>
      <c r="X8" s="900">
        <v>4</v>
      </c>
      <c r="Y8" s="900">
        <v>8</v>
      </c>
      <c r="Z8" s="901">
        <v>3310</v>
      </c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6"/>
      <c r="AR8" s="266"/>
      <c r="AS8" s="266"/>
      <c r="AT8" s="266"/>
      <c r="AU8" s="266"/>
    </row>
    <row r="9" spans="1:47" ht="16.5" customHeight="1">
      <c r="A9" s="1214"/>
      <c r="B9" s="1212"/>
      <c r="C9" s="1212"/>
      <c r="D9" s="270" t="s">
        <v>28</v>
      </c>
      <c r="E9" s="902">
        <v>2</v>
      </c>
      <c r="F9" s="902">
        <v>102</v>
      </c>
      <c r="G9" s="902">
        <v>5444</v>
      </c>
      <c r="H9" s="902">
        <v>27267</v>
      </c>
      <c r="I9" s="902">
        <v>43563</v>
      </c>
      <c r="J9" s="902">
        <v>59012</v>
      </c>
      <c r="K9" s="902">
        <v>72467</v>
      </c>
      <c r="L9" s="902">
        <v>76028</v>
      </c>
      <c r="M9" s="902">
        <v>65786</v>
      </c>
      <c r="N9" s="902">
        <v>90329</v>
      </c>
      <c r="O9" s="902">
        <v>57952</v>
      </c>
      <c r="P9" s="902">
        <v>77525</v>
      </c>
      <c r="Q9" s="902">
        <v>33984</v>
      </c>
      <c r="R9" s="902">
        <v>13391</v>
      </c>
      <c r="S9" s="902">
        <v>8584</v>
      </c>
      <c r="T9" s="902">
        <v>9855</v>
      </c>
      <c r="U9" s="902">
        <v>8840</v>
      </c>
      <c r="V9" s="902">
        <v>4601</v>
      </c>
      <c r="W9" s="902">
        <v>1488</v>
      </c>
      <c r="X9" s="902">
        <v>1336</v>
      </c>
      <c r="Y9" s="902">
        <v>3294</v>
      </c>
      <c r="Z9" s="903">
        <v>660850</v>
      </c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</row>
    <row r="10" spans="1:47" ht="16.5" customHeight="1">
      <c r="A10" s="1214"/>
      <c r="B10" s="1212"/>
      <c r="C10" s="1212"/>
      <c r="D10" s="269" t="s">
        <v>26</v>
      </c>
      <c r="E10" s="904">
        <v>1</v>
      </c>
      <c r="F10" s="904">
        <v>19</v>
      </c>
      <c r="G10" s="904">
        <v>653</v>
      </c>
      <c r="H10" s="904">
        <v>2217</v>
      </c>
      <c r="I10" s="904">
        <v>2379</v>
      </c>
      <c r="J10" s="904">
        <v>2378</v>
      </c>
      <c r="K10" s="904">
        <v>2298</v>
      </c>
      <c r="L10" s="904">
        <v>1818</v>
      </c>
      <c r="M10" s="904">
        <v>1252</v>
      </c>
      <c r="N10" s="904">
        <v>1355</v>
      </c>
      <c r="O10" s="904">
        <v>722</v>
      </c>
      <c r="P10" s="904">
        <v>801</v>
      </c>
      <c r="Q10" s="904">
        <v>288</v>
      </c>
      <c r="R10" s="904">
        <v>90</v>
      </c>
      <c r="S10" s="904">
        <v>48</v>
      </c>
      <c r="T10" s="904">
        <v>44</v>
      </c>
      <c r="U10" s="904">
        <v>32</v>
      </c>
      <c r="V10" s="904">
        <v>14</v>
      </c>
      <c r="W10" s="904">
        <v>2</v>
      </c>
      <c r="X10" s="904">
        <v>4</v>
      </c>
      <c r="Y10" s="904">
        <v>10</v>
      </c>
      <c r="Z10" s="905">
        <v>16425</v>
      </c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</row>
    <row r="11" spans="1:47" ht="16.5" customHeight="1">
      <c r="A11" s="1214"/>
      <c r="B11" s="1212"/>
      <c r="C11" s="1212" t="s">
        <v>53</v>
      </c>
      <c r="D11" s="268" t="s">
        <v>27</v>
      </c>
      <c r="E11" s="900">
        <v>0</v>
      </c>
      <c r="F11" s="900">
        <v>0</v>
      </c>
      <c r="G11" s="900">
        <v>0</v>
      </c>
      <c r="H11" s="900">
        <v>0</v>
      </c>
      <c r="I11" s="900">
        <v>1</v>
      </c>
      <c r="J11" s="900">
        <v>10</v>
      </c>
      <c r="K11" s="900">
        <v>41</v>
      </c>
      <c r="L11" s="900">
        <v>34</v>
      </c>
      <c r="M11" s="900">
        <v>223</v>
      </c>
      <c r="N11" s="900">
        <v>296</v>
      </c>
      <c r="O11" s="900">
        <v>441</v>
      </c>
      <c r="P11" s="900">
        <v>386</v>
      </c>
      <c r="Q11" s="900">
        <v>311</v>
      </c>
      <c r="R11" s="900">
        <v>60</v>
      </c>
      <c r="S11" s="900">
        <v>16</v>
      </c>
      <c r="T11" s="900">
        <v>1</v>
      </c>
      <c r="U11" s="900">
        <v>5</v>
      </c>
      <c r="V11" s="900">
        <v>2</v>
      </c>
      <c r="W11" s="900">
        <v>2</v>
      </c>
      <c r="X11" s="900">
        <v>1</v>
      </c>
      <c r="Y11" s="900">
        <v>0</v>
      </c>
      <c r="Z11" s="901">
        <v>1829</v>
      </c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</row>
    <row r="12" spans="1:47" ht="16.5" customHeight="1">
      <c r="A12" s="1214"/>
      <c r="B12" s="1212"/>
      <c r="C12" s="1212"/>
      <c r="D12" s="270" t="s">
        <v>28</v>
      </c>
      <c r="E12" s="902">
        <v>0</v>
      </c>
      <c r="F12" s="902">
        <v>0</v>
      </c>
      <c r="G12" s="902">
        <v>0</v>
      </c>
      <c r="H12" s="902">
        <v>0</v>
      </c>
      <c r="I12" s="902">
        <v>85</v>
      </c>
      <c r="J12" s="902">
        <v>924</v>
      </c>
      <c r="K12" s="902">
        <v>6168</v>
      </c>
      <c r="L12" s="902">
        <v>5291</v>
      </c>
      <c r="M12" s="902">
        <v>37065</v>
      </c>
      <c r="N12" s="902">
        <v>54965</v>
      </c>
      <c r="O12" s="902">
        <v>87942</v>
      </c>
      <c r="P12" s="902">
        <v>87050</v>
      </c>
      <c r="Q12" s="902">
        <v>73449</v>
      </c>
      <c r="R12" s="902">
        <v>13608</v>
      </c>
      <c r="S12" s="902">
        <v>3561</v>
      </c>
      <c r="T12" s="902">
        <v>199</v>
      </c>
      <c r="U12" s="902">
        <v>1385</v>
      </c>
      <c r="V12" s="902">
        <v>387</v>
      </c>
      <c r="W12" s="902">
        <v>607</v>
      </c>
      <c r="X12" s="902">
        <v>137</v>
      </c>
      <c r="Y12" s="902">
        <v>53</v>
      </c>
      <c r="Z12" s="903">
        <v>372876</v>
      </c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</row>
    <row r="13" spans="1:47" ht="16.5" customHeight="1">
      <c r="A13" s="1214"/>
      <c r="B13" s="1212"/>
      <c r="C13" s="1212"/>
      <c r="D13" s="269" t="s">
        <v>26</v>
      </c>
      <c r="E13" s="904">
        <v>0</v>
      </c>
      <c r="F13" s="904">
        <v>0</v>
      </c>
      <c r="G13" s="904">
        <v>0</v>
      </c>
      <c r="H13" s="904">
        <v>0</v>
      </c>
      <c r="I13" s="904">
        <v>5</v>
      </c>
      <c r="J13" s="904">
        <v>53</v>
      </c>
      <c r="K13" s="904">
        <v>257</v>
      </c>
      <c r="L13" s="904">
        <v>178</v>
      </c>
      <c r="M13" s="904">
        <v>925</v>
      </c>
      <c r="N13" s="904">
        <v>984</v>
      </c>
      <c r="O13" s="904">
        <v>1115</v>
      </c>
      <c r="P13" s="904">
        <v>652</v>
      </c>
      <c r="Q13" s="904">
        <v>365</v>
      </c>
      <c r="R13" s="904">
        <v>63</v>
      </c>
      <c r="S13" s="904">
        <v>16</v>
      </c>
      <c r="T13" s="904">
        <v>1</v>
      </c>
      <c r="U13" s="904">
        <v>8</v>
      </c>
      <c r="V13" s="904">
        <v>1</v>
      </c>
      <c r="W13" s="904">
        <v>4</v>
      </c>
      <c r="X13" s="904">
        <v>1</v>
      </c>
      <c r="Y13" s="904">
        <v>0</v>
      </c>
      <c r="Z13" s="905">
        <v>4628</v>
      </c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</row>
    <row r="14" spans="1:47" ht="16.5" customHeight="1">
      <c r="A14" s="1214"/>
      <c r="B14" s="1212"/>
      <c r="C14" s="1215" t="s">
        <v>54</v>
      </c>
      <c r="D14" s="268" t="s">
        <v>27</v>
      </c>
      <c r="E14" s="900">
        <v>0</v>
      </c>
      <c r="F14" s="900">
        <v>0</v>
      </c>
      <c r="G14" s="900">
        <v>0</v>
      </c>
      <c r="H14" s="900">
        <v>0</v>
      </c>
      <c r="I14" s="900">
        <v>0</v>
      </c>
      <c r="J14" s="900">
        <v>3</v>
      </c>
      <c r="K14" s="900">
        <v>3</v>
      </c>
      <c r="L14" s="900">
        <v>20</v>
      </c>
      <c r="M14" s="900">
        <v>48</v>
      </c>
      <c r="N14" s="900">
        <v>255</v>
      </c>
      <c r="O14" s="900">
        <v>77</v>
      </c>
      <c r="P14" s="900">
        <v>3</v>
      </c>
      <c r="Q14" s="900">
        <v>2</v>
      </c>
      <c r="R14" s="900">
        <v>0</v>
      </c>
      <c r="S14" s="900">
        <v>0</v>
      </c>
      <c r="T14" s="900">
        <v>0</v>
      </c>
      <c r="U14" s="900">
        <v>0</v>
      </c>
      <c r="V14" s="900">
        <v>0</v>
      </c>
      <c r="W14" s="900">
        <v>0</v>
      </c>
      <c r="X14" s="900">
        <v>1</v>
      </c>
      <c r="Y14" s="900">
        <v>0</v>
      </c>
      <c r="Z14" s="901">
        <v>411</v>
      </c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6"/>
    </row>
    <row r="15" spans="1:47" ht="16.5" customHeight="1">
      <c r="A15" s="1214"/>
      <c r="B15" s="1212"/>
      <c r="C15" s="1215"/>
      <c r="D15" s="270" t="s">
        <v>28</v>
      </c>
      <c r="E15" s="902">
        <v>0</v>
      </c>
      <c r="F15" s="902">
        <v>0</v>
      </c>
      <c r="G15" s="902">
        <v>0</v>
      </c>
      <c r="H15" s="902">
        <v>0</v>
      </c>
      <c r="I15" s="902">
        <v>0</v>
      </c>
      <c r="J15" s="902">
        <v>183</v>
      </c>
      <c r="K15" s="902">
        <v>437</v>
      </c>
      <c r="L15" s="902">
        <v>2986</v>
      </c>
      <c r="M15" s="902">
        <v>6384</v>
      </c>
      <c r="N15" s="902">
        <v>54116</v>
      </c>
      <c r="O15" s="902">
        <v>17620</v>
      </c>
      <c r="P15" s="902">
        <v>655</v>
      </c>
      <c r="Q15" s="902">
        <v>335</v>
      </c>
      <c r="R15" s="902">
        <v>0</v>
      </c>
      <c r="S15" s="902">
        <v>0</v>
      </c>
      <c r="T15" s="902">
        <v>0</v>
      </c>
      <c r="U15" s="902">
        <v>0</v>
      </c>
      <c r="V15" s="902">
        <v>0</v>
      </c>
      <c r="W15" s="902">
        <v>0</v>
      </c>
      <c r="X15" s="902">
        <v>129</v>
      </c>
      <c r="Y15" s="902">
        <v>0</v>
      </c>
      <c r="Z15" s="903">
        <v>82845</v>
      </c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6"/>
      <c r="AN15" s="266"/>
      <c r="AO15" s="266"/>
      <c r="AP15" s="266"/>
      <c r="AQ15" s="266"/>
      <c r="AR15" s="266"/>
      <c r="AS15" s="266"/>
      <c r="AT15" s="266"/>
      <c r="AU15" s="266"/>
    </row>
    <row r="16" spans="1:47" ht="16.5" customHeight="1">
      <c r="A16" s="1214"/>
      <c r="B16" s="1212"/>
      <c r="C16" s="1215"/>
      <c r="D16" s="269" t="s">
        <v>26</v>
      </c>
      <c r="E16" s="904">
        <v>0</v>
      </c>
      <c r="F16" s="904">
        <v>0</v>
      </c>
      <c r="G16" s="904">
        <v>0</v>
      </c>
      <c r="H16" s="904">
        <v>0</v>
      </c>
      <c r="I16" s="904">
        <v>0</v>
      </c>
      <c r="J16" s="904">
        <v>12</v>
      </c>
      <c r="K16" s="904">
        <v>18</v>
      </c>
      <c r="L16" s="904">
        <v>100</v>
      </c>
      <c r="M16" s="904">
        <v>185</v>
      </c>
      <c r="N16" s="904">
        <v>885</v>
      </c>
      <c r="O16" s="904">
        <v>222</v>
      </c>
      <c r="P16" s="904">
        <v>6</v>
      </c>
      <c r="Q16" s="904">
        <v>3</v>
      </c>
      <c r="R16" s="904">
        <v>0</v>
      </c>
      <c r="S16" s="904">
        <v>0</v>
      </c>
      <c r="T16" s="904">
        <v>0</v>
      </c>
      <c r="U16" s="904">
        <v>0</v>
      </c>
      <c r="V16" s="904">
        <v>0</v>
      </c>
      <c r="W16" s="904">
        <v>0</v>
      </c>
      <c r="X16" s="904">
        <v>1</v>
      </c>
      <c r="Y16" s="904">
        <v>0</v>
      </c>
      <c r="Z16" s="906">
        <v>1432</v>
      </c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6"/>
    </row>
    <row r="17" spans="1:47" ht="16.5" customHeight="1">
      <c r="A17" s="1214"/>
      <c r="B17" s="1212" t="s">
        <v>30</v>
      </c>
      <c r="C17" s="1212"/>
      <c r="D17" s="268" t="s">
        <v>27</v>
      </c>
      <c r="E17" s="900">
        <v>0</v>
      </c>
      <c r="F17" s="900">
        <v>3</v>
      </c>
      <c r="G17" s="900">
        <v>102</v>
      </c>
      <c r="H17" s="900">
        <v>288</v>
      </c>
      <c r="I17" s="900">
        <v>391</v>
      </c>
      <c r="J17" s="900">
        <v>508</v>
      </c>
      <c r="K17" s="900">
        <v>595</v>
      </c>
      <c r="L17" s="900">
        <v>557</v>
      </c>
      <c r="M17" s="900">
        <v>669</v>
      </c>
      <c r="N17" s="900">
        <v>1231</v>
      </c>
      <c r="O17" s="900">
        <v>1268</v>
      </c>
      <c r="P17" s="900">
        <v>1222</v>
      </c>
      <c r="Q17" s="900">
        <v>776</v>
      </c>
      <c r="R17" s="900">
        <v>307</v>
      </c>
      <c r="S17" s="900">
        <v>123</v>
      </c>
      <c r="T17" s="900">
        <v>104</v>
      </c>
      <c r="U17" s="900">
        <v>76</v>
      </c>
      <c r="V17" s="900">
        <v>60</v>
      </c>
      <c r="W17" s="900">
        <v>23</v>
      </c>
      <c r="X17" s="900">
        <v>24</v>
      </c>
      <c r="Y17" s="900">
        <v>17</v>
      </c>
      <c r="Z17" s="901">
        <v>8348</v>
      </c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6"/>
      <c r="AQ17" s="266"/>
      <c r="AR17" s="266"/>
      <c r="AS17" s="266"/>
      <c r="AT17" s="266"/>
      <c r="AU17" s="266"/>
    </row>
    <row r="18" spans="1:47" ht="16.5" customHeight="1">
      <c r="A18" s="1214"/>
      <c r="B18" s="1212"/>
      <c r="C18" s="1212"/>
      <c r="D18" s="270" t="s">
        <v>28</v>
      </c>
      <c r="E18" s="902">
        <v>2</v>
      </c>
      <c r="F18" s="902">
        <v>128</v>
      </c>
      <c r="G18" s="902">
        <v>5846</v>
      </c>
      <c r="H18" s="902">
        <v>28848</v>
      </c>
      <c r="I18" s="902">
        <v>52169</v>
      </c>
      <c r="J18" s="902">
        <v>81855</v>
      </c>
      <c r="K18" s="902">
        <v>114515</v>
      </c>
      <c r="L18" s="902">
        <v>139232</v>
      </c>
      <c r="M18" s="902">
        <v>156394</v>
      </c>
      <c r="N18" s="902">
        <v>353804</v>
      </c>
      <c r="O18" s="902">
        <v>422385</v>
      </c>
      <c r="P18" s="902">
        <v>468738</v>
      </c>
      <c r="Q18" s="902">
        <v>307038</v>
      </c>
      <c r="R18" s="902">
        <v>144677</v>
      </c>
      <c r="S18" s="902">
        <v>60581</v>
      </c>
      <c r="T18" s="902">
        <v>58971</v>
      </c>
      <c r="U18" s="902">
        <v>39084</v>
      </c>
      <c r="V18" s="902">
        <v>36169</v>
      </c>
      <c r="W18" s="902">
        <v>12592</v>
      </c>
      <c r="X18" s="902">
        <v>14076</v>
      </c>
      <c r="Y18" s="902">
        <v>8429</v>
      </c>
      <c r="Z18" s="903">
        <v>2505533</v>
      </c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6"/>
      <c r="AU18" s="266"/>
    </row>
    <row r="19" spans="1:47" ht="16.5" customHeight="1">
      <c r="A19" s="1214"/>
      <c r="B19" s="1212"/>
      <c r="C19" s="1212"/>
      <c r="D19" s="269" t="s">
        <v>26</v>
      </c>
      <c r="E19" s="907">
        <v>1</v>
      </c>
      <c r="F19" s="907">
        <v>24</v>
      </c>
      <c r="G19" s="907">
        <v>701</v>
      </c>
      <c r="H19" s="907">
        <v>2332</v>
      </c>
      <c r="I19" s="907">
        <v>2827</v>
      </c>
      <c r="J19" s="907">
        <v>3283</v>
      </c>
      <c r="K19" s="907">
        <v>3648</v>
      </c>
      <c r="L19" s="907">
        <v>3361</v>
      </c>
      <c r="M19" s="907">
        <v>3216</v>
      </c>
      <c r="N19" s="907">
        <v>5462</v>
      </c>
      <c r="O19" s="907">
        <v>5189</v>
      </c>
      <c r="P19" s="907">
        <v>4454</v>
      </c>
      <c r="Q19" s="907">
        <v>2279</v>
      </c>
      <c r="R19" s="907">
        <v>958</v>
      </c>
      <c r="S19" s="907">
        <v>335</v>
      </c>
      <c r="T19" s="907">
        <v>258</v>
      </c>
      <c r="U19" s="907">
        <v>150</v>
      </c>
      <c r="V19" s="907">
        <v>116</v>
      </c>
      <c r="W19" s="907">
        <v>33</v>
      </c>
      <c r="X19" s="907">
        <v>37</v>
      </c>
      <c r="Y19" s="907">
        <v>24</v>
      </c>
      <c r="Z19" s="908">
        <v>38688</v>
      </c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  <c r="AS19" s="266"/>
      <c r="AT19" s="266"/>
      <c r="AU19" s="266"/>
    </row>
    <row r="20" spans="1:47" ht="16.5" customHeight="1">
      <c r="A20" s="1214"/>
      <c r="B20" s="1212" t="s">
        <v>31</v>
      </c>
      <c r="C20" s="1215" t="s">
        <v>55</v>
      </c>
      <c r="D20" s="268" t="s">
        <v>27</v>
      </c>
      <c r="E20" s="900">
        <v>0</v>
      </c>
      <c r="F20" s="900">
        <v>0</v>
      </c>
      <c r="G20" s="900">
        <v>0</v>
      </c>
      <c r="H20" s="900">
        <v>1</v>
      </c>
      <c r="I20" s="900">
        <v>15</v>
      </c>
      <c r="J20" s="900">
        <v>45</v>
      </c>
      <c r="K20" s="900">
        <v>5</v>
      </c>
      <c r="L20" s="900">
        <v>1</v>
      </c>
      <c r="M20" s="900">
        <v>1</v>
      </c>
      <c r="N20" s="900">
        <v>1</v>
      </c>
      <c r="O20" s="900">
        <v>14</v>
      </c>
      <c r="P20" s="900">
        <v>27</v>
      </c>
      <c r="Q20" s="900">
        <v>26</v>
      </c>
      <c r="R20" s="900">
        <v>24</v>
      </c>
      <c r="S20" s="900">
        <v>6</v>
      </c>
      <c r="T20" s="900">
        <v>2</v>
      </c>
      <c r="U20" s="900">
        <v>0</v>
      </c>
      <c r="V20" s="900">
        <v>0</v>
      </c>
      <c r="W20" s="900">
        <v>0</v>
      </c>
      <c r="X20" s="900">
        <v>3</v>
      </c>
      <c r="Y20" s="900">
        <v>0</v>
      </c>
      <c r="Z20" s="901">
        <v>170</v>
      </c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</row>
    <row r="21" spans="1:47" ht="16.5" customHeight="1">
      <c r="A21" s="1214"/>
      <c r="B21" s="1212"/>
      <c r="C21" s="1215"/>
      <c r="D21" s="270" t="s">
        <v>28</v>
      </c>
      <c r="E21" s="902">
        <v>0</v>
      </c>
      <c r="F21" s="902">
        <v>0</v>
      </c>
      <c r="G21" s="902">
        <v>0</v>
      </c>
      <c r="H21" s="902">
        <v>23</v>
      </c>
      <c r="I21" s="902">
        <v>751</v>
      </c>
      <c r="J21" s="902">
        <v>2765</v>
      </c>
      <c r="K21" s="902">
        <v>458</v>
      </c>
      <c r="L21" s="902">
        <v>106</v>
      </c>
      <c r="M21" s="902">
        <v>90</v>
      </c>
      <c r="N21" s="902">
        <v>139</v>
      </c>
      <c r="O21" s="902">
        <v>1771</v>
      </c>
      <c r="P21" s="902">
        <v>3458</v>
      </c>
      <c r="Q21" s="902">
        <v>3398</v>
      </c>
      <c r="R21" s="902">
        <v>3222</v>
      </c>
      <c r="S21" s="902">
        <v>616</v>
      </c>
      <c r="T21" s="902">
        <v>224</v>
      </c>
      <c r="U21" s="902">
        <v>0</v>
      </c>
      <c r="V21" s="902">
        <v>0</v>
      </c>
      <c r="W21" s="902">
        <v>0</v>
      </c>
      <c r="X21" s="902">
        <v>427</v>
      </c>
      <c r="Y21" s="902">
        <v>14</v>
      </c>
      <c r="Z21" s="903">
        <v>17462</v>
      </c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66"/>
      <c r="AT21" s="266"/>
      <c r="AU21" s="266"/>
    </row>
    <row r="22" spans="1:47" ht="16.5" customHeight="1">
      <c r="A22" s="1214"/>
      <c r="B22" s="1212"/>
      <c r="C22" s="1215"/>
      <c r="D22" s="269" t="s">
        <v>26</v>
      </c>
      <c r="E22" s="904">
        <v>0</v>
      </c>
      <c r="F22" s="904">
        <v>0</v>
      </c>
      <c r="G22" s="904">
        <v>0</v>
      </c>
      <c r="H22" s="904">
        <v>2</v>
      </c>
      <c r="I22" s="904">
        <v>45</v>
      </c>
      <c r="J22" s="904">
        <v>131</v>
      </c>
      <c r="K22" s="904">
        <v>15</v>
      </c>
      <c r="L22" s="904">
        <v>3</v>
      </c>
      <c r="M22" s="904">
        <v>2</v>
      </c>
      <c r="N22" s="904">
        <v>2</v>
      </c>
      <c r="O22" s="904">
        <v>16</v>
      </c>
      <c r="P22" s="904">
        <v>33</v>
      </c>
      <c r="Q22" s="904">
        <v>35</v>
      </c>
      <c r="R22" s="904">
        <v>36</v>
      </c>
      <c r="S22" s="904">
        <v>7</v>
      </c>
      <c r="T22" s="904">
        <v>2</v>
      </c>
      <c r="U22" s="904">
        <v>0</v>
      </c>
      <c r="V22" s="904">
        <v>0</v>
      </c>
      <c r="W22" s="904">
        <v>0</v>
      </c>
      <c r="X22" s="904">
        <v>6</v>
      </c>
      <c r="Y22" s="904">
        <v>0</v>
      </c>
      <c r="Z22" s="905">
        <v>335</v>
      </c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</row>
    <row r="23" spans="1:47" ht="16.5" customHeight="1">
      <c r="A23" s="1214"/>
      <c r="B23" s="1212"/>
      <c r="C23" s="1215" t="s">
        <v>56</v>
      </c>
      <c r="D23" s="268" t="s">
        <v>27</v>
      </c>
      <c r="E23" s="900">
        <v>0</v>
      </c>
      <c r="F23" s="900">
        <v>0</v>
      </c>
      <c r="G23" s="900">
        <v>4</v>
      </c>
      <c r="H23" s="900">
        <v>19</v>
      </c>
      <c r="I23" s="900">
        <v>1</v>
      </c>
      <c r="J23" s="900">
        <v>0</v>
      </c>
      <c r="K23" s="900">
        <v>2</v>
      </c>
      <c r="L23" s="900">
        <v>0</v>
      </c>
      <c r="M23" s="900">
        <v>0</v>
      </c>
      <c r="N23" s="900">
        <v>0</v>
      </c>
      <c r="O23" s="900">
        <v>2</v>
      </c>
      <c r="P23" s="900">
        <v>4</v>
      </c>
      <c r="Q23" s="900">
        <v>0</v>
      </c>
      <c r="R23" s="900">
        <v>0</v>
      </c>
      <c r="S23" s="900">
        <v>0</v>
      </c>
      <c r="T23" s="900">
        <v>0</v>
      </c>
      <c r="U23" s="900">
        <v>0</v>
      </c>
      <c r="V23" s="900">
        <v>1</v>
      </c>
      <c r="W23" s="900">
        <v>0</v>
      </c>
      <c r="X23" s="900">
        <v>0</v>
      </c>
      <c r="Y23" s="900">
        <v>0</v>
      </c>
      <c r="Z23" s="901">
        <v>34</v>
      </c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</row>
    <row r="24" spans="1:47" ht="16.5" customHeight="1">
      <c r="A24" s="1214"/>
      <c r="B24" s="1212"/>
      <c r="C24" s="1215"/>
      <c r="D24" s="270" t="s">
        <v>28</v>
      </c>
      <c r="E24" s="902">
        <v>0</v>
      </c>
      <c r="F24" s="902">
        <v>0</v>
      </c>
      <c r="G24" s="902">
        <v>59</v>
      </c>
      <c r="H24" s="902">
        <v>489</v>
      </c>
      <c r="I24" s="902">
        <v>49</v>
      </c>
      <c r="J24" s="902">
        <v>0</v>
      </c>
      <c r="K24" s="902">
        <v>185</v>
      </c>
      <c r="L24" s="902">
        <v>0</v>
      </c>
      <c r="M24" s="902">
        <v>0</v>
      </c>
      <c r="N24" s="902">
        <v>0</v>
      </c>
      <c r="O24" s="902">
        <v>249</v>
      </c>
      <c r="P24" s="902">
        <v>337</v>
      </c>
      <c r="Q24" s="902">
        <v>33</v>
      </c>
      <c r="R24" s="902">
        <v>0</v>
      </c>
      <c r="S24" s="902">
        <v>22</v>
      </c>
      <c r="T24" s="902">
        <v>0</v>
      </c>
      <c r="U24" s="902">
        <v>0</v>
      </c>
      <c r="V24" s="902">
        <v>72</v>
      </c>
      <c r="W24" s="902">
        <v>0</v>
      </c>
      <c r="X24" s="902">
        <v>0</v>
      </c>
      <c r="Y24" s="902">
        <v>0</v>
      </c>
      <c r="Z24" s="903">
        <v>1495</v>
      </c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66"/>
      <c r="AS24" s="266"/>
      <c r="AT24" s="266"/>
      <c r="AU24" s="266"/>
    </row>
    <row r="25" spans="1:47" ht="16.5" customHeight="1">
      <c r="A25" s="1214"/>
      <c r="B25" s="1212"/>
      <c r="C25" s="1215"/>
      <c r="D25" s="269" t="s">
        <v>26</v>
      </c>
      <c r="E25" s="904">
        <v>0</v>
      </c>
      <c r="F25" s="904">
        <v>0</v>
      </c>
      <c r="G25" s="904">
        <v>8</v>
      </c>
      <c r="H25" s="904">
        <v>42</v>
      </c>
      <c r="I25" s="904">
        <v>3</v>
      </c>
      <c r="J25" s="904">
        <v>0</v>
      </c>
      <c r="K25" s="904">
        <v>5</v>
      </c>
      <c r="L25" s="904">
        <v>0</v>
      </c>
      <c r="M25" s="904">
        <v>0</v>
      </c>
      <c r="N25" s="904">
        <v>0</v>
      </c>
      <c r="O25" s="904">
        <v>3</v>
      </c>
      <c r="P25" s="904">
        <v>6</v>
      </c>
      <c r="Q25" s="904">
        <v>0</v>
      </c>
      <c r="R25" s="904">
        <v>0</v>
      </c>
      <c r="S25" s="904">
        <v>0</v>
      </c>
      <c r="T25" s="904">
        <v>0</v>
      </c>
      <c r="U25" s="904">
        <v>0</v>
      </c>
      <c r="V25" s="904">
        <v>1</v>
      </c>
      <c r="W25" s="904">
        <v>0</v>
      </c>
      <c r="X25" s="904">
        <v>0</v>
      </c>
      <c r="Y25" s="904">
        <v>0</v>
      </c>
      <c r="Z25" s="906">
        <v>68</v>
      </c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</row>
    <row r="26" spans="1:47" ht="16.5" customHeight="1">
      <c r="A26" s="1214"/>
      <c r="B26" s="1212" t="s">
        <v>30</v>
      </c>
      <c r="C26" s="1212"/>
      <c r="D26" s="268" t="s">
        <v>27</v>
      </c>
      <c r="E26" s="900">
        <v>0</v>
      </c>
      <c r="F26" s="900">
        <v>0</v>
      </c>
      <c r="G26" s="900">
        <v>4</v>
      </c>
      <c r="H26" s="900">
        <v>19</v>
      </c>
      <c r="I26" s="900">
        <v>15</v>
      </c>
      <c r="J26" s="900">
        <v>45</v>
      </c>
      <c r="K26" s="900">
        <v>8</v>
      </c>
      <c r="L26" s="900">
        <v>1</v>
      </c>
      <c r="M26" s="900">
        <v>1</v>
      </c>
      <c r="N26" s="900">
        <v>1</v>
      </c>
      <c r="O26" s="900">
        <v>16</v>
      </c>
      <c r="P26" s="900">
        <v>32</v>
      </c>
      <c r="Q26" s="900">
        <v>26</v>
      </c>
      <c r="R26" s="900">
        <v>24</v>
      </c>
      <c r="S26" s="900">
        <v>6</v>
      </c>
      <c r="T26" s="900">
        <v>2</v>
      </c>
      <c r="U26" s="900">
        <v>0</v>
      </c>
      <c r="V26" s="900">
        <v>1</v>
      </c>
      <c r="W26" s="900">
        <v>0</v>
      </c>
      <c r="X26" s="900">
        <v>3</v>
      </c>
      <c r="Y26" s="900">
        <v>0</v>
      </c>
      <c r="Z26" s="901">
        <v>204</v>
      </c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</row>
    <row r="27" spans="1:47" ht="16.5" customHeight="1">
      <c r="A27" s="1214"/>
      <c r="B27" s="1212"/>
      <c r="C27" s="1212"/>
      <c r="D27" s="270" t="s">
        <v>28</v>
      </c>
      <c r="E27" s="902">
        <v>0</v>
      </c>
      <c r="F27" s="902">
        <v>0</v>
      </c>
      <c r="G27" s="902">
        <v>59</v>
      </c>
      <c r="H27" s="902">
        <v>512</v>
      </c>
      <c r="I27" s="902">
        <v>800</v>
      </c>
      <c r="J27" s="902">
        <v>2765</v>
      </c>
      <c r="K27" s="902">
        <v>643</v>
      </c>
      <c r="L27" s="902">
        <v>106</v>
      </c>
      <c r="M27" s="902">
        <v>90</v>
      </c>
      <c r="N27" s="902">
        <v>139</v>
      </c>
      <c r="O27" s="902">
        <v>2020</v>
      </c>
      <c r="P27" s="902">
        <v>3795</v>
      </c>
      <c r="Q27" s="902">
        <v>3431</v>
      </c>
      <c r="R27" s="902">
        <v>3222</v>
      </c>
      <c r="S27" s="902">
        <v>638</v>
      </c>
      <c r="T27" s="902">
        <v>224</v>
      </c>
      <c r="U27" s="902">
        <v>0</v>
      </c>
      <c r="V27" s="902">
        <v>72</v>
      </c>
      <c r="W27" s="902">
        <v>0</v>
      </c>
      <c r="X27" s="902">
        <v>427</v>
      </c>
      <c r="Y27" s="902">
        <v>14</v>
      </c>
      <c r="Z27" s="903">
        <v>18957</v>
      </c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6"/>
      <c r="AP27" s="266"/>
      <c r="AQ27" s="266"/>
      <c r="AR27" s="266"/>
      <c r="AS27" s="266"/>
      <c r="AT27" s="266"/>
      <c r="AU27" s="266"/>
    </row>
    <row r="28" spans="1:47" ht="16.5" customHeight="1">
      <c r="A28" s="1214"/>
      <c r="B28" s="1212"/>
      <c r="C28" s="1212"/>
      <c r="D28" s="269" t="s">
        <v>26</v>
      </c>
      <c r="E28" s="907">
        <v>0</v>
      </c>
      <c r="F28" s="907">
        <v>0</v>
      </c>
      <c r="G28" s="907">
        <v>8</v>
      </c>
      <c r="H28" s="907">
        <v>44</v>
      </c>
      <c r="I28" s="907">
        <v>48</v>
      </c>
      <c r="J28" s="907">
        <v>131</v>
      </c>
      <c r="K28" s="907">
        <v>20</v>
      </c>
      <c r="L28" s="907">
        <v>3</v>
      </c>
      <c r="M28" s="907">
        <v>2</v>
      </c>
      <c r="N28" s="907">
        <v>2</v>
      </c>
      <c r="O28" s="907">
        <v>19</v>
      </c>
      <c r="P28" s="907">
        <v>39</v>
      </c>
      <c r="Q28" s="907">
        <v>35</v>
      </c>
      <c r="R28" s="907">
        <v>36</v>
      </c>
      <c r="S28" s="907">
        <v>7</v>
      </c>
      <c r="T28" s="907">
        <v>2</v>
      </c>
      <c r="U28" s="907">
        <v>0</v>
      </c>
      <c r="V28" s="907">
        <v>1</v>
      </c>
      <c r="W28" s="907">
        <v>0</v>
      </c>
      <c r="X28" s="907">
        <v>6</v>
      </c>
      <c r="Y28" s="907">
        <v>0</v>
      </c>
      <c r="Z28" s="908">
        <v>403</v>
      </c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  <c r="AR28" s="266"/>
      <c r="AS28" s="266"/>
      <c r="AT28" s="266"/>
      <c r="AU28" s="266"/>
    </row>
    <row r="29" spans="1:47" ht="16.5" customHeight="1">
      <c r="A29" s="1214" t="s">
        <v>24</v>
      </c>
      <c r="B29" s="1212"/>
      <c r="C29" s="1212"/>
      <c r="D29" s="268" t="s">
        <v>27</v>
      </c>
      <c r="E29" s="900">
        <v>0</v>
      </c>
      <c r="F29" s="900">
        <v>3</v>
      </c>
      <c r="G29" s="900">
        <v>106</v>
      </c>
      <c r="H29" s="900">
        <v>308</v>
      </c>
      <c r="I29" s="900">
        <v>407</v>
      </c>
      <c r="J29" s="900">
        <v>553</v>
      </c>
      <c r="K29" s="900">
        <v>603</v>
      </c>
      <c r="L29" s="900">
        <v>558</v>
      </c>
      <c r="M29" s="900">
        <v>670</v>
      </c>
      <c r="N29" s="900">
        <v>1232</v>
      </c>
      <c r="O29" s="900">
        <v>1284</v>
      </c>
      <c r="P29" s="900">
        <v>1254</v>
      </c>
      <c r="Q29" s="900">
        <v>802</v>
      </c>
      <c r="R29" s="900">
        <v>332</v>
      </c>
      <c r="S29" s="900">
        <v>129</v>
      </c>
      <c r="T29" s="900">
        <v>106</v>
      </c>
      <c r="U29" s="900">
        <v>76</v>
      </c>
      <c r="V29" s="900">
        <v>62</v>
      </c>
      <c r="W29" s="900">
        <v>23</v>
      </c>
      <c r="X29" s="900">
        <v>27</v>
      </c>
      <c r="Y29" s="900">
        <v>17</v>
      </c>
      <c r="Z29" s="901">
        <v>8552</v>
      </c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266"/>
      <c r="AN29" s="266"/>
      <c r="AO29" s="266"/>
      <c r="AP29" s="266"/>
      <c r="AQ29" s="266"/>
      <c r="AR29" s="266"/>
      <c r="AS29" s="266"/>
      <c r="AT29" s="266"/>
      <c r="AU29" s="266"/>
    </row>
    <row r="30" spans="1:47" ht="16.5" customHeight="1">
      <c r="A30" s="1214"/>
      <c r="B30" s="1212"/>
      <c r="C30" s="1212"/>
      <c r="D30" s="270" t="s">
        <v>28</v>
      </c>
      <c r="E30" s="902">
        <v>2</v>
      </c>
      <c r="F30" s="902">
        <v>128</v>
      </c>
      <c r="G30" s="902">
        <v>5905</v>
      </c>
      <c r="H30" s="902">
        <v>29360</v>
      </c>
      <c r="I30" s="902">
        <v>52969</v>
      </c>
      <c r="J30" s="902">
        <v>84620</v>
      </c>
      <c r="K30" s="902">
        <v>115158</v>
      </c>
      <c r="L30" s="902">
        <v>139338</v>
      </c>
      <c r="M30" s="902">
        <v>156484</v>
      </c>
      <c r="N30" s="902">
        <v>353943</v>
      </c>
      <c r="O30" s="902">
        <v>424405</v>
      </c>
      <c r="P30" s="902">
        <v>472533</v>
      </c>
      <c r="Q30" s="902">
        <v>310469</v>
      </c>
      <c r="R30" s="902">
        <v>147899</v>
      </c>
      <c r="S30" s="902">
        <v>61219</v>
      </c>
      <c r="T30" s="902">
        <v>59195</v>
      </c>
      <c r="U30" s="902">
        <v>39084</v>
      </c>
      <c r="V30" s="902">
        <v>36241</v>
      </c>
      <c r="W30" s="902">
        <v>12592</v>
      </c>
      <c r="X30" s="902">
        <v>14503</v>
      </c>
      <c r="Y30" s="902">
        <v>8443</v>
      </c>
      <c r="Z30" s="903">
        <v>2524490</v>
      </c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6"/>
      <c r="AP30" s="266"/>
      <c r="AQ30" s="266"/>
      <c r="AR30" s="266"/>
      <c r="AS30" s="266"/>
      <c r="AT30" s="266"/>
      <c r="AU30" s="266"/>
    </row>
    <row r="31" spans="1:47" ht="16.5" customHeight="1">
      <c r="A31" s="1214"/>
      <c r="B31" s="1212"/>
      <c r="C31" s="1212"/>
      <c r="D31" s="269" t="s">
        <v>26</v>
      </c>
      <c r="E31" s="907">
        <v>1</v>
      </c>
      <c r="F31" s="907">
        <v>24</v>
      </c>
      <c r="G31" s="907">
        <v>709</v>
      </c>
      <c r="H31" s="907">
        <v>2376</v>
      </c>
      <c r="I31" s="907">
        <v>2875</v>
      </c>
      <c r="J31" s="907">
        <v>3414</v>
      </c>
      <c r="K31" s="907">
        <v>3668</v>
      </c>
      <c r="L31" s="907">
        <v>3364</v>
      </c>
      <c r="M31" s="907">
        <v>3218</v>
      </c>
      <c r="N31" s="907">
        <v>5464</v>
      </c>
      <c r="O31" s="907">
        <v>5208</v>
      </c>
      <c r="P31" s="907">
        <v>4493</v>
      </c>
      <c r="Q31" s="907">
        <v>2314</v>
      </c>
      <c r="R31" s="907">
        <v>994</v>
      </c>
      <c r="S31" s="907">
        <v>342</v>
      </c>
      <c r="T31" s="907">
        <v>260</v>
      </c>
      <c r="U31" s="907">
        <v>150</v>
      </c>
      <c r="V31" s="907">
        <v>117</v>
      </c>
      <c r="W31" s="907">
        <v>33</v>
      </c>
      <c r="X31" s="907">
        <v>43</v>
      </c>
      <c r="Y31" s="907">
        <v>24</v>
      </c>
      <c r="Z31" s="908">
        <v>39091</v>
      </c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266"/>
      <c r="AP31" s="266"/>
      <c r="AQ31" s="266"/>
      <c r="AR31" s="266"/>
      <c r="AS31" s="266"/>
      <c r="AT31" s="266"/>
      <c r="AU31" s="266"/>
    </row>
    <row r="32" spans="1:47" ht="16.5" customHeight="1">
      <c r="A32" s="1214" t="s">
        <v>34</v>
      </c>
      <c r="B32" s="1212" t="s">
        <v>29</v>
      </c>
      <c r="C32" s="1215" t="s">
        <v>53</v>
      </c>
      <c r="D32" s="268" t="s">
        <v>27</v>
      </c>
      <c r="E32" s="900">
        <v>0</v>
      </c>
      <c r="F32" s="900">
        <v>0</v>
      </c>
      <c r="G32" s="900">
        <v>0</v>
      </c>
      <c r="H32" s="900">
        <v>0</v>
      </c>
      <c r="I32" s="900">
        <v>1</v>
      </c>
      <c r="J32" s="900">
        <v>1</v>
      </c>
      <c r="K32" s="900">
        <v>10</v>
      </c>
      <c r="L32" s="900">
        <v>32</v>
      </c>
      <c r="M32" s="900">
        <v>78</v>
      </c>
      <c r="N32" s="900">
        <v>123</v>
      </c>
      <c r="O32" s="900">
        <v>158</v>
      </c>
      <c r="P32" s="900">
        <v>210</v>
      </c>
      <c r="Q32" s="900">
        <v>223</v>
      </c>
      <c r="R32" s="900">
        <v>409</v>
      </c>
      <c r="S32" s="900">
        <v>212</v>
      </c>
      <c r="T32" s="900">
        <v>209</v>
      </c>
      <c r="U32" s="900">
        <v>124</v>
      </c>
      <c r="V32" s="900">
        <v>108</v>
      </c>
      <c r="W32" s="900">
        <v>80</v>
      </c>
      <c r="X32" s="900">
        <v>64</v>
      </c>
      <c r="Y32" s="900">
        <v>43</v>
      </c>
      <c r="Z32" s="901">
        <v>2085</v>
      </c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  <c r="AR32" s="266"/>
      <c r="AS32" s="266"/>
      <c r="AT32" s="266"/>
      <c r="AU32" s="266"/>
    </row>
    <row r="33" spans="1:47" ht="16.5" customHeight="1">
      <c r="A33" s="1214"/>
      <c r="B33" s="1212"/>
      <c r="C33" s="1215"/>
      <c r="D33" s="270" t="s">
        <v>28</v>
      </c>
      <c r="E33" s="902">
        <v>0</v>
      </c>
      <c r="F33" s="902">
        <v>0</v>
      </c>
      <c r="G33" s="902">
        <v>0</v>
      </c>
      <c r="H33" s="902">
        <v>0</v>
      </c>
      <c r="I33" s="902">
        <v>118</v>
      </c>
      <c r="J33" s="902">
        <v>110</v>
      </c>
      <c r="K33" s="902">
        <v>1220</v>
      </c>
      <c r="L33" s="902">
        <v>4666</v>
      </c>
      <c r="M33" s="902">
        <v>11690</v>
      </c>
      <c r="N33" s="902">
        <v>22730</v>
      </c>
      <c r="O33" s="902">
        <v>29378</v>
      </c>
      <c r="P33" s="902">
        <v>46624</v>
      </c>
      <c r="Q33" s="902">
        <v>50173</v>
      </c>
      <c r="R33" s="902">
        <v>99343</v>
      </c>
      <c r="S33" s="902">
        <v>50879</v>
      </c>
      <c r="T33" s="902">
        <v>51709</v>
      </c>
      <c r="U33" s="902">
        <v>30600</v>
      </c>
      <c r="V33" s="902">
        <v>26216</v>
      </c>
      <c r="W33" s="902">
        <v>19958</v>
      </c>
      <c r="X33" s="902">
        <v>16190</v>
      </c>
      <c r="Y33" s="902">
        <v>10706</v>
      </c>
      <c r="Z33" s="903">
        <v>472310</v>
      </c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Q33" s="266"/>
      <c r="AR33" s="266"/>
      <c r="AS33" s="266"/>
      <c r="AT33" s="266"/>
      <c r="AU33" s="266"/>
    </row>
    <row r="34" spans="1:47" ht="16.5" customHeight="1">
      <c r="A34" s="1214"/>
      <c r="B34" s="1212"/>
      <c r="C34" s="1215"/>
      <c r="D34" s="269" t="s">
        <v>26</v>
      </c>
      <c r="E34" s="904">
        <v>0</v>
      </c>
      <c r="F34" s="904">
        <v>0</v>
      </c>
      <c r="G34" s="904">
        <v>0</v>
      </c>
      <c r="H34" s="904">
        <v>0</v>
      </c>
      <c r="I34" s="904">
        <v>8</v>
      </c>
      <c r="J34" s="904">
        <v>6</v>
      </c>
      <c r="K34" s="904">
        <v>58</v>
      </c>
      <c r="L34" s="904">
        <v>165</v>
      </c>
      <c r="M34" s="904">
        <v>314</v>
      </c>
      <c r="N34" s="904">
        <v>419</v>
      </c>
      <c r="O34" s="904">
        <v>424</v>
      </c>
      <c r="P34" s="904">
        <v>397</v>
      </c>
      <c r="Q34" s="904">
        <v>350</v>
      </c>
      <c r="R34" s="904">
        <v>482</v>
      </c>
      <c r="S34" s="904">
        <v>243</v>
      </c>
      <c r="T34" s="904">
        <v>262</v>
      </c>
      <c r="U34" s="904">
        <v>154</v>
      </c>
      <c r="V34" s="904">
        <v>126</v>
      </c>
      <c r="W34" s="904">
        <v>92</v>
      </c>
      <c r="X34" s="904">
        <v>88</v>
      </c>
      <c r="Y34" s="904">
        <v>54</v>
      </c>
      <c r="Z34" s="905">
        <v>3642</v>
      </c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  <c r="AP34" s="266"/>
      <c r="AQ34" s="266"/>
      <c r="AR34" s="266"/>
      <c r="AS34" s="266"/>
      <c r="AT34" s="266"/>
      <c r="AU34" s="266"/>
    </row>
    <row r="35" spans="1:47" ht="16.5" customHeight="1">
      <c r="A35" s="1214"/>
      <c r="B35" s="1212"/>
      <c r="C35" s="1215" t="s">
        <v>54</v>
      </c>
      <c r="D35" s="268" t="s">
        <v>27</v>
      </c>
      <c r="E35" s="900">
        <v>0</v>
      </c>
      <c r="F35" s="900">
        <v>0</v>
      </c>
      <c r="G35" s="900">
        <v>0</v>
      </c>
      <c r="H35" s="900">
        <v>0</v>
      </c>
      <c r="I35" s="900">
        <v>0</v>
      </c>
      <c r="J35" s="900">
        <v>0</v>
      </c>
      <c r="K35" s="900">
        <v>0</v>
      </c>
      <c r="L35" s="900">
        <v>0</v>
      </c>
      <c r="M35" s="900">
        <v>0</v>
      </c>
      <c r="N35" s="900">
        <v>0</v>
      </c>
      <c r="O35" s="900">
        <v>0</v>
      </c>
      <c r="P35" s="900">
        <v>0</v>
      </c>
      <c r="Q35" s="900">
        <v>0</v>
      </c>
      <c r="R35" s="900">
        <v>0</v>
      </c>
      <c r="S35" s="900">
        <v>0</v>
      </c>
      <c r="T35" s="900">
        <v>0</v>
      </c>
      <c r="U35" s="900">
        <v>0</v>
      </c>
      <c r="V35" s="900">
        <v>0</v>
      </c>
      <c r="W35" s="900">
        <v>0</v>
      </c>
      <c r="X35" s="900">
        <v>0</v>
      </c>
      <c r="Y35" s="900">
        <v>0</v>
      </c>
      <c r="Z35" s="901">
        <v>0</v>
      </c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</row>
    <row r="36" spans="1:47" ht="16.5" customHeight="1">
      <c r="A36" s="1214"/>
      <c r="B36" s="1212"/>
      <c r="C36" s="1215"/>
      <c r="D36" s="270" t="s">
        <v>28</v>
      </c>
      <c r="E36" s="902">
        <v>0</v>
      </c>
      <c r="F36" s="902">
        <v>0</v>
      </c>
      <c r="G36" s="902">
        <v>0</v>
      </c>
      <c r="H36" s="902">
        <v>0</v>
      </c>
      <c r="I36" s="902">
        <v>0</v>
      </c>
      <c r="J36" s="902">
        <v>0</v>
      </c>
      <c r="K36" s="902">
        <v>17</v>
      </c>
      <c r="L36" s="902">
        <v>0</v>
      </c>
      <c r="M36" s="902">
        <v>0</v>
      </c>
      <c r="N36" s="902">
        <v>2</v>
      </c>
      <c r="O36" s="902">
        <v>0</v>
      </c>
      <c r="P36" s="902">
        <v>27</v>
      </c>
      <c r="Q36" s="902">
        <v>0</v>
      </c>
      <c r="R36" s="902">
        <v>0</v>
      </c>
      <c r="S36" s="902">
        <v>0</v>
      </c>
      <c r="T36" s="902">
        <v>0</v>
      </c>
      <c r="U36" s="902">
        <v>0</v>
      </c>
      <c r="V36" s="902">
        <v>0</v>
      </c>
      <c r="W36" s="902">
        <v>0</v>
      </c>
      <c r="X36" s="902">
        <v>0</v>
      </c>
      <c r="Y36" s="902">
        <v>0</v>
      </c>
      <c r="Z36" s="903">
        <v>46</v>
      </c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266"/>
      <c r="AR36" s="266"/>
      <c r="AS36" s="266"/>
      <c r="AT36" s="266"/>
      <c r="AU36" s="266"/>
    </row>
    <row r="37" spans="1:47" ht="16.5" customHeight="1">
      <c r="A37" s="1214"/>
      <c r="B37" s="1212"/>
      <c r="C37" s="1215"/>
      <c r="D37" s="269" t="s">
        <v>26</v>
      </c>
      <c r="E37" s="904">
        <v>0</v>
      </c>
      <c r="F37" s="904">
        <v>0</v>
      </c>
      <c r="G37" s="904">
        <v>0</v>
      </c>
      <c r="H37" s="904">
        <v>0</v>
      </c>
      <c r="I37" s="904">
        <v>0</v>
      </c>
      <c r="J37" s="904">
        <v>0</v>
      </c>
      <c r="K37" s="904">
        <v>1</v>
      </c>
      <c r="L37" s="904">
        <v>0</v>
      </c>
      <c r="M37" s="904">
        <v>0</v>
      </c>
      <c r="N37" s="904">
        <v>0</v>
      </c>
      <c r="O37" s="904">
        <v>0</v>
      </c>
      <c r="P37" s="904">
        <v>0</v>
      </c>
      <c r="Q37" s="904">
        <v>0</v>
      </c>
      <c r="R37" s="904">
        <v>0</v>
      </c>
      <c r="S37" s="904">
        <v>0</v>
      </c>
      <c r="T37" s="904">
        <v>0</v>
      </c>
      <c r="U37" s="904">
        <v>0</v>
      </c>
      <c r="V37" s="904">
        <v>0</v>
      </c>
      <c r="W37" s="904">
        <v>0</v>
      </c>
      <c r="X37" s="904">
        <v>0</v>
      </c>
      <c r="Y37" s="904">
        <v>0</v>
      </c>
      <c r="Z37" s="905">
        <v>1</v>
      </c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  <c r="AQ37" s="266"/>
      <c r="AR37" s="266"/>
      <c r="AS37" s="266"/>
      <c r="AT37" s="266"/>
      <c r="AU37" s="266"/>
    </row>
    <row r="38" spans="1:47" ht="16.5" customHeight="1">
      <c r="A38" s="1214"/>
      <c r="B38" s="1212" t="s">
        <v>30</v>
      </c>
      <c r="C38" s="1212"/>
      <c r="D38" s="268" t="s">
        <v>27</v>
      </c>
      <c r="E38" s="900">
        <v>0</v>
      </c>
      <c r="F38" s="900">
        <v>0</v>
      </c>
      <c r="G38" s="900">
        <v>0</v>
      </c>
      <c r="H38" s="900">
        <v>0</v>
      </c>
      <c r="I38" s="900">
        <v>1</v>
      </c>
      <c r="J38" s="900">
        <v>1</v>
      </c>
      <c r="K38" s="900">
        <v>10</v>
      </c>
      <c r="L38" s="900">
        <v>32</v>
      </c>
      <c r="M38" s="900">
        <v>78</v>
      </c>
      <c r="N38" s="900">
        <v>123</v>
      </c>
      <c r="O38" s="900">
        <v>158</v>
      </c>
      <c r="P38" s="900">
        <v>210</v>
      </c>
      <c r="Q38" s="900">
        <v>223</v>
      </c>
      <c r="R38" s="900">
        <v>409</v>
      </c>
      <c r="S38" s="900">
        <v>212</v>
      </c>
      <c r="T38" s="900">
        <v>209</v>
      </c>
      <c r="U38" s="900">
        <v>124</v>
      </c>
      <c r="V38" s="900">
        <v>108</v>
      </c>
      <c r="W38" s="900">
        <v>80</v>
      </c>
      <c r="X38" s="900">
        <v>64</v>
      </c>
      <c r="Y38" s="900">
        <v>43</v>
      </c>
      <c r="Z38" s="901">
        <v>2085</v>
      </c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6"/>
      <c r="AO38" s="266"/>
      <c r="AP38" s="266"/>
      <c r="AQ38" s="266"/>
      <c r="AR38" s="266"/>
      <c r="AS38" s="266"/>
      <c r="AT38" s="266"/>
      <c r="AU38" s="266"/>
    </row>
    <row r="39" spans="1:47" ht="16.5" customHeight="1">
      <c r="A39" s="1214"/>
      <c r="B39" s="1212"/>
      <c r="C39" s="1212"/>
      <c r="D39" s="270" t="s">
        <v>28</v>
      </c>
      <c r="E39" s="902">
        <v>0</v>
      </c>
      <c r="F39" s="902">
        <v>0</v>
      </c>
      <c r="G39" s="902">
        <v>0</v>
      </c>
      <c r="H39" s="902">
        <v>0</v>
      </c>
      <c r="I39" s="902">
        <v>118</v>
      </c>
      <c r="J39" s="902">
        <v>110</v>
      </c>
      <c r="K39" s="902">
        <v>1237</v>
      </c>
      <c r="L39" s="902">
        <v>4666</v>
      </c>
      <c r="M39" s="902">
        <v>11690</v>
      </c>
      <c r="N39" s="902">
        <v>22732</v>
      </c>
      <c r="O39" s="902">
        <v>29378</v>
      </c>
      <c r="P39" s="902">
        <v>46651</v>
      </c>
      <c r="Q39" s="902">
        <v>50173</v>
      </c>
      <c r="R39" s="902">
        <v>99343</v>
      </c>
      <c r="S39" s="902">
        <v>50879</v>
      </c>
      <c r="T39" s="902">
        <v>51709</v>
      </c>
      <c r="U39" s="902">
        <v>30600</v>
      </c>
      <c r="V39" s="902">
        <v>26216</v>
      </c>
      <c r="W39" s="902">
        <v>19958</v>
      </c>
      <c r="X39" s="902">
        <v>16190</v>
      </c>
      <c r="Y39" s="902">
        <v>10706</v>
      </c>
      <c r="Z39" s="903">
        <v>472356</v>
      </c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Q39" s="266"/>
      <c r="AR39" s="266"/>
      <c r="AS39" s="266"/>
      <c r="AT39" s="266"/>
      <c r="AU39" s="266"/>
    </row>
    <row r="40" spans="1:47" ht="16.5" customHeight="1">
      <c r="A40" s="1214"/>
      <c r="B40" s="1212"/>
      <c r="C40" s="1212"/>
      <c r="D40" s="269" t="s">
        <v>26</v>
      </c>
      <c r="E40" s="907">
        <v>0</v>
      </c>
      <c r="F40" s="907">
        <v>0</v>
      </c>
      <c r="G40" s="907">
        <v>0</v>
      </c>
      <c r="H40" s="907">
        <v>0</v>
      </c>
      <c r="I40" s="907">
        <v>8</v>
      </c>
      <c r="J40" s="907">
        <v>6</v>
      </c>
      <c r="K40" s="907">
        <v>59</v>
      </c>
      <c r="L40" s="907">
        <v>165</v>
      </c>
      <c r="M40" s="907">
        <v>314</v>
      </c>
      <c r="N40" s="907">
        <v>419</v>
      </c>
      <c r="O40" s="907">
        <v>424</v>
      </c>
      <c r="P40" s="907">
        <v>397</v>
      </c>
      <c r="Q40" s="907">
        <v>350</v>
      </c>
      <c r="R40" s="907">
        <v>482</v>
      </c>
      <c r="S40" s="907">
        <v>243</v>
      </c>
      <c r="T40" s="907">
        <v>262</v>
      </c>
      <c r="U40" s="907">
        <v>154</v>
      </c>
      <c r="V40" s="907">
        <v>126</v>
      </c>
      <c r="W40" s="907">
        <v>92</v>
      </c>
      <c r="X40" s="907">
        <v>88</v>
      </c>
      <c r="Y40" s="907">
        <v>54</v>
      </c>
      <c r="Z40" s="908">
        <v>3643</v>
      </c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Q40" s="266"/>
      <c r="AR40" s="266"/>
      <c r="AS40" s="266"/>
      <c r="AT40" s="266"/>
      <c r="AU40" s="266"/>
    </row>
    <row r="41" spans="1:47" ht="16.5" customHeight="1">
      <c r="A41" s="1214"/>
      <c r="B41" s="1212" t="s">
        <v>31</v>
      </c>
      <c r="C41" s="1215" t="s">
        <v>55</v>
      </c>
      <c r="D41" s="268" t="s">
        <v>27</v>
      </c>
      <c r="E41" s="900">
        <v>0</v>
      </c>
      <c r="F41" s="900">
        <v>0</v>
      </c>
      <c r="G41" s="900">
        <v>0</v>
      </c>
      <c r="H41" s="900">
        <v>0</v>
      </c>
      <c r="I41" s="900">
        <v>14</v>
      </c>
      <c r="J41" s="900">
        <v>1</v>
      </c>
      <c r="K41" s="900">
        <v>0</v>
      </c>
      <c r="L41" s="900">
        <v>2</v>
      </c>
      <c r="M41" s="900">
        <v>25</v>
      </c>
      <c r="N41" s="900">
        <v>28</v>
      </c>
      <c r="O41" s="900">
        <v>13</v>
      </c>
      <c r="P41" s="900">
        <v>4</v>
      </c>
      <c r="Q41" s="900">
        <v>3</v>
      </c>
      <c r="R41" s="900">
        <v>0</v>
      </c>
      <c r="S41" s="900">
        <v>0</v>
      </c>
      <c r="T41" s="900">
        <v>0</v>
      </c>
      <c r="U41" s="900">
        <v>0</v>
      </c>
      <c r="V41" s="900">
        <v>0</v>
      </c>
      <c r="W41" s="900">
        <v>0</v>
      </c>
      <c r="X41" s="900">
        <v>0</v>
      </c>
      <c r="Y41" s="900">
        <v>0</v>
      </c>
      <c r="Z41" s="901">
        <v>92</v>
      </c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Q41" s="266"/>
      <c r="AR41" s="266"/>
      <c r="AS41" s="266"/>
      <c r="AT41" s="266"/>
      <c r="AU41" s="266"/>
    </row>
    <row r="42" spans="1:47" ht="16.5" customHeight="1">
      <c r="A42" s="1214"/>
      <c r="B42" s="1212"/>
      <c r="C42" s="1215"/>
      <c r="D42" s="270" t="s">
        <v>28</v>
      </c>
      <c r="E42" s="902">
        <v>0</v>
      </c>
      <c r="F42" s="902">
        <v>0</v>
      </c>
      <c r="G42" s="902">
        <v>0</v>
      </c>
      <c r="H42" s="902">
        <v>0</v>
      </c>
      <c r="I42" s="902">
        <v>840</v>
      </c>
      <c r="J42" s="902">
        <v>51</v>
      </c>
      <c r="K42" s="902">
        <v>0</v>
      </c>
      <c r="L42" s="902">
        <v>129</v>
      </c>
      <c r="M42" s="902">
        <v>2036</v>
      </c>
      <c r="N42" s="902">
        <v>2063</v>
      </c>
      <c r="O42" s="902">
        <v>923</v>
      </c>
      <c r="P42" s="902">
        <v>329</v>
      </c>
      <c r="Q42" s="902">
        <v>420</v>
      </c>
      <c r="R42" s="902">
        <v>24</v>
      </c>
      <c r="S42" s="902">
        <v>6</v>
      </c>
      <c r="T42" s="902">
        <v>0</v>
      </c>
      <c r="U42" s="902">
        <v>0</v>
      </c>
      <c r="V42" s="902">
        <v>0</v>
      </c>
      <c r="W42" s="902">
        <v>0</v>
      </c>
      <c r="X42" s="902">
        <v>0</v>
      </c>
      <c r="Y42" s="902">
        <v>0</v>
      </c>
      <c r="Z42" s="903">
        <v>6821</v>
      </c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6"/>
      <c r="AQ42" s="266"/>
      <c r="AR42" s="266"/>
      <c r="AS42" s="266"/>
      <c r="AT42" s="266"/>
      <c r="AU42" s="266"/>
    </row>
    <row r="43" spans="1:47" ht="16.5" customHeight="1">
      <c r="A43" s="1214"/>
      <c r="B43" s="1212"/>
      <c r="C43" s="1215"/>
      <c r="D43" s="269" t="s">
        <v>26</v>
      </c>
      <c r="E43" s="904">
        <v>0</v>
      </c>
      <c r="F43" s="904">
        <v>0</v>
      </c>
      <c r="G43" s="904">
        <v>0</v>
      </c>
      <c r="H43" s="904">
        <v>0</v>
      </c>
      <c r="I43" s="904">
        <v>47</v>
      </c>
      <c r="J43" s="904">
        <v>3</v>
      </c>
      <c r="K43" s="904">
        <v>0</v>
      </c>
      <c r="L43" s="904">
        <v>3</v>
      </c>
      <c r="M43" s="904">
        <v>32</v>
      </c>
      <c r="N43" s="904">
        <v>34</v>
      </c>
      <c r="O43" s="904">
        <v>14</v>
      </c>
      <c r="P43" s="904">
        <v>5</v>
      </c>
      <c r="Q43" s="904">
        <v>4</v>
      </c>
      <c r="R43" s="904">
        <v>0</v>
      </c>
      <c r="S43" s="904">
        <v>0</v>
      </c>
      <c r="T43" s="904">
        <v>0</v>
      </c>
      <c r="U43" s="904">
        <v>0</v>
      </c>
      <c r="V43" s="904">
        <v>0</v>
      </c>
      <c r="W43" s="904">
        <v>0</v>
      </c>
      <c r="X43" s="904">
        <v>0</v>
      </c>
      <c r="Y43" s="904">
        <v>0</v>
      </c>
      <c r="Z43" s="905">
        <v>142</v>
      </c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6"/>
      <c r="AM43" s="266"/>
      <c r="AN43" s="266"/>
      <c r="AO43" s="266"/>
      <c r="AP43" s="266"/>
      <c r="AQ43" s="266"/>
      <c r="AR43" s="266"/>
      <c r="AS43" s="266"/>
      <c r="AT43" s="266"/>
      <c r="AU43" s="266"/>
    </row>
    <row r="44" spans="1:47" ht="16.5" customHeight="1">
      <c r="A44" s="1214"/>
      <c r="B44" s="1212"/>
      <c r="C44" s="1215" t="s">
        <v>56</v>
      </c>
      <c r="D44" s="268" t="s">
        <v>27</v>
      </c>
      <c r="E44" s="900">
        <v>0</v>
      </c>
      <c r="F44" s="900">
        <v>3</v>
      </c>
      <c r="G44" s="900">
        <v>9</v>
      </c>
      <c r="H44" s="900">
        <v>49</v>
      </c>
      <c r="I44" s="900">
        <v>514</v>
      </c>
      <c r="J44" s="900">
        <v>311</v>
      </c>
      <c r="K44" s="900">
        <v>610</v>
      </c>
      <c r="L44" s="900">
        <v>501</v>
      </c>
      <c r="M44" s="900">
        <v>576</v>
      </c>
      <c r="N44" s="900">
        <v>1033</v>
      </c>
      <c r="O44" s="900">
        <v>1290</v>
      </c>
      <c r="P44" s="900">
        <v>1251</v>
      </c>
      <c r="Q44" s="900">
        <v>553</v>
      </c>
      <c r="R44" s="900">
        <v>142</v>
      </c>
      <c r="S44" s="900">
        <v>51</v>
      </c>
      <c r="T44" s="900">
        <v>31</v>
      </c>
      <c r="U44" s="900">
        <v>35</v>
      </c>
      <c r="V44" s="900">
        <v>6</v>
      </c>
      <c r="W44" s="900">
        <v>7</v>
      </c>
      <c r="X44" s="900">
        <v>0</v>
      </c>
      <c r="Y44" s="900">
        <v>19</v>
      </c>
      <c r="Z44" s="901">
        <v>6990</v>
      </c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6"/>
      <c r="AO44" s="266"/>
      <c r="AP44" s="266"/>
      <c r="AQ44" s="266"/>
      <c r="AR44" s="266"/>
      <c r="AS44" s="266"/>
      <c r="AT44" s="266"/>
      <c r="AU44" s="266"/>
    </row>
    <row r="45" spans="1:47" ht="16.5" customHeight="1">
      <c r="A45" s="1214"/>
      <c r="B45" s="1212"/>
      <c r="C45" s="1215"/>
      <c r="D45" s="270" t="s">
        <v>28</v>
      </c>
      <c r="E45" s="902">
        <v>0</v>
      </c>
      <c r="F45" s="902">
        <v>25</v>
      </c>
      <c r="G45" s="902">
        <v>249</v>
      </c>
      <c r="H45" s="902">
        <v>1292</v>
      </c>
      <c r="I45" s="902">
        <v>30534</v>
      </c>
      <c r="J45" s="902">
        <v>18303</v>
      </c>
      <c r="K45" s="902">
        <v>41135</v>
      </c>
      <c r="L45" s="902">
        <v>38885</v>
      </c>
      <c r="M45" s="902">
        <v>52191</v>
      </c>
      <c r="N45" s="902">
        <v>91831</v>
      </c>
      <c r="O45" s="902">
        <v>117486</v>
      </c>
      <c r="P45" s="902">
        <v>129137</v>
      </c>
      <c r="Q45" s="902">
        <v>60827</v>
      </c>
      <c r="R45" s="902">
        <v>16884</v>
      </c>
      <c r="S45" s="902">
        <v>6700</v>
      </c>
      <c r="T45" s="902">
        <v>4035</v>
      </c>
      <c r="U45" s="902">
        <v>4682</v>
      </c>
      <c r="V45" s="902">
        <v>636</v>
      </c>
      <c r="W45" s="902">
        <v>1026</v>
      </c>
      <c r="X45" s="902">
        <v>7</v>
      </c>
      <c r="Y45" s="902">
        <v>2550</v>
      </c>
      <c r="Z45" s="903">
        <v>618415</v>
      </c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266"/>
      <c r="AQ45" s="266"/>
      <c r="AR45" s="266"/>
      <c r="AS45" s="266"/>
      <c r="AT45" s="266"/>
      <c r="AU45" s="266"/>
    </row>
    <row r="46" spans="1:47" ht="16.5" customHeight="1">
      <c r="A46" s="1214"/>
      <c r="B46" s="1212"/>
      <c r="C46" s="1215"/>
      <c r="D46" s="269" t="s">
        <v>26</v>
      </c>
      <c r="E46" s="904">
        <v>0</v>
      </c>
      <c r="F46" s="904">
        <v>5</v>
      </c>
      <c r="G46" s="904">
        <v>29</v>
      </c>
      <c r="H46" s="904">
        <v>115</v>
      </c>
      <c r="I46" s="904">
        <v>2101</v>
      </c>
      <c r="J46" s="904">
        <v>818</v>
      </c>
      <c r="K46" s="904">
        <v>1299</v>
      </c>
      <c r="L46" s="904">
        <v>783</v>
      </c>
      <c r="M46" s="904">
        <v>775</v>
      </c>
      <c r="N46" s="904">
        <v>1288</v>
      </c>
      <c r="O46" s="904">
        <v>1677</v>
      </c>
      <c r="P46" s="904">
        <v>1790</v>
      </c>
      <c r="Q46" s="904">
        <v>818</v>
      </c>
      <c r="R46" s="904">
        <v>211</v>
      </c>
      <c r="S46" s="904">
        <v>87</v>
      </c>
      <c r="T46" s="904">
        <v>51</v>
      </c>
      <c r="U46" s="904">
        <v>61</v>
      </c>
      <c r="V46" s="904">
        <v>7</v>
      </c>
      <c r="W46" s="904">
        <v>14</v>
      </c>
      <c r="X46" s="904">
        <v>0</v>
      </c>
      <c r="Y46" s="904">
        <v>35</v>
      </c>
      <c r="Z46" s="905">
        <v>11964</v>
      </c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66"/>
      <c r="AN46" s="266"/>
      <c r="AO46" s="266"/>
      <c r="AP46" s="266"/>
      <c r="AQ46" s="266"/>
      <c r="AR46" s="266"/>
      <c r="AS46" s="266"/>
      <c r="AT46" s="266"/>
      <c r="AU46" s="266"/>
    </row>
    <row r="47" spans="1:47" ht="16.5" customHeight="1">
      <c r="A47" s="1214"/>
      <c r="B47" s="1212" t="s">
        <v>30</v>
      </c>
      <c r="C47" s="1212"/>
      <c r="D47" s="268" t="s">
        <v>27</v>
      </c>
      <c r="E47" s="900">
        <v>0</v>
      </c>
      <c r="F47" s="900">
        <v>3</v>
      </c>
      <c r="G47" s="900">
        <v>9</v>
      </c>
      <c r="H47" s="900">
        <v>49</v>
      </c>
      <c r="I47" s="900">
        <v>528</v>
      </c>
      <c r="J47" s="900">
        <v>312</v>
      </c>
      <c r="K47" s="900">
        <v>610</v>
      </c>
      <c r="L47" s="900">
        <v>503</v>
      </c>
      <c r="M47" s="900">
        <v>602</v>
      </c>
      <c r="N47" s="900">
        <v>1062</v>
      </c>
      <c r="O47" s="900">
        <v>1303</v>
      </c>
      <c r="P47" s="900">
        <v>1255</v>
      </c>
      <c r="Q47" s="900">
        <v>557</v>
      </c>
      <c r="R47" s="900">
        <v>142</v>
      </c>
      <c r="S47" s="900">
        <v>51</v>
      </c>
      <c r="T47" s="900">
        <v>31</v>
      </c>
      <c r="U47" s="900">
        <v>35</v>
      </c>
      <c r="V47" s="900">
        <v>6</v>
      </c>
      <c r="W47" s="900">
        <v>7</v>
      </c>
      <c r="X47" s="900">
        <v>0</v>
      </c>
      <c r="Y47" s="900">
        <v>19</v>
      </c>
      <c r="Z47" s="901">
        <v>7082</v>
      </c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  <c r="AK47" s="266"/>
      <c r="AL47" s="266"/>
      <c r="AM47" s="266"/>
      <c r="AN47" s="266"/>
      <c r="AO47" s="266"/>
      <c r="AP47" s="266"/>
      <c r="AQ47" s="266"/>
      <c r="AR47" s="266"/>
      <c r="AS47" s="266"/>
      <c r="AT47" s="266"/>
      <c r="AU47" s="266"/>
    </row>
    <row r="48" spans="1:47" ht="16.5" customHeight="1">
      <c r="A48" s="1214"/>
      <c r="B48" s="1212"/>
      <c r="C48" s="1212"/>
      <c r="D48" s="270" t="s">
        <v>28</v>
      </c>
      <c r="E48" s="902">
        <v>0</v>
      </c>
      <c r="F48" s="902">
        <v>25</v>
      </c>
      <c r="G48" s="902">
        <v>249</v>
      </c>
      <c r="H48" s="902">
        <v>1292</v>
      </c>
      <c r="I48" s="902">
        <v>31374</v>
      </c>
      <c r="J48" s="902">
        <v>18354</v>
      </c>
      <c r="K48" s="902">
        <v>41135</v>
      </c>
      <c r="L48" s="902">
        <v>39014</v>
      </c>
      <c r="M48" s="902">
        <v>54227</v>
      </c>
      <c r="N48" s="902">
        <v>93894</v>
      </c>
      <c r="O48" s="902">
        <v>118409</v>
      </c>
      <c r="P48" s="902">
        <v>129466</v>
      </c>
      <c r="Q48" s="902">
        <v>61247</v>
      </c>
      <c r="R48" s="902">
        <v>16908</v>
      </c>
      <c r="S48" s="902">
        <v>6706</v>
      </c>
      <c r="T48" s="902">
        <v>4035</v>
      </c>
      <c r="U48" s="902">
        <v>4682</v>
      </c>
      <c r="V48" s="902">
        <v>636</v>
      </c>
      <c r="W48" s="902">
        <v>1026</v>
      </c>
      <c r="X48" s="902">
        <v>7</v>
      </c>
      <c r="Y48" s="902">
        <v>2550</v>
      </c>
      <c r="Z48" s="903">
        <v>625236</v>
      </c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AM48" s="266"/>
      <c r="AN48" s="266"/>
      <c r="AO48" s="266"/>
      <c r="AP48" s="266"/>
      <c r="AQ48" s="266"/>
      <c r="AR48" s="266"/>
      <c r="AS48" s="266"/>
      <c r="AT48" s="266"/>
      <c r="AU48" s="266"/>
    </row>
    <row r="49" spans="1:47" ht="16.5" customHeight="1">
      <c r="A49" s="1214"/>
      <c r="B49" s="1212"/>
      <c r="C49" s="1212"/>
      <c r="D49" s="269" t="s">
        <v>26</v>
      </c>
      <c r="E49" s="907">
        <v>0</v>
      </c>
      <c r="F49" s="907">
        <v>5</v>
      </c>
      <c r="G49" s="907">
        <v>29</v>
      </c>
      <c r="H49" s="907">
        <v>115</v>
      </c>
      <c r="I49" s="907">
        <v>2148</v>
      </c>
      <c r="J49" s="907">
        <v>821</v>
      </c>
      <c r="K49" s="907">
        <v>1299</v>
      </c>
      <c r="L49" s="907">
        <v>786</v>
      </c>
      <c r="M49" s="907">
        <v>807</v>
      </c>
      <c r="N49" s="907">
        <v>1322</v>
      </c>
      <c r="O49" s="907">
        <v>1691</v>
      </c>
      <c r="P49" s="907">
        <v>1795</v>
      </c>
      <c r="Q49" s="907">
        <v>822</v>
      </c>
      <c r="R49" s="907">
        <v>211</v>
      </c>
      <c r="S49" s="907">
        <v>87</v>
      </c>
      <c r="T49" s="907">
        <v>51</v>
      </c>
      <c r="U49" s="907">
        <v>61</v>
      </c>
      <c r="V49" s="907">
        <v>7</v>
      </c>
      <c r="W49" s="907">
        <v>14</v>
      </c>
      <c r="X49" s="907">
        <v>0</v>
      </c>
      <c r="Y49" s="907">
        <v>35</v>
      </c>
      <c r="Z49" s="908">
        <v>12106</v>
      </c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6"/>
      <c r="AO49" s="266"/>
      <c r="AP49" s="266"/>
      <c r="AQ49" s="266"/>
      <c r="AR49" s="266"/>
      <c r="AS49" s="266"/>
      <c r="AT49" s="266"/>
      <c r="AU49" s="266"/>
    </row>
    <row r="50" spans="1:47" ht="16.5" customHeight="1">
      <c r="A50" s="1214" t="s">
        <v>24</v>
      </c>
      <c r="B50" s="1212"/>
      <c r="C50" s="1212"/>
      <c r="D50" s="268" t="s">
        <v>27</v>
      </c>
      <c r="E50" s="900">
        <v>0</v>
      </c>
      <c r="F50" s="900">
        <v>3</v>
      </c>
      <c r="G50" s="900">
        <v>9</v>
      </c>
      <c r="H50" s="900">
        <v>49</v>
      </c>
      <c r="I50" s="900">
        <v>529</v>
      </c>
      <c r="J50" s="900">
        <v>313</v>
      </c>
      <c r="K50" s="900">
        <v>620</v>
      </c>
      <c r="L50" s="900">
        <v>534</v>
      </c>
      <c r="M50" s="900">
        <v>679</v>
      </c>
      <c r="N50" s="900">
        <v>1185</v>
      </c>
      <c r="O50" s="900">
        <v>1461</v>
      </c>
      <c r="P50" s="900">
        <v>1465</v>
      </c>
      <c r="Q50" s="900">
        <v>779</v>
      </c>
      <c r="R50" s="900">
        <v>551</v>
      </c>
      <c r="S50" s="900">
        <v>263</v>
      </c>
      <c r="T50" s="900">
        <v>240</v>
      </c>
      <c r="U50" s="900">
        <v>159</v>
      </c>
      <c r="V50" s="900">
        <v>114</v>
      </c>
      <c r="W50" s="900">
        <v>88</v>
      </c>
      <c r="X50" s="900">
        <v>64</v>
      </c>
      <c r="Y50" s="900">
        <v>61</v>
      </c>
      <c r="Z50" s="901">
        <v>9167</v>
      </c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  <c r="AP50" s="266"/>
      <c r="AQ50" s="266"/>
      <c r="AR50" s="266"/>
      <c r="AS50" s="266"/>
      <c r="AT50" s="266"/>
      <c r="AU50" s="266"/>
    </row>
    <row r="51" spans="1:47" ht="16.5" customHeight="1">
      <c r="A51" s="1214"/>
      <c r="B51" s="1212"/>
      <c r="C51" s="1212"/>
      <c r="D51" s="270" t="s">
        <v>28</v>
      </c>
      <c r="E51" s="902">
        <v>0</v>
      </c>
      <c r="F51" s="902">
        <v>25</v>
      </c>
      <c r="G51" s="902">
        <v>249</v>
      </c>
      <c r="H51" s="902">
        <v>1292</v>
      </c>
      <c r="I51" s="902">
        <v>31492</v>
      </c>
      <c r="J51" s="902">
        <v>18464</v>
      </c>
      <c r="K51" s="902">
        <v>42372</v>
      </c>
      <c r="L51" s="902">
        <v>43680</v>
      </c>
      <c r="M51" s="902">
        <v>65917</v>
      </c>
      <c r="N51" s="902">
        <v>116626</v>
      </c>
      <c r="O51" s="902">
        <v>147787</v>
      </c>
      <c r="P51" s="902">
        <v>176117</v>
      </c>
      <c r="Q51" s="902">
        <v>111420</v>
      </c>
      <c r="R51" s="902">
        <v>116251</v>
      </c>
      <c r="S51" s="902">
        <v>57585</v>
      </c>
      <c r="T51" s="902">
        <v>55744</v>
      </c>
      <c r="U51" s="902">
        <v>35282</v>
      </c>
      <c r="V51" s="902">
        <v>26852</v>
      </c>
      <c r="W51" s="902">
        <v>20984</v>
      </c>
      <c r="X51" s="902">
        <v>16197</v>
      </c>
      <c r="Y51" s="902">
        <v>13256</v>
      </c>
      <c r="Z51" s="903">
        <v>1097592</v>
      </c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</row>
    <row r="52" spans="1:47" ht="16.5" customHeight="1">
      <c r="A52" s="1214"/>
      <c r="B52" s="1212"/>
      <c r="C52" s="1212"/>
      <c r="D52" s="269" t="s">
        <v>26</v>
      </c>
      <c r="E52" s="907">
        <v>0</v>
      </c>
      <c r="F52" s="907">
        <v>5</v>
      </c>
      <c r="G52" s="907">
        <v>29</v>
      </c>
      <c r="H52" s="907">
        <v>115</v>
      </c>
      <c r="I52" s="907">
        <v>2156</v>
      </c>
      <c r="J52" s="907">
        <v>827</v>
      </c>
      <c r="K52" s="907">
        <v>1358</v>
      </c>
      <c r="L52" s="907">
        <v>951</v>
      </c>
      <c r="M52" s="907">
        <v>1121</v>
      </c>
      <c r="N52" s="907">
        <v>1741</v>
      </c>
      <c r="O52" s="907">
        <v>2115</v>
      </c>
      <c r="P52" s="907">
        <v>2192</v>
      </c>
      <c r="Q52" s="907">
        <v>1172</v>
      </c>
      <c r="R52" s="907">
        <v>693</v>
      </c>
      <c r="S52" s="907">
        <v>330</v>
      </c>
      <c r="T52" s="907">
        <v>313</v>
      </c>
      <c r="U52" s="907">
        <v>215</v>
      </c>
      <c r="V52" s="907">
        <v>133</v>
      </c>
      <c r="W52" s="907">
        <v>106</v>
      </c>
      <c r="X52" s="907">
        <v>88</v>
      </c>
      <c r="Y52" s="907">
        <v>89</v>
      </c>
      <c r="Z52" s="908">
        <v>15749</v>
      </c>
      <c r="AA52" s="266"/>
      <c r="AB52" s="266"/>
      <c r="AC52" s="266"/>
      <c r="AD52" s="266"/>
      <c r="AE52" s="266"/>
      <c r="AF52" s="266"/>
      <c r="AG52" s="266"/>
      <c r="AH52" s="266"/>
      <c r="AI52" s="266"/>
      <c r="AJ52" s="266"/>
      <c r="AK52" s="266"/>
      <c r="AL52" s="266"/>
      <c r="AM52" s="266"/>
      <c r="AN52" s="266"/>
      <c r="AO52" s="266"/>
      <c r="AP52" s="266"/>
      <c r="AQ52" s="266"/>
      <c r="AR52" s="266"/>
      <c r="AS52" s="266"/>
      <c r="AT52" s="266"/>
      <c r="AU52" s="266"/>
    </row>
    <row r="53" spans="1:47" ht="16.5" customHeight="1">
      <c r="A53" s="1214" t="s">
        <v>33</v>
      </c>
      <c r="B53" s="1212"/>
      <c r="C53" s="1212"/>
      <c r="D53" s="268" t="s">
        <v>27</v>
      </c>
      <c r="E53" s="900">
        <v>0</v>
      </c>
      <c r="F53" s="900">
        <v>6</v>
      </c>
      <c r="G53" s="900">
        <v>115</v>
      </c>
      <c r="H53" s="900">
        <v>357</v>
      </c>
      <c r="I53" s="900">
        <v>935</v>
      </c>
      <c r="J53" s="900">
        <v>866</v>
      </c>
      <c r="K53" s="900">
        <v>1222</v>
      </c>
      <c r="L53" s="900">
        <v>1093</v>
      </c>
      <c r="M53" s="900">
        <v>1349</v>
      </c>
      <c r="N53" s="900">
        <v>2417</v>
      </c>
      <c r="O53" s="900">
        <v>2745</v>
      </c>
      <c r="P53" s="900">
        <v>2719</v>
      </c>
      <c r="Q53" s="900">
        <v>1582</v>
      </c>
      <c r="R53" s="900">
        <v>883</v>
      </c>
      <c r="S53" s="900">
        <v>392</v>
      </c>
      <c r="T53" s="900">
        <v>346</v>
      </c>
      <c r="U53" s="900">
        <v>235</v>
      </c>
      <c r="V53" s="900">
        <v>175</v>
      </c>
      <c r="W53" s="900">
        <v>110</v>
      </c>
      <c r="X53" s="900">
        <v>91</v>
      </c>
      <c r="Y53" s="900">
        <v>78</v>
      </c>
      <c r="Z53" s="901">
        <v>17719</v>
      </c>
      <c r="AA53" s="266"/>
      <c r="AB53" s="266"/>
      <c r="AC53" s="266"/>
      <c r="AD53" s="266"/>
      <c r="AE53" s="266"/>
      <c r="AF53" s="266"/>
      <c r="AG53" s="266"/>
      <c r="AH53" s="266"/>
      <c r="AI53" s="266"/>
      <c r="AJ53" s="266"/>
      <c r="AK53" s="266"/>
      <c r="AL53" s="266"/>
      <c r="AM53" s="266"/>
      <c r="AN53" s="266"/>
      <c r="AO53" s="266"/>
      <c r="AP53" s="266"/>
      <c r="AQ53" s="266"/>
      <c r="AR53" s="266"/>
      <c r="AS53" s="266"/>
      <c r="AT53" s="266"/>
      <c r="AU53" s="266"/>
    </row>
    <row r="54" spans="1:47" ht="16.5" customHeight="1">
      <c r="A54" s="1214"/>
      <c r="B54" s="1212"/>
      <c r="C54" s="1212"/>
      <c r="D54" s="270" t="s">
        <v>28</v>
      </c>
      <c r="E54" s="902">
        <v>2</v>
      </c>
      <c r="F54" s="902">
        <v>153</v>
      </c>
      <c r="G54" s="902">
        <v>6154</v>
      </c>
      <c r="H54" s="902">
        <v>30652</v>
      </c>
      <c r="I54" s="902">
        <v>84461</v>
      </c>
      <c r="J54" s="902">
        <v>103084</v>
      </c>
      <c r="K54" s="902">
        <v>157530</v>
      </c>
      <c r="L54" s="902">
        <v>183018</v>
      </c>
      <c r="M54" s="902">
        <v>222401</v>
      </c>
      <c r="N54" s="902">
        <v>470569</v>
      </c>
      <c r="O54" s="902">
        <v>572192</v>
      </c>
      <c r="P54" s="902">
        <v>648650</v>
      </c>
      <c r="Q54" s="902">
        <v>421889</v>
      </c>
      <c r="R54" s="902">
        <v>264150</v>
      </c>
      <c r="S54" s="902">
        <v>118804</v>
      </c>
      <c r="T54" s="902">
        <v>114939</v>
      </c>
      <c r="U54" s="902">
        <v>74366</v>
      </c>
      <c r="V54" s="902">
        <v>63093</v>
      </c>
      <c r="W54" s="902">
        <v>33576</v>
      </c>
      <c r="X54" s="902">
        <v>30700</v>
      </c>
      <c r="Y54" s="902">
        <v>21699</v>
      </c>
      <c r="Z54" s="903">
        <v>3622082</v>
      </c>
      <c r="AA54" s="266"/>
      <c r="AB54" s="266"/>
      <c r="AC54" s="266"/>
      <c r="AD54" s="266"/>
      <c r="AE54" s="266"/>
      <c r="AF54" s="266"/>
      <c r="AG54" s="266"/>
      <c r="AH54" s="266"/>
      <c r="AI54" s="266"/>
      <c r="AJ54" s="266"/>
      <c r="AK54" s="266"/>
      <c r="AL54" s="266"/>
      <c r="AM54" s="266"/>
      <c r="AN54" s="266"/>
      <c r="AO54" s="266"/>
      <c r="AP54" s="266"/>
      <c r="AQ54" s="266"/>
      <c r="AR54" s="266"/>
      <c r="AS54" s="266"/>
      <c r="AT54" s="266"/>
      <c r="AU54" s="266"/>
    </row>
    <row r="55" spans="1:47" ht="16.5" customHeight="1" thickBot="1">
      <c r="A55" s="1216"/>
      <c r="B55" s="1217"/>
      <c r="C55" s="1217"/>
      <c r="D55" s="274" t="s">
        <v>26</v>
      </c>
      <c r="E55" s="909">
        <v>1</v>
      </c>
      <c r="F55" s="909">
        <v>29</v>
      </c>
      <c r="G55" s="909">
        <v>738</v>
      </c>
      <c r="H55" s="909">
        <v>2491</v>
      </c>
      <c r="I55" s="909">
        <v>5031</v>
      </c>
      <c r="J55" s="909">
        <v>4241</v>
      </c>
      <c r="K55" s="909">
        <v>5026</v>
      </c>
      <c r="L55" s="909">
        <v>4315</v>
      </c>
      <c r="M55" s="909">
        <v>4339</v>
      </c>
      <c r="N55" s="909">
        <v>7205</v>
      </c>
      <c r="O55" s="909">
        <v>7323</v>
      </c>
      <c r="P55" s="909">
        <v>6685</v>
      </c>
      <c r="Q55" s="909">
        <v>3486</v>
      </c>
      <c r="R55" s="909">
        <v>1687</v>
      </c>
      <c r="S55" s="909">
        <v>672</v>
      </c>
      <c r="T55" s="909">
        <v>573</v>
      </c>
      <c r="U55" s="909">
        <v>365</v>
      </c>
      <c r="V55" s="909">
        <v>250</v>
      </c>
      <c r="W55" s="909">
        <v>139</v>
      </c>
      <c r="X55" s="909">
        <v>131</v>
      </c>
      <c r="Y55" s="909">
        <v>113</v>
      </c>
      <c r="Z55" s="909">
        <v>54840</v>
      </c>
      <c r="AA55" s="266"/>
      <c r="AB55" s="266"/>
      <c r="AC55" s="266"/>
      <c r="AD55" s="266"/>
      <c r="AE55" s="266"/>
      <c r="AF55" s="266"/>
      <c r="AG55" s="266"/>
      <c r="AH55" s="266"/>
      <c r="AI55" s="266"/>
      <c r="AJ55" s="266"/>
      <c r="AK55" s="266"/>
      <c r="AL55" s="266"/>
      <c r="AM55" s="266"/>
      <c r="AN55" s="266"/>
      <c r="AO55" s="266"/>
      <c r="AP55" s="266"/>
      <c r="AQ55" s="266"/>
      <c r="AR55" s="266"/>
      <c r="AS55" s="266"/>
      <c r="AT55" s="266"/>
      <c r="AU55" s="266"/>
    </row>
    <row r="56" spans="1:47" ht="16.5" customHeight="1" thickBot="1">
      <c r="A56" s="265"/>
      <c r="B56" s="265"/>
      <c r="C56" s="265"/>
      <c r="D56" s="265"/>
      <c r="E56" s="398"/>
      <c r="F56" s="398"/>
      <c r="G56" s="398"/>
      <c r="H56" s="398"/>
      <c r="I56" s="398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265"/>
      <c r="AB56" s="265"/>
      <c r="AC56" s="265"/>
      <c r="AD56" s="265"/>
      <c r="AE56" s="265"/>
      <c r="AF56" s="265"/>
      <c r="AG56" s="265"/>
      <c r="AH56" s="265"/>
      <c r="AI56" s="265"/>
      <c r="AJ56" s="265"/>
      <c r="AK56" s="265"/>
      <c r="AL56" s="265"/>
      <c r="AM56" s="265"/>
      <c r="AN56" s="265"/>
      <c r="AO56" s="265"/>
      <c r="AP56" s="265"/>
      <c r="AQ56" s="265"/>
      <c r="AR56" s="265"/>
      <c r="AS56" s="265"/>
      <c r="AT56" s="265"/>
      <c r="AU56" s="265"/>
    </row>
    <row r="57" spans="1:47" ht="16.5" customHeight="1">
      <c r="A57" s="265"/>
      <c r="B57" s="265"/>
      <c r="C57" s="265"/>
      <c r="D57" s="265"/>
      <c r="E57" s="398"/>
      <c r="F57" s="398"/>
      <c r="G57" s="1235" t="s">
        <v>445</v>
      </c>
      <c r="H57" s="1236"/>
      <c r="I57" s="1236"/>
      <c r="J57" s="1236"/>
      <c r="K57" s="1227" t="s">
        <v>446</v>
      </c>
      <c r="L57" s="1228"/>
      <c r="M57" s="1231" t="s">
        <v>447</v>
      </c>
      <c r="N57" s="1232"/>
      <c r="O57" s="1232"/>
      <c r="P57" s="1232"/>
      <c r="Q57" s="1232"/>
      <c r="R57" s="1232"/>
      <c r="S57" s="1232"/>
      <c r="T57" s="1233"/>
      <c r="U57" s="1231" t="s">
        <v>448</v>
      </c>
      <c r="V57" s="1232"/>
      <c r="W57" s="1232"/>
      <c r="X57" s="1232"/>
      <c r="Y57" s="1232"/>
      <c r="Z57" s="1234"/>
      <c r="AA57" s="265"/>
      <c r="AB57" s="265"/>
      <c r="AC57" s="265"/>
      <c r="AD57" s="265"/>
      <c r="AE57" s="265"/>
      <c r="AF57" s="265"/>
      <c r="AG57" s="265"/>
      <c r="AH57" s="265"/>
      <c r="AI57" s="265"/>
      <c r="AJ57" s="265"/>
      <c r="AK57" s="265"/>
      <c r="AL57" s="265"/>
      <c r="AM57" s="265"/>
      <c r="AN57" s="265"/>
      <c r="AO57" s="265"/>
      <c r="AP57" s="265"/>
      <c r="AQ57" s="265"/>
      <c r="AR57" s="265"/>
      <c r="AS57" s="265"/>
      <c r="AT57" s="265"/>
      <c r="AU57" s="265"/>
    </row>
    <row r="58" spans="1:47" ht="16.5" customHeight="1">
      <c r="A58" s="265"/>
      <c r="B58" s="265"/>
      <c r="C58" s="265"/>
      <c r="D58" s="265"/>
      <c r="E58" s="398"/>
      <c r="F58" s="398"/>
      <c r="G58" s="1237" t="s">
        <v>449</v>
      </c>
      <c r="H58" s="1220"/>
      <c r="I58" s="1220" t="s">
        <v>450</v>
      </c>
      <c r="J58" s="1220"/>
      <c r="K58" s="1229"/>
      <c r="L58" s="1230"/>
      <c r="M58" s="1220" t="s">
        <v>451</v>
      </c>
      <c r="N58" s="1220"/>
      <c r="O58" s="1220" t="s">
        <v>452</v>
      </c>
      <c r="P58" s="1220"/>
      <c r="Q58" s="1220" t="s">
        <v>453</v>
      </c>
      <c r="R58" s="1220"/>
      <c r="S58" s="1220" t="s">
        <v>454</v>
      </c>
      <c r="T58" s="1220"/>
      <c r="U58" s="1223" t="s">
        <v>449</v>
      </c>
      <c r="V58" s="1224"/>
      <c r="W58" s="1220" t="s">
        <v>455</v>
      </c>
      <c r="X58" s="1220"/>
      <c r="Y58" s="1220" t="s">
        <v>456</v>
      </c>
      <c r="Z58" s="122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5"/>
      <c r="AK58" s="265"/>
      <c r="AL58" s="265"/>
      <c r="AM58" s="265"/>
      <c r="AN58" s="265"/>
      <c r="AO58" s="265"/>
      <c r="AP58" s="265"/>
      <c r="AQ58" s="265"/>
      <c r="AR58" s="265"/>
      <c r="AS58" s="265"/>
      <c r="AT58" s="265"/>
      <c r="AU58" s="265"/>
    </row>
    <row r="59" spans="1:47" ht="16.5" customHeight="1" thickBot="1">
      <c r="A59" s="265"/>
      <c r="B59" s="265"/>
      <c r="C59" s="265"/>
      <c r="D59" s="265"/>
      <c r="E59" s="398"/>
      <c r="F59" s="398"/>
      <c r="G59" s="1226">
        <v>167</v>
      </c>
      <c r="H59" s="1218"/>
      <c r="I59" s="1218">
        <v>16690</v>
      </c>
      <c r="J59" s="1218"/>
      <c r="K59" s="1218">
        <v>17</v>
      </c>
      <c r="L59" s="1218"/>
      <c r="M59" s="1218">
        <v>45</v>
      </c>
      <c r="N59" s="1218"/>
      <c r="O59" s="1218">
        <v>4</v>
      </c>
      <c r="P59" s="1218"/>
      <c r="Q59" s="1218">
        <v>88</v>
      </c>
      <c r="R59" s="1218"/>
      <c r="S59" s="1221">
        <v>137</v>
      </c>
      <c r="T59" s="1222"/>
      <c r="U59" s="1218">
        <v>18039</v>
      </c>
      <c r="V59" s="1218"/>
      <c r="W59" s="1218">
        <v>3622082</v>
      </c>
      <c r="X59" s="1218"/>
      <c r="Y59" s="1218">
        <v>54840</v>
      </c>
      <c r="Z59" s="1219"/>
      <c r="AA59" s="265"/>
      <c r="AB59" s="265"/>
      <c r="AC59" s="265"/>
      <c r="AD59" s="265"/>
      <c r="AE59" s="265"/>
      <c r="AF59" s="265"/>
      <c r="AG59" s="265"/>
      <c r="AH59" s="265"/>
      <c r="AI59" s="265"/>
      <c r="AJ59" s="265"/>
      <c r="AK59" s="265"/>
      <c r="AL59" s="265"/>
      <c r="AM59" s="265"/>
      <c r="AN59" s="265"/>
      <c r="AO59" s="265"/>
      <c r="AP59" s="265"/>
      <c r="AQ59" s="265"/>
      <c r="AR59" s="265"/>
      <c r="AS59" s="265"/>
      <c r="AT59" s="265"/>
      <c r="AU59" s="265"/>
    </row>
    <row r="60" spans="1:47" ht="16.5" customHeight="1"/>
  </sheetData>
  <mergeCells count="48"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13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opLeftCell="B2" zoomScale="60" zoomScaleNormal="60" workbookViewId="0"/>
  </sheetViews>
  <sheetFormatPr defaultRowHeight="13.5"/>
  <cols>
    <col min="1" max="30" width="9" style="243"/>
    <col min="31" max="33" width="0" style="243" hidden="1" customWidth="1"/>
    <col min="34" max="16384" width="9" style="243"/>
  </cols>
  <sheetData>
    <row r="1" spans="1:47" ht="18.75">
      <c r="A1" s="1238" t="s">
        <v>79</v>
      </c>
      <c r="B1" s="1239"/>
      <c r="C1" s="1239"/>
      <c r="D1" s="1239"/>
      <c r="E1" s="1239"/>
      <c r="F1" s="1239"/>
      <c r="G1" s="1239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</row>
    <row r="2" spans="1:47" ht="25.5">
      <c r="A2" s="1213" t="s">
        <v>0</v>
      </c>
      <c r="B2" s="1213"/>
      <c r="C2" s="1213"/>
      <c r="D2" s="1213"/>
      <c r="E2" s="1213"/>
      <c r="F2" s="1213"/>
      <c r="G2" s="1213"/>
      <c r="H2" s="1213"/>
      <c r="I2" s="1213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</row>
    <row r="3" spans="1:47" ht="14.25" thickBot="1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</row>
    <row r="4" spans="1:47" ht="16.5" customHeight="1">
      <c r="A4" s="282" t="s">
        <v>36</v>
      </c>
      <c r="B4" s="283" t="s">
        <v>35</v>
      </c>
      <c r="C4" s="283" t="s">
        <v>1</v>
      </c>
      <c r="D4" s="283" t="s">
        <v>2</v>
      </c>
      <c r="E4" s="283" t="s">
        <v>3</v>
      </c>
      <c r="F4" s="283" t="s">
        <v>4</v>
      </c>
      <c r="G4" s="283" t="s">
        <v>5</v>
      </c>
      <c r="H4" s="283" t="s">
        <v>6</v>
      </c>
      <c r="I4" s="283" t="s">
        <v>7</v>
      </c>
      <c r="J4" s="283" t="s">
        <v>8</v>
      </c>
      <c r="K4" s="283" t="s">
        <v>9</v>
      </c>
      <c r="L4" s="283" t="s">
        <v>10</v>
      </c>
      <c r="M4" s="283" t="s">
        <v>11</v>
      </c>
      <c r="N4" s="283" t="s">
        <v>12</v>
      </c>
      <c r="O4" s="283" t="s">
        <v>13</v>
      </c>
      <c r="P4" s="283" t="s">
        <v>14</v>
      </c>
      <c r="Q4" s="283" t="s">
        <v>15</v>
      </c>
      <c r="R4" s="283" t="s">
        <v>16</v>
      </c>
      <c r="S4" s="283" t="s">
        <v>17</v>
      </c>
      <c r="T4" s="283" t="s">
        <v>18</v>
      </c>
      <c r="U4" s="283" t="s">
        <v>19</v>
      </c>
      <c r="V4" s="283" t="s">
        <v>20</v>
      </c>
      <c r="W4" s="283" t="s">
        <v>21</v>
      </c>
      <c r="X4" s="283" t="s">
        <v>22</v>
      </c>
      <c r="Y4" s="283" t="s">
        <v>23</v>
      </c>
      <c r="Z4" s="284" t="s">
        <v>25</v>
      </c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</row>
    <row r="5" spans="1:47" ht="16.5" customHeight="1">
      <c r="A5" s="1214" t="s">
        <v>32</v>
      </c>
      <c r="B5" s="1212" t="s">
        <v>29</v>
      </c>
      <c r="C5" s="1212" t="s">
        <v>51</v>
      </c>
      <c r="D5" s="279" t="s">
        <v>27</v>
      </c>
      <c r="E5" s="899">
        <v>12</v>
      </c>
      <c r="F5" s="900">
        <v>127</v>
      </c>
      <c r="G5" s="900">
        <v>210</v>
      </c>
      <c r="H5" s="900">
        <v>246</v>
      </c>
      <c r="I5" s="900">
        <v>156</v>
      </c>
      <c r="J5" s="900">
        <v>394</v>
      </c>
      <c r="K5" s="900">
        <v>1226</v>
      </c>
      <c r="L5" s="900">
        <v>1446</v>
      </c>
      <c r="M5" s="900">
        <v>2526</v>
      </c>
      <c r="N5" s="900">
        <v>4583</v>
      </c>
      <c r="O5" s="900">
        <v>5426</v>
      </c>
      <c r="P5" s="900">
        <v>3223</v>
      </c>
      <c r="Q5" s="900">
        <v>1660</v>
      </c>
      <c r="R5" s="900">
        <v>618</v>
      </c>
      <c r="S5" s="900">
        <v>458</v>
      </c>
      <c r="T5" s="900">
        <v>388</v>
      </c>
      <c r="U5" s="900">
        <v>255</v>
      </c>
      <c r="V5" s="900">
        <v>209</v>
      </c>
      <c r="W5" s="900">
        <v>205</v>
      </c>
      <c r="X5" s="900">
        <v>69</v>
      </c>
      <c r="Y5" s="900">
        <v>46</v>
      </c>
      <c r="Z5" s="901">
        <v>23484</v>
      </c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</row>
    <row r="6" spans="1:47" ht="16.5" customHeight="1">
      <c r="A6" s="1214"/>
      <c r="B6" s="1212"/>
      <c r="C6" s="1212"/>
      <c r="D6" s="281" t="s">
        <v>28</v>
      </c>
      <c r="E6" s="902">
        <v>210</v>
      </c>
      <c r="F6" s="902">
        <v>8986</v>
      </c>
      <c r="G6" s="902">
        <v>27578</v>
      </c>
      <c r="H6" s="902">
        <v>49598</v>
      </c>
      <c r="I6" s="902">
        <v>40362</v>
      </c>
      <c r="J6" s="902">
        <v>127294</v>
      </c>
      <c r="K6" s="902">
        <v>465597</v>
      </c>
      <c r="L6" s="902">
        <v>613486</v>
      </c>
      <c r="M6" s="902">
        <v>1201630</v>
      </c>
      <c r="N6" s="902">
        <v>2340832</v>
      </c>
      <c r="O6" s="902">
        <v>2924357</v>
      </c>
      <c r="P6" s="902">
        <v>1837992</v>
      </c>
      <c r="Q6" s="902">
        <v>982540</v>
      </c>
      <c r="R6" s="902">
        <v>377635</v>
      </c>
      <c r="S6" s="902">
        <v>294428</v>
      </c>
      <c r="T6" s="902">
        <v>260410</v>
      </c>
      <c r="U6" s="902">
        <v>174971</v>
      </c>
      <c r="V6" s="902">
        <v>147134</v>
      </c>
      <c r="W6" s="902">
        <v>150782</v>
      </c>
      <c r="X6" s="902">
        <v>49013</v>
      </c>
      <c r="Y6" s="902">
        <v>32758</v>
      </c>
      <c r="Z6" s="903">
        <v>12107593</v>
      </c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</row>
    <row r="7" spans="1:47" ht="16.5" customHeight="1">
      <c r="A7" s="1214"/>
      <c r="B7" s="1212"/>
      <c r="C7" s="1212"/>
      <c r="D7" s="280" t="s">
        <v>26</v>
      </c>
      <c r="E7" s="904">
        <v>105</v>
      </c>
      <c r="F7" s="904">
        <v>3395</v>
      </c>
      <c r="G7" s="904">
        <v>5543</v>
      </c>
      <c r="H7" s="904">
        <v>3639</v>
      </c>
      <c r="I7" s="904">
        <v>1557</v>
      </c>
      <c r="J7" s="904">
        <v>3477</v>
      </c>
      <c r="K7" s="904">
        <v>9798</v>
      </c>
      <c r="L7" s="904">
        <v>10203</v>
      </c>
      <c r="M7" s="904">
        <v>15823</v>
      </c>
      <c r="N7" s="904">
        <v>25574</v>
      </c>
      <c r="O7" s="904">
        <v>26021</v>
      </c>
      <c r="P7" s="904">
        <v>12700</v>
      </c>
      <c r="Q7" s="904">
        <v>5641</v>
      </c>
      <c r="R7" s="904">
        <v>1720</v>
      </c>
      <c r="S7" s="904">
        <v>1234</v>
      </c>
      <c r="T7" s="904">
        <v>806</v>
      </c>
      <c r="U7" s="904">
        <v>533</v>
      </c>
      <c r="V7" s="904">
        <v>307</v>
      </c>
      <c r="W7" s="904">
        <v>304</v>
      </c>
      <c r="X7" s="904">
        <v>98</v>
      </c>
      <c r="Y7" s="904">
        <v>63</v>
      </c>
      <c r="Z7" s="905">
        <v>128541</v>
      </c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</row>
    <row r="8" spans="1:47" ht="16.5" customHeight="1">
      <c r="A8" s="1214"/>
      <c r="B8" s="1212"/>
      <c r="C8" s="1212" t="s">
        <v>52</v>
      </c>
      <c r="D8" s="279" t="s">
        <v>27</v>
      </c>
      <c r="E8" s="900">
        <v>0</v>
      </c>
      <c r="F8" s="900">
        <v>121</v>
      </c>
      <c r="G8" s="900">
        <v>196</v>
      </c>
      <c r="H8" s="900">
        <v>285</v>
      </c>
      <c r="I8" s="900">
        <v>429</v>
      </c>
      <c r="J8" s="900">
        <v>607</v>
      </c>
      <c r="K8" s="900">
        <v>1192</v>
      </c>
      <c r="L8" s="900">
        <v>689</v>
      </c>
      <c r="M8" s="900">
        <v>1038</v>
      </c>
      <c r="N8" s="900">
        <v>931</v>
      </c>
      <c r="O8" s="900">
        <v>729</v>
      </c>
      <c r="P8" s="900">
        <v>462</v>
      </c>
      <c r="Q8" s="900">
        <v>155</v>
      </c>
      <c r="R8" s="900">
        <v>87</v>
      </c>
      <c r="S8" s="900">
        <v>56</v>
      </c>
      <c r="T8" s="900">
        <v>56</v>
      </c>
      <c r="U8" s="900">
        <v>77</v>
      </c>
      <c r="V8" s="900">
        <v>57</v>
      </c>
      <c r="W8" s="900">
        <v>22</v>
      </c>
      <c r="X8" s="900">
        <v>3</v>
      </c>
      <c r="Y8" s="900">
        <v>2</v>
      </c>
      <c r="Z8" s="901">
        <v>7194</v>
      </c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</row>
    <row r="9" spans="1:47" ht="16.5" customHeight="1">
      <c r="A9" s="1214"/>
      <c r="B9" s="1212"/>
      <c r="C9" s="1212"/>
      <c r="D9" s="281" t="s">
        <v>28</v>
      </c>
      <c r="E9" s="902">
        <v>3</v>
      </c>
      <c r="F9" s="902">
        <v>5762</v>
      </c>
      <c r="G9" s="902">
        <v>15727</v>
      </c>
      <c r="H9" s="902">
        <v>39611</v>
      </c>
      <c r="I9" s="902">
        <v>70634</v>
      </c>
      <c r="J9" s="902">
        <v>121450</v>
      </c>
      <c r="K9" s="902">
        <v>268902</v>
      </c>
      <c r="L9" s="902">
        <v>178391</v>
      </c>
      <c r="M9" s="902">
        <v>302993</v>
      </c>
      <c r="N9" s="902">
        <v>275325</v>
      </c>
      <c r="O9" s="902">
        <v>234880</v>
      </c>
      <c r="P9" s="902">
        <v>157457</v>
      </c>
      <c r="Q9" s="902">
        <v>57513</v>
      </c>
      <c r="R9" s="902">
        <v>32922</v>
      </c>
      <c r="S9" s="902">
        <v>21128</v>
      </c>
      <c r="T9" s="902">
        <v>21949</v>
      </c>
      <c r="U9" s="902">
        <v>30219</v>
      </c>
      <c r="V9" s="902">
        <v>22464</v>
      </c>
      <c r="W9" s="902">
        <v>9499</v>
      </c>
      <c r="X9" s="902">
        <v>1082</v>
      </c>
      <c r="Y9" s="902">
        <v>953</v>
      </c>
      <c r="Z9" s="903">
        <v>1868864</v>
      </c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277"/>
      <c r="AU9" s="277"/>
    </row>
    <row r="10" spans="1:47" ht="16.5" customHeight="1">
      <c r="A10" s="1214"/>
      <c r="B10" s="1212"/>
      <c r="C10" s="1212"/>
      <c r="D10" s="280" t="s">
        <v>26</v>
      </c>
      <c r="E10" s="904">
        <v>0</v>
      </c>
      <c r="F10" s="904">
        <v>1204</v>
      </c>
      <c r="G10" s="904">
        <v>1923</v>
      </c>
      <c r="H10" s="904">
        <v>2808</v>
      </c>
      <c r="I10" s="904">
        <v>3660</v>
      </c>
      <c r="J10" s="904">
        <v>4549</v>
      </c>
      <c r="K10" s="904">
        <v>7861</v>
      </c>
      <c r="L10" s="904">
        <v>4019</v>
      </c>
      <c r="M10" s="904">
        <v>5481</v>
      </c>
      <c r="N10" s="904">
        <v>4049</v>
      </c>
      <c r="O10" s="904">
        <v>2793</v>
      </c>
      <c r="P10" s="904">
        <v>1601</v>
      </c>
      <c r="Q10" s="904">
        <v>462</v>
      </c>
      <c r="R10" s="904">
        <v>224</v>
      </c>
      <c r="S10" s="904">
        <v>119</v>
      </c>
      <c r="T10" s="904">
        <v>105</v>
      </c>
      <c r="U10" s="904">
        <v>125</v>
      </c>
      <c r="V10" s="904">
        <v>86</v>
      </c>
      <c r="W10" s="904">
        <v>28</v>
      </c>
      <c r="X10" s="904">
        <v>4</v>
      </c>
      <c r="Y10" s="904">
        <v>2</v>
      </c>
      <c r="Z10" s="905">
        <v>41103</v>
      </c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  <c r="AU10" s="277"/>
    </row>
    <row r="11" spans="1:47" ht="16.5" customHeight="1">
      <c r="A11" s="1214"/>
      <c r="B11" s="1212"/>
      <c r="C11" s="1212" t="s">
        <v>53</v>
      </c>
      <c r="D11" s="279" t="s">
        <v>27</v>
      </c>
      <c r="E11" s="900">
        <v>0</v>
      </c>
      <c r="F11" s="900">
        <v>0</v>
      </c>
      <c r="G11" s="900">
        <v>0</v>
      </c>
      <c r="H11" s="900">
        <v>0</v>
      </c>
      <c r="I11" s="900">
        <v>0</v>
      </c>
      <c r="J11" s="900">
        <v>6</v>
      </c>
      <c r="K11" s="900">
        <v>8</v>
      </c>
      <c r="L11" s="900">
        <v>10</v>
      </c>
      <c r="M11" s="900">
        <v>56</v>
      </c>
      <c r="N11" s="900">
        <v>240</v>
      </c>
      <c r="O11" s="900">
        <v>85</v>
      </c>
      <c r="P11" s="900">
        <v>24</v>
      </c>
      <c r="Q11" s="900">
        <v>7</v>
      </c>
      <c r="R11" s="900">
        <v>4</v>
      </c>
      <c r="S11" s="900">
        <v>0</v>
      </c>
      <c r="T11" s="900">
        <v>1</v>
      </c>
      <c r="U11" s="900">
        <v>2</v>
      </c>
      <c r="V11" s="900">
        <v>1</v>
      </c>
      <c r="W11" s="900">
        <v>6</v>
      </c>
      <c r="X11" s="900">
        <v>0</v>
      </c>
      <c r="Y11" s="900">
        <v>17</v>
      </c>
      <c r="Z11" s="901">
        <v>467</v>
      </c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</row>
    <row r="12" spans="1:47" ht="16.5" customHeight="1">
      <c r="A12" s="1214"/>
      <c r="B12" s="1212"/>
      <c r="C12" s="1212"/>
      <c r="D12" s="281" t="s">
        <v>28</v>
      </c>
      <c r="E12" s="902">
        <v>0</v>
      </c>
      <c r="F12" s="902">
        <v>0</v>
      </c>
      <c r="G12" s="902">
        <v>0</v>
      </c>
      <c r="H12" s="902">
        <v>0</v>
      </c>
      <c r="I12" s="902">
        <v>0</v>
      </c>
      <c r="J12" s="902">
        <v>492</v>
      </c>
      <c r="K12" s="902">
        <v>1263</v>
      </c>
      <c r="L12" s="902">
        <v>1998</v>
      </c>
      <c r="M12" s="902">
        <v>10762</v>
      </c>
      <c r="N12" s="902">
        <v>50339</v>
      </c>
      <c r="O12" s="902">
        <v>18168</v>
      </c>
      <c r="P12" s="902">
        <v>5709</v>
      </c>
      <c r="Q12" s="902">
        <v>1337</v>
      </c>
      <c r="R12" s="902">
        <v>1078</v>
      </c>
      <c r="S12" s="902">
        <v>0</v>
      </c>
      <c r="T12" s="902">
        <v>181</v>
      </c>
      <c r="U12" s="902">
        <v>454</v>
      </c>
      <c r="V12" s="902">
        <v>228</v>
      </c>
      <c r="W12" s="902">
        <v>1956</v>
      </c>
      <c r="X12" s="902">
        <v>0</v>
      </c>
      <c r="Y12" s="902">
        <v>3729</v>
      </c>
      <c r="Z12" s="903">
        <v>97694</v>
      </c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</row>
    <row r="13" spans="1:47" ht="16.5" customHeight="1">
      <c r="A13" s="1214"/>
      <c r="B13" s="1212"/>
      <c r="C13" s="1212"/>
      <c r="D13" s="280" t="s">
        <v>26</v>
      </c>
      <c r="E13" s="904">
        <v>0</v>
      </c>
      <c r="F13" s="904">
        <v>0</v>
      </c>
      <c r="G13" s="904">
        <v>0</v>
      </c>
      <c r="H13" s="904">
        <v>0</v>
      </c>
      <c r="I13" s="904">
        <v>0</v>
      </c>
      <c r="J13" s="904">
        <v>37</v>
      </c>
      <c r="K13" s="904">
        <v>53</v>
      </c>
      <c r="L13" s="904">
        <v>60</v>
      </c>
      <c r="M13" s="904">
        <v>239</v>
      </c>
      <c r="N13" s="904">
        <v>873</v>
      </c>
      <c r="O13" s="904">
        <v>229</v>
      </c>
      <c r="P13" s="904">
        <v>58</v>
      </c>
      <c r="Q13" s="904">
        <v>13</v>
      </c>
      <c r="R13" s="904">
        <v>9</v>
      </c>
      <c r="S13" s="904">
        <v>0</v>
      </c>
      <c r="T13" s="904">
        <v>2</v>
      </c>
      <c r="U13" s="904">
        <v>2</v>
      </c>
      <c r="V13" s="904">
        <v>1</v>
      </c>
      <c r="W13" s="904">
        <v>12</v>
      </c>
      <c r="X13" s="904">
        <v>0</v>
      </c>
      <c r="Y13" s="904">
        <v>26</v>
      </c>
      <c r="Z13" s="905">
        <v>1614</v>
      </c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</row>
    <row r="14" spans="1:47" ht="16.5" customHeight="1">
      <c r="A14" s="1214"/>
      <c r="B14" s="1212"/>
      <c r="C14" s="1215" t="s">
        <v>54</v>
      </c>
      <c r="D14" s="279" t="s">
        <v>27</v>
      </c>
      <c r="E14" s="900">
        <v>0</v>
      </c>
      <c r="F14" s="900">
        <v>0</v>
      </c>
      <c r="G14" s="900">
        <v>0</v>
      </c>
      <c r="H14" s="900">
        <v>0</v>
      </c>
      <c r="I14" s="900">
        <v>0</v>
      </c>
      <c r="J14" s="900">
        <v>2</v>
      </c>
      <c r="K14" s="900">
        <v>3</v>
      </c>
      <c r="L14" s="900">
        <v>24</v>
      </c>
      <c r="M14" s="900">
        <v>93</v>
      </c>
      <c r="N14" s="900">
        <v>244</v>
      </c>
      <c r="O14" s="900">
        <v>14</v>
      </c>
      <c r="P14" s="900">
        <v>0</v>
      </c>
      <c r="Q14" s="900">
        <v>0</v>
      </c>
      <c r="R14" s="900">
        <v>0</v>
      </c>
      <c r="S14" s="900">
        <v>0</v>
      </c>
      <c r="T14" s="900">
        <v>0</v>
      </c>
      <c r="U14" s="900">
        <v>0</v>
      </c>
      <c r="V14" s="900">
        <v>0</v>
      </c>
      <c r="W14" s="900">
        <v>0</v>
      </c>
      <c r="X14" s="900">
        <v>0</v>
      </c>
      <c r="Y14" s="900">
        <v>0</v>
      </c>
      <c r="Z14" s="901">
        <v>380</v>
      </c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</row>
    <row r="15" spans="1:47" ht="16.5" customHeight="1">
      <c r="A15" s="1214"/>
      <c r="B15" s="1212"/>
      <c r="C15" s="1215"/>
      <c r="D15" s="281" t="s">
        <v>28</v>
      </c>
      <c r="E15" s="902">
        <v>0</v>
      </c>
      <c r="F15" s="902">
        <v>0</v>
      </c>
      <c r="G15" s="902">
        <v>0</v>
      </c>
      <c r="H15" s="902">
        <v>0</v>
      </c>
      <c r="I15" s="902">
        <v>0</v>
      </c>
      <c r="J15" s="902">
        <v>235</v>
      </c>
      <c r="K15" s="902">
        <v>437</v>
      </c>
      <c r="L15" s="902">
        <v>4781</v>
      </c>
      <c r="M15" s="902">
        <v>18988</v>
      </c>
      <c r="N15" s="902">
        <v>59414</v>
      </c>
      <c r="O15" s="902">
        <v>3223</v>
      </c>
      <c r="P15" s="902">
        <v>79</v>
      </c>
      <c r="Q15" s="902">
        <v>0</v>
      </c>
      <c r="R15" s="902">
        <v>0</v>
      </c>
      <c r="S15" s="902">
        <v>0</v>
      </c>
      <c r="T15" s="902">
        <v>0</v>
      </c>
      <c r="U15" s="902">
        <v>0</v>
      </c>
      <c r="V15" s="902">
        <v>0</v>
      </c>
      <c r="W15" s="902">
        <v>0</v>
      </c>
      <c r="X15" s="902">
        <v>0</v>
      </c>
      <c r="Y15" s="902">
        <v>0</v>
      </c>
      <c r="Z15" s="903">
        <v>87157</v>
      </c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</row>
    <row r="16" spans="1:47" ht="16.5" customHeight="1">
      <c r="A16" s="1214"/>
      <c r="B16" s="1212"/>
      <c r="C16" s="1215"/>
      <c r="D16" s="280" t="s">
        <v>26</v>
      </c>
      <c r="E16" s="904">
        <v>0</v>
      </c>
      <c r="F16" s="904">
        <v>0</v>
      </c>
      <c r="G16" s="904">
        <v>0</v>
      </c>
      <c r="H16" s="904">
        <v>0</v>
      </c>
      <c r="I16" s="904">
        <v>0</v>
      </c>
      <c r="J16" s="904">
        <v>14</v>
      </c>
      <c r="K16" s="904">
        <v>18</v>
      </c>
      <c r="L16" s="904">
        <v>139</v>
      </c>
      <c r="M16" s="904">
        <v>416</v>
      </c>
      <c r="N16" s="904">
        <v>985</v>
      </c>
      <c r="O16" s="904">
        <v>40</v>
      </c>
      <c r="P16" s="904">
        <v>1</v>
      </c>
      <c r="Q16" s="904">
        <v>0</v>
      </c>
      <c r="R16" s="904">
        <v>0</v>
      </c>
      <c r="S16" s="904">
        <v>0</v>
      </c>
      <c r="T16" s="904">
        <v>0</v>
      </c>
      <c r="U16" s="904">
        <v>0</v>
      </c>
      <c r="V16" s="904">
        <v>0</v>
      </c>
      <c r="W16" s="904">
        <v>0</v>
      </c>
      <c r="X16" s="904">
        <v>0</v>
      </c>
      <c r="Y16" s="904">
        <v>0</v>
      </c>
      <c r="Z16" s="906">
        <v>1613</v>
      </c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7"/>
      <c r="AT16" s="277"/>
      <c r="AU16" s="277"/>
    </row>
    <row r="17" spans="1:47" ht="16.5" customHeight="1">
      <c r="A17" s="1214"/>
      <c r="B17" s="1212" t="s">
        <v>30</v>
      </c>
      <c r="C17" s="1212"/>
      <c r="D17" s="279" t="s">
        <v>27</v>
      </c>
      <c r="E17" s="900">
        <v>12</v>
      </c>
      <c r="F17" s="900">
        <v>248</v>
      </c>
      <c r="G17" s="900">
        <v>406</v>
      </c>
      <c r="H17" s="900">
        <v>531</v>
      </c>
      <c r="I17" s="900">
        <v>585</v>
      </c>
      <c r="J17" s="900">
        <v>1009</v>
      </c>
      <c r="K17" s="900">
        <v>2428</v>
      </c>
      <c r="L17" s="900">
        <v>2169</v>
      </c>
      <c r="M17" s="900">
        <v>3713</v>
      </c>
      <c r="N17" s="900">
        <v>5998</v>
      </c>
      <c r="O17" s="900">
        <v>6255</v>
      </c>
      <c r="P17" s="900">
        <v>3709</v>
      </c>
      <c r="Q17" s="900">
        <v>1822</v>
      </c>
      <c r="R17" s="900">
        <v>709</v>
      </c>
      <c r="S17" s="900">
        <v>514</v>
      </c>
      <c r="T17" s="900">
        <v>445</v>
      </c>
      <c r="U17" s="900">
        <v>333</v>
      </c>
      <c r="V17" s="900">
        <v>267</v>
      </c>
      <c r="W17" s="900">
        <v>233</v>
      </c>
      <c r="X17" s="900">
        <v>73</v>
      </c>
      <c r="Y17" s="900">
        <v>65</v>
      </c>
      <c r="Z17" s="901">
        <v>31525</v>
      </c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7"/>
      <c r="AQ17" s="277"/>
      <c r="AR17" s="277"/>
      <c r="AS17" s="277"/>
      <c r="AT17" s="277"/>
      <c r="AU17" s="277"/>
    </row>
    <row r="18" spans="1:47" ht="16.5" customHeight="1">
      <c r="A18" s="1214"/>
      <c r="B18" s="1212"/>
      <c r="C18" s="1212"/>
      <c r="D18" s="281" t="s">
        <v>28</v>
      </c>
      <c r="E18" s="902">
        <v>213</v>
      </c>
      <c r="F18" s="902">
        <v>14748</v>
      </c>
      <c r="G18" s="902">
        <v>43305</v>
      </c>
      <c r="H18" s="902">
        <v>89209</v>
      </c>
      <c r="I18" s="902">
        <v>110996</v>
      </c>
      <c r="J18" s="902">
        <v>249471</v>
      </c>
      <c r="K18" s="902">
        <v>736199</v>
      </c>
      <c r="L18" s="902">
        <v>798656</v>
      </c>
      <c r="M18" s="902">
        <v>1534373</v>
      </c>
      <c r="N18" s="902">
        <v>2725910</v>
      </c>
      <c r="O18" s="902">
        <v>3180628</v>
      </c>
      <c r="P18" s="902">
        <v>2001237</v>
      </c>
      <c r="Q18" s="902">
        <v>1041390</v>
      </c>
      <c r="R18" s="902">
        <v>411635</v>
      </c>
      <c r="S18" s="902">
        <v>315556</v>
      </c>
      <c r="T18" s="902">
        <v>282540</v>
      </c>
      <c r="U18" s="902">
        <v>205644</v>
      </c>
      <c r="V18" s="902">
        <v>169826</v>
      </c>
      <c r="W18" s="902">
        <v>162237</v>
      </c>
      <c r="X18" s="902">
        <v>50095</v>
      </c>
      <c r="Y18" s="902">
        <v>37440</v>
      </c>
      <c r="Z18" s="903">
        <v>14161308</v>
      </c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  <c r="AM18" s="277"/>
      <c r="AN18" s="277"/>
      <c r="AO18" s="277"/>
      <c r="AP18" s="277"/>
      <c r="AQ18" s="277"/>
      <c r="AR18" s="277"/>
      <c r="AS18" s="277"/>
      <c r="AT18" s="277"/>
      <c r="AU18" s="277"/>
    </row>
    <row r="19" spans="1:47" ht="16.5" customHeight="1">
      <c r="A19" s="1214"/>
      <c r="B19" s="1212"/>
      <c r="C19" s="1212"/>
      <c r="D19" s="280" t="s">
        <v>26</v>
      </c>
      <c r="E19" s="907">
        <v>105</v>
      </c>
      <c r="F19" s="907">
        <v>4599</v>
      </c>
      <c r="G19" s="907">
        <v>7466</v>
      </c>
      <c r="H19" s="907">
        <v>6447</v>
      </c>
      <c r="I19" s="907">
        <v>5217</v>
      </c>
      <c r="J19" s="907">
        <v>8077</v>
      </c>
      <c r="K19" s="907">
        <v>17730</v>
      </c>
      <c r="L19" s="907">
        <v>14421</v>
      </c>
      <c r="M19" s="907">
        <v>21959</v>
      </c>
      <c r="N19" s="907">
        <v>31481</v>
      </c>
      <c r="O19" s="907">
        <v>29083</v>
      </c>
      <c r="P19" s="907">
        <v>14360</v>
      </c>
      <c r="Q19" s="907">
        <v>6116</v>
      </c>
      <c r="R19" s="907">
        <v>1953</v>
      </c>
      <c r="S19" s="907">
        <v>1353</v>
      </c>
      <c r="T19" s="907">
        <v>913</v>
      </c>
      <c r="U19" s="907">
        <v>660</v>
      </c>
      <c r="V19" s="907">
        <v>394</v>
      </c>
      <c r="W19" s="907">
        <v>344</v>
      </c>
      <c r="X19" s="907">
        <v>102</v>
      </c>
      <c r="Y19" s="907">
        <v>91</v>
      </c>
      <c r="Z19" s="908">
        <v>172871</v>
      </c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7"/>
      <c r="AR19" s="277"/>
      <c r="AS19" s="277"/>
      <c r="AT19" s="277"/>
      <c r="AU19" s="277"/>
    </row>
    <row r="20" spans="1:47" ht="16.5" customHeight="1">
      <c r="A20" s="1214"/>
      <c r="B20" s="1212" t="s">
        <v>31</v>
      </c>
      <c r="C20" s="1215" t="s">
        <v>55</v>
      </c>
      <c r="D20" s="279" t="s">
        <v>27</v>
      </c>
      <c r="E20" s="900">
        <v>0</v>
      </c>
      <c r="F20" s="900">
        <v>0</v>
      </c>
      <c r="G20" s="900">
        <v>3</v>
      </c>
      <c r="H20" s="900">
        <v>0</v>
      </c>
      <c r="I20" s="900">
        <v>2</v>
      </c>
      <c r="J20" s="900">
        <v>16</v>
      </c>
      <c r="K20" s="900">
        <v>2</v>
      </c>
      <c r="L20" s="900">
        <v>1</v>
      </c>
      <c r="M20" s="900">
        <v>6</v>
      </c>
      <c r="N20" s="900">
        <v>2</v>
      </c>
      <c r="O20" s="900">
        <v>0</v>
      </c>
      <c r="P20" s="900">
        <v>0</v>
      </c>
      <c r="Q20" s="900">
        <v>0</v>
      </c>
      <c r="R20" s="900">
        <v>0</v>
      </c>
      <c r="S20" s="900">
        <v>0</v>
      </c>
      <c r="T20" s="900">
        <v>0</v>
      </c>
      <c r="U20" s="900">
        <v>0</v>
      </c>
      <c r="V20" s="900">
        <v>0</v>
      </c>
      <c r="W20" s="900">
        <v>0</v>
      </c>
      <c r="X20" s="900">
        <v>0</v>
      </c>
      <c r="Y20" s="900">
        <v>0</v>
      </c>
      <c r="Z20" s="901">
        <v>31</v>
      </c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77"/>
      <c r="AS20" s="277"/>
      <c r="AT20" s="277"/>
      <c r="AU20" s="277"/>
    </row>
    <row r="21" spans="1:47" ht="16.5" customHeight="1">
      <c r="A21" s="1214"/>
      <c r="B21" s="1212"/>
      <c r="C21" s="1215"/>
      <c r="D21" s="281" t="s">
        <v>28</v>
      </c>
      <c r="E21" s="902">
        <v>0</v>
      </c>
      <c r="F21" s="902">
        <v>0</v>
      </c>
      <c r="G21" s="902">
        <v>94</v>
      </c>
      <c r="H21" s="902">
        <v>22</v>
      </c>
      <c r="I21" s="902">
        <v>128</v>
      </c>
      <c r="J21" s="902">
        <v>1190</v>
      </c>
      <c r="K21" s="902">
        <v>140</v>
      </c>
      <c r="L21" s="902">
        <v>55</v>
      </c>
      <c r="M21" s="902">
        <v>400</v>
      </c>
      <c r="N21" s="902">
        <v>110</v>
      </c>
      <c r="O21" s="902">
        <v>0</v>
      </c>
      <c r="P21" s="902">
        <v>0</v>
      </c>
      <c r="Q21" s="902">
        <v>0</v>
      </c>
      <c r="R21" s="902">
        <v>0</v>
      </c>
      <c r="S21" s="902">
        <v>0</v>
      </c>
      <c r="T21" s="902">
        <v>0</v>
      </c>
      <c r="U21" s="902">
        <v>0</v>
      </c>
      <c r="V21" s="902">
        <v>0</v>
      </c>
      <c r="W21" s="902">
        <v>0</v>
      </c>
      <c r="X21" s="902">
        <v>0</v>
      </c>
      <c r="Y21" s="902">
        <v>0</v>
      </c>
      <c r="Z21" s="903">
        <v>2139</v>
      </c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  <c r="AM21" s="277"/>
      <c r="AN21" s="277"/>
      <c r="AO21" s="277"/>
      <c r="AP21" s="277"/>
      <c r="AQ21" s="277"/>
      <c r="AR21" s="277"/>
      <c r="AS21" s="277"/>
      <c r="AT21" s="277"/>
      <c r="AU21" s="277"/>
    </row>
    <row r="22" spans="1:47" ht="16.5" customHeight="1">
      <c r="A22" s="1214"/>
      <c r="B22" s="1212"/>
      <c r="C22" s="1215"/>
      <c r="D22" s="280" t="s">
        <v>26</v>
      </c>
      <c r="E22" s="904">
        <v>0</v>
      </c>
      <c r="F22" s="904">
        <v>0</v>
      </c>
      <c r="G22" s="904">
        <v>13</v>
      </c>
      <c r="H22" s="904">
        <v>2</v>
      </c>
      <c r="I22" s="904">
        <v>5</v>
      </c>
      <c r="J22" s="904">
        <v>25</v>
      </c>
      <c r="K22" s="904">
        <v>2</v>
      </c>
      <c r="L22" s="904">
        <v>1</v>
      </c>
      <c r="M22" s="904">
        <v>3</v>
      </c>
      <c r="N22" s="904">
        <v>1</v>
      </c>
      <c r="O22" s="904">
        <v>0</v>
      </c>
      <c r="P22" s="904">
        <v>0</v>
      </c>
      <c r="Q22" s="904">
        <v>0</v>
      </c>
      <c r="R22" s="904">
        <v>0</v>
      </c>
      <c r="S22" s="904">
        <v>0</v>
      </c>
      <c r="T22" s="904">
        <v>0</v>
      </c>
      <c r="U22" s="904">
        <v>0</v>
      </c>
      <c r="V22" s="904">
        <v>0</v>
      </c>
      <c r="W22" s="904">
        <v>0</v>
      </c>
      <c r="X22" s="904">
        <v>0</v>
      </c>
      <c r="Y22" s="904">
        <v>0</v>
      </c>
      <c r="Z22" s="905">
        <v>52</v>
      </c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7"/>
    </row>
    <row r="23" spans="1:47" ht="16.5" customHeight="1">
      <c r="A23" s="1214"/>
      <c r="B23" s="1212"/>
      <c r="C23" s="1215" t="s">
        <v>56</v>
      </c>
      <c r="D23" s="279" t="s">
        <v>27</v>
      </c>
      <c r="E23" s="900">
        <v>0</v>
      </c>
      <c r="F23" s="900">
        <v>0</v>
      </c>
      <c r="G23" s="900">
        <v>6</v>
      </c>
      <c r="H23" s="900">
        <v>4</v>
      </c>
      <c r="I23" s="900">
        <v>8</v>
      </c>
      <c r="J23" s="900">
        <v>1</v>
      </c>
      <c r="K23" s="900">
        <v>0</v>
      </c>
      <c r="L23" s="900">
        <v>0</v>
      </c>
      <c r="M23" s="900">
        <v>3</v>
      </c>
      <c r="N23" s="900">
        <v>0</v>
      </c>
      <c r="O23" s="900">
        <v>14</v>
      </c>
      <c r="P23" s="900">
        <v>9</v>
      </c>
      <c r="Q23" s="900">
        <v>0</v>
      </c>
      <c r="R23" s="900">
        <v>1</v>
      </c>
      <c r="S23" s="900">
        <v>0</v>
      </c>
      <c r="T23" s="900">
        <v>0</v>
      </c>
      <c r="U23" s="900">
        <v>0</v>
      </c>
      <c r="V23" s="900">
        <v>0</v>
      </c>
      <c r="W23" s="900">
        <v>0</v>
      </c>
      <c r="X23" s="900">
        <v>0</v>
      </c>
      <c r="Y23" s="900">
        <v>0</v>
      </c>
      <c r="Z23" s="901">
        <v>47</v>
      </c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277"/>
      <c r="AP23" s="277"/>
      <c r="AQ23" s="277"/>
      <c r="AR23" s="277"/>
      <c r="AS23" s="277"/>
      <c r="AT23" s="277"/>
      <c r="AU23" s="277"/>
    </row>
    <row r="24" spans="1:47" ht="16.5" customHeight="1">
      <c r="A24" s="1214"/>
      <c r="B24" s="1212"/>
      <c r="C24" s="1215"/>
      <c r="D24" s="281" t="s">
        <v>28</v>
      </c>
      <c r="E24" s="902">
        <v>0</v>
      </c>
      <c r="F24" s="902">
        <v>5</v>
      </c>
      <c r="G24" s="902">
        <v>181</v>
      </c>
      <c r="H24" s="902">
        <v>198</v>
      </c>
      <c r="I24" s="902">
        <v>543</v>
      </c>
      <c r="J24" s="902">
        <v>50</v>
      </c>
      <c r="K24" s="902">
        <v>0</v>
      </c>
      <c r="L24" s="902">
        <v>0</v>
      </c>
      <c r="M24" s="902">
        <v>295</v>
      </c>
      <c r="N24" s="902">
        <v>0</v>
      </c>
      <c r="O24" s="902">
        <v>1017</v>
      </c>
      <c r="P24" s="902">
        <v>792</v>
      </c>
      <c r="Q24" s="902">
        <v>0</v>
      </c>
      <c r="R24" s="902">
        <v>121</v>
      </c>
      <c r="S24" s="902">
        <v>0</v>
      </c>
      <c r="T24" s="902">
        <v>0</v>
      </c>
      <c r="U24" s="902">
        <v>0</v>
      </c>
      <c r="V24" s="902">
        <v>0</v>
      </c>
      <c r="W24" s="902">
        <v>0</v>
      </c>
      <c r="X24" s="902">
        <v>0</v>
      </c>
      <c r="Y24" s="902">
        <v>0</v>
      </c>
      <c r="Z24" s="903">
        <v>3202</v>
      </c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77"/>
      <c r="AS24" s="277"/>
      <c r="AT24" s="277"/>
      <c r="AU24" s="277"/>
    </row>
    <row r="25" spans="1:47" ht="16.5" customHeight="1">
      <c r="A25" s="1214"/>
      <c r="B25" s="1212"/>
      <c r="C25" s="1215"/>
      <c r="D25" s="280" t="s">
        <v>26</v>
      </c>
      <c r="E25" s="904">
        <v>0</v>
      </c>
      <c r="F25" s="904">
        <v>0</v>
      </c>
      <c r="G25" s="904">
        <v>28</v>
      </c>
      <c r="H25" s="904">
        <v>16</v>
      </c>
      <c r="I25" s="904">
        <v>22</v>
      </c>
      <c r="J25" s="904">
        <v>1</v>
      </c>
      <c r="K25" s="904">
        <v>0</v>
      </c>
      <c r="L25" s="904">
        <v>0</v>
      </c>
      <c r="M25" s="904">
        <v>1</v>
      </c>
      <c r="N25" s="904">
        <v>0</v>
      </c>
      <c r="O25" s="904">
        <v>6</v>
      </c>
      <c r="P25" s="904">
        <v>3</v>
      </c>
      <c r="Q25" s="904">
        <v>0</v>
      </c>
      <c r="R25" s="904">
        <v>0</v>
      </c>
      <c r="S25" s="904">
        <v>0</v>
      </c>
      <c r="T25" s="904">
        <v>0</v>
      </c>
      <c r="U25" s="904">
        <v>0</v>
      </c>
      <c r="V25" s="904">
        <v>0</v>
      </c>
      <c r="W25" s="904">
        <v>0</v>
      </c>
      <c r="X25" s="904">
        <v>0</v>
      </c>
      <c r="Y25" s="904">
        <v>0</v>
      </c>
      <c r="Z25" s="906">
        <v>77</v>
      </c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</row>
    <row r="26" spans="1:47" ht="16.5" customHeight="1">
      <c r="A26" s="1214"/>
      <c r="B26" s="1212" t="s">
        <v>30</v>
      </c>
      <c r="C26" s="1212"/>
      <c r="D26" s="279" t="s">
        <v>27</v>
      </c>
      <c r="E26" s="900">
        <v>0</v>
      </c>
      <c r="F26" s="900">
        <v>0</v>
      </c>
      <c r="G26" s="900">
        <v>9</v>
      </c>
      <c r="H26" s="900">
        <v>5</v>
      </c>
      <c r="I26" s="900">
        <v>10</v>
      </c>
      <c r="J26" s="900">
        <v>17</v>
      </c>
      <c r="K26" s="900">
        <v>2</v>
      </c>
      <c r="L26" s="900">
        <v>1</v>
      </c>
      <c r="M26" s="900">
        <v>9</v>
      </c>
      <c r="N26" s="900">
        <v>2</v>
      </c>
      <c r="O26" s="900">
        <v>14</v>
      </c>
      <c r="P26" s="900">
        <v>9</v>
      </c>
      <c r="Q26" s="900">
        <v>0</v>
      </c>
      <c r="R26" s="900">
        <v>1</v>
      </c>
      <c r="S26" s="900">
        <v>0</v>
      </c>
      <c r="T26" s="900">
        <v>0</v>
      </c>
      <c r="U26" s="900">
        <v>0</v>
      </c>
      <c r="V26" s="900">
        <v>0</v>
      </c>
      <c r="W26" s="900">
        <v>0</v>
      </c>
      <c r="X26" s="900">
        <v>0</v>
      </c>
      <c r="Y26" s="900">
        <v>0</v>
      </c>
      <c r="Z26" s="901">
        <v>78</v>
      </c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</row>
    <row r="27" spans="1:47" ht="16.5" customHeight="1">
      <c r="A27" s="1214"/>
      <c r="B27" s="1212"/>
      <c r="C27" s="1212"/>
      <c r="D27" s="281" t="s">
        <v>28</v>
      </c>
      <c r="E27" s="902">
        <v>0</v>
      </c>
      <c r="F27" s="902">
        <v>5</v>
      </c>
      <c r="G27" s="902">
        <v>275</v>
      </c>
      <c r="H27" s="902">
        <v>220</v>
      </c>
      <c r="I27" s="902">
        <v>671</v>
      </c>
      <c r="J27" s="902">
        <v>1240</v>
      </c>
      <c r="K27" s="902">
        <v>140</v>
      </c>
      <c r="L27" s="902">
        <v>55</v>
      </c>
      <c r="M27" s="902">
        <v>695</v>
      </c>
      <c r="N27" s="902">
        <v>110</v>
      </c>
      <c r="O27" s="902">
        <v>1017</v>
      </c>
      <c r="P27" s="902">
        <v>792</v>
      </c>
      <c r="Q27" s="902">
        <v>0</v>
      </c>
      <c r="R27" s="902">
        <v>121</v>
      </c>
      <c r="S27" s="902">
        <v>0</v>
      </c>
      <c r="T27" s="902">
        <v>0</v>
      </c>
      <c r="U27" s="902">
        <v>0</v>
      </c>
      <c r="V27" s="902">
        <v>0</v>
      </c>
      <c r="W27" s="902">
        <v>0</v>
      </c>
      <c r="X27" s="902">
        <v>0</v>
      </c>
      <c r="Y27" s="902">
        <v>0</v>
      </c>
      <c r="Z27" s="903">
        <v>5341</v>
      </c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277"/>
      <c r="AU27" s="277"/>
    </row>
    <row r="28" spans="1:47" ht="16.5" customHeight="1">
      <c r="A28" s="1214"/>
      <c r="B28" s="1212"/>
      <c r="C28" s="1212"/>
      <c r="D28" s="280" t="s">
        <v>26</v>
      </c>
      <c r="E28" s="907">
        <v>0</v>
      </c>
      <c r="F28" s="907">
        <v>0</v>
      </c>
      <c r="G28" s="907">
        <v>41</v>
      </c>
      <c r="H28" s="907">
        <v>18</v>
      </c>
      <c r="I28" s="907">
        <v>27</v>
      </c>
      <c r="J28" s="907">
        <v>26</v>
      </c>
      <c r="K28" s="907">
        <v>2</v>
      </c>
      <c r="L28" s="907">
        <v>1</v>
      </c>
      <c r="M28" s="907">
        <v>4</v>
      </c>
      <c r="N28" s="907">
        <v>1</v>
      </c>
      <c r="O28" s="907">
        <v>6</v>
      </c>
      <c r="P28" s="907">
        <v>3</v>
      </c>
      <c r="Q28" s="907">
        <v>0</v>
      </c>
      <c r="R28" s="907">
        <v>0</v>
      </c>
      <c r="S28" s="907">
        <v>0</v>
      </c>
      <c r="T28" s="907">
        <v>0</v>
      </c>
      <c r="U28" s="907">
        <v>0</v>
      </c>
      <c r="V28" s="907">
        <v>0</v>
      </c>
      <c r="W28" s="907">
        <v>0</v>
      </c>
      <c r="X28" s="907">
        <v>0</v>
      </c>
      <c r="Y28" s="907">
        <v>0</v>
      </c>
      <c r="Z28" s="908">
        <v>129</v>
      </c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</row>
    <row r="29" spans="1:47" ht="16.5" customHeight="1">
      <c r="A29" s="1214" t="s">
        <v>24</v>
      </c>
      <c r="B29" s="1212"/>
      <c r="C29" s="1212"/>
      <c r="D29" s="279" t="s">
        <v>27</v>
      </c>
      <c r="E29" s="900">
        <v>12</v>
      </c>
      <c r="F29" s="900">
        <v>248</v>
      </c>
      <c r="G29" s="900">
        <v>415</v>
      </c>
      <c r="H29" s="900">
        <v>536</v>
      </c>
      <c r="I29" s="900">
        <v>594</v>
      </c>
      <c r="J29" s="900">
        <v>1026</v>
      </c>
      <c r="K29" s="900">
        <v>2430</v>
      </c>
      <c r="L29" s="900">
        <v>2170</v>
      </c>
      <c r="M29" s="900">
        <v>3722</v>
      </c>
      <c r="N29" s="900">
        <v>6000</v>
      </c>
      <c r="O29" s="900">
        <v>6270</v>
      </c>
      <c r="P29" s="900">
        <v>3718</v>
      </c>
      <c r="Q29" s="900">
        <v>1822</v>
      </c>
      <c r="R29" s="900">
        <v>711</v>
      </c>
      <c r="S29" s="900">
        <v>514</v>
      </c>
      <c r="T29" s="900">
        <v>445</v>
      </c>
      <c r="U29" s="900">
        <v>333</v>
      </c>
      <c r="V29" s="900">
        <v>267</v>
      </c>
      <c r="W29" s="900">
        <v>233</v>
      </c>
      <c r="X29" s="900">
        <v>73</v>
      </c>
      <c r="Y29" s="900">
        <v>65</v>
      </c>
      <c r="Z29" s="901">
        <v>31603</v>
      </c>
      <c r="AA29" s="277"/>
      <c r="AB29" s="277"/>
      <c r="AC29" s="277"/>
      <c r="AD29" s="277"/>
      <c r="AE29" s="277"/>
      <c r="AF29" s="277"/>
      <c r="AG29" s="277"/>
      <c r="AH29" s="277"/>
      <c r="AI29" s="277"/>
      <c r="AJ29" s="277"/>
      <c r="AK29" s="277"/>
      <c r="AL29" s="277"/>
      <c r="AM29" s="277"/>
      <c r="AN29" s="277"/>
      <c r="AO29" s="277"/>
      <c r="AP29" s="277"/>
      <c r="AQ29" s="277"/>
      <c r="AR29" s="277"/>
      <c r="AS29" s="277"/>
      <c r="AT29" s="277"/>
      <c r="AU29" s="277"/>
    </row>
    <row r="30" spans="1:47" ht="16.5" customHeight="1">
      <c r="A30" s="1214"/>
      <c r="B30" s="1212"/>
      <c r="C30" s="1212"/>
      <c r="D30" s="281" t="s">
        <v>28</v>
      </c>
      <c r="E30" s="902">
        <v>213</v>
      </c>
      <c r="F30" s="902">
        <v>14753</v>
      </c>
      <c r="G30" s="902">
        <v>43580</v>
      </c>
      <c r="H30" s="902">
        <v>89429</v>
      </c>
      <c r="I30" s="902">
        <v>111667</v>
      </c>
      <c r="J30" s="902">
        <v>250711</v>
      </c>
      <c r="K30" s="902">
        <v>736339</v>
      </c>
      <c r="L30" s="902">
        <v>798711</v>
      </c>
      <c r="M30" s="902">
        <v>1535068</v>
      </c>
      <c r="N30" s="902">
        <v>2726020</v>
      </c>
      <c r="O30" s="902">
        <v>3181645</v>
      </c>
      <c r="P30" s="902">
        <v>2002029</v>
      </c>
      <c r="Q30" s="902">
        <v>1041390</v>
      </c>
      <c r="R30" s="902">
        <v>411756</v>
      </c>
      <c r="S30" s="902">
        <v>315556</v>
      </c>
      <c r="T30" s="902">
        <v>282540</v>
      </c>
      <c r="U30" s="902">
        <v>205644</v>
      </c>
      <c r="V30" s="902">
        <v>169826</v>
      </c>
      <c r="W30" s="902">
        <v>162237</v>
      </c>
      <c r="X30" s="902">
        <v>50095</v>
      </c>
      <c r="Y30" s="902">
        <v>37440</v>
      </c>
      <c r="Z30" s="903">
        <v>14166649</v>
      </c>
      <c r="AA30" s="277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</row>
    <row r="31" spans="1:47" ht="16.5" customHeight="1">
      <c r="A31" s="1214"/>
      <c r="B31" s="1212"/>
      <c r="C31" s="1212"/>
      <c r="D31" s="280" t="s">
        <v>26</v>
      </c>
      <c r="E31" s="907">
        <v>105</v>
      </c>
      <c r="F31" s="907">
        <v>4599</v>
      </c>
      <c r="G31" s="907">
        <v>7507</v>
      </c>
      <c r="H31" s="907">
        <v>6465</v>
      </c>
      <c r="I31" s="907">
        <v>5244</v>
      </c>
      <c r="J31" s="907">
        <v>8103</v>
      </c>
      <c r="K31" s="907">
        <v>17732</v>
      </c>
      <c r="L31" s="907">
        <v>14422</v>
      </c>
      <c r="M31" s="907">
        <v>21963</v>
      </c>
      <c r="N31" s="907">
        <v>31482</v>
      </c>
      <c r="O31" s="907">
        <v>29089</v>
      </c>
      <c r="P31" s="907">
        <v>14363</v>
      </c>
      <c r="Q31" s="907">
        <v>6116</v>
      </c>
      <c r="R31" s="907">
        <v>1953</v>
      </c>
      <c r="S31" s="907">
        <v>1353</v>
      </c>
      <c r="T31" s="907">
        <v>913</v>
      </c>
      <c r="U31" s="907">
        <v>660</v>
      </c>
      <c r="V31" s="907">
        <v>394</v>
      </c>
      <c r="W31" s="907">
        <v>344</v>
      </c>
      <c r="X31" s="907">
        <v>102</v>
      </c>
      <c r="Y31" s="907">
        <v>91</v>
      </c>
      <c r="Z31" s="908">
        <v>173000</v>
      </c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  <c r="AO31" s="277"/>
      <c r="AP31" s="277"/>
      <c r="AQ31" s="277"/>
      <c r="AR31" s="277"/>
      <c r="AS31" s="277"/>
      <c r="AT31" s="277"/>
      <c r="AU31" s="277"/>
    </row>
    <row r="32" spans="1:47" ht="16.5" customHeight="1">
      <c r="A32" s="1214" t="s">
        <v>34</v>
      </c>
      <c r="B32" s="1212" t="s">
        <v>29</v>
      </c>
      <c r="C32" s="1215" t="s">
        <v>53</v>
      </c>
      <c r="D32" s="279" t="s">
        <v>27</v>
      </c>
      <c r="E32" s="900">
        <v>0</v>
      </c>
      <c r="F32" s="900">
        <v>0</v>
      </c>
      <c r="G32" s="900">
        <v>0</v>
      </c>
      <c r="H32" s="900">
        <v>0</v>
      </c>
      <c r="I32" s="900">
        <v>0</v>
      </c>
      <c r="J32" s="900">
        <v>0</v>
      </c>
      <c r="K32" s="900">
        <v>0</v>
      </c>
      <c r="L32" s="900">
        <v>2</v>
      </c>
      <c r="M32" s="900">
        <v>0</v>
      </c>
      <c r="N32" s="900">
        <v>13</v>
      </c>
      <c r="O32" s="900">
        <v>29</v>
      </c>
      <c r="P32" s="900">
        <v>14</v>
      </c>
      <c r="Q32" s="900">
        <v>24</v>
      </c>
      <c r="R32" s="900">
        <v>34</v>
      </c>
      <c r="S32" s="900">
        <v>18</v>
      </c>
      <c r="T32" s="900">
        <v>19</v>
      </c>
      <c r="U32" s="900">
        <v>12</v>
      </c>
      <c r="V32" s="900">
        <v>3</v>
      </c>
      <c r="W32" s="900">
        <v>6</v>
      </c>
      <c r="X32" s="900">
        <v>1</v>
      </c>
      <c r="Y32" s="900">
        <v>2</v>
      </c>
      <c r="Z32" s="901">
        <v>178</v>
      </c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</row>
    <row r="33" spans="1:47" ht="16.5" customHeight="1">
      <c r="A33" s="1214"/>
      <c r="B33" s="1212"/>
      <c r="C33" s="1215"/>
      <c r="D33" s="281" t="s">
        <v>28</v>
      </c>
      <c r="E33" s="902">
        <v>0</v>
      </c>
      <c r="F33" s="902">
        <v>0</v>
      </c>
      <c r="G33" s="902">
        <v>0</v>
      </c>
      <c r="H33" s="902">
        <v>0</v>
      </c>
      <c r="I33" s="902">
        <v>0</v>
      </c>
      <c r="J33" s="902">
        <v>0</v>
      </c>
      <c r="K33" s="902">
        <v>0</v>
      </c>
      <c r="L33" s="902">
        <v>255</v>
      </c>
      <c r="M33" s="902">
        <v>10</v>
      </c>
      <c r="N33" s="902">
        <v>2702</v>
      </c>
      <c r="O33" s="902">
        <v>6543</v>
      </c>
      <c r="P33" s="902">
        <v>3179</v>
      </c>
      <c r="Q33" s="902">
        <v>5929</v>
      </c>
      <c r="R33" s="902">
        <v>9448</v>
      </c>
      <c r="S33" s="902">
        <v>4492</v>
      </c>
      <c r="T33" s="902">
        <v>4709</v>
      </c>
      <c r="U33" s="902">
        <v>3250</v>
      </c>
      <c r="V33" s="902">
        <v>785</v>
      </c>
      <c r="W33" s="902">
        <v>1493</v>
      </c>
      <c r="X33" s="902">
        <v>411</v>
      </c>
      <c r="Y33" s="902">
        <v>494</v>
      </c>
      <c r="Z33" s="903">
        <v>43700</v>
      </c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  <c r="AN33" s="277"/>
      <c r="AO33" s="277"/>
      <c r="AP33" s="277"/>
      <c r="AQ33" s="277"/>
      <c r="AR33" s="277"/>
      <c r="AS33" s="277"/>
      <c r="AT33" s="277"/>
      <c r="AU33" s="277"/>
    </row>
    <row r="34" spans="1:47" ht="16.5" customHeight="1">
      <c r="A34" s="1214"/>
      <c r="B34" s="1212"/>
      <c r="C34" s="1215"/>
      <c r="D34" s="280" t="s">
        <v>26</v>
      </c>
      <c r="E34" s="904">
        <v>0</v>
      </c>
      <c r="F34" s="904">
        <v>0</v>
      </c>
      <c r="G34" s="904">
        <v>0</v>
      </c>
      <c r="H34" s="904">
        <v>0</v>
      </c>
      <c r="I34" s="904">
        <v>0</v>
      </c>
      <c r="J34" s="904">
        <v>0</v>
      </c>
      <c r="K34" s="904">
        <v>0</v>
      </c>
      <c r="L34" s="904">
        <v>9</v>
      </c>
      <c r="M34" s="904">
        <v>0</v>
      </c>
      <c r="N34" s="904">
        <v>44</v>
      </c>
      <c r="O34" s="904">
        <v>81</v>
      </c>
      <c r="P34" s="904">
        <v>33</v>
      </c>
      <c r="Q34" s="904">
        <v>55</v>
      </c>
      <c r="R34" s="904">
        <v>65</v>
      </c>
      <c r="S34" s="904">
        <v>17</v>
      </c>
      <c r="T34" s="904">
        <v>29</v>
      </c>
      <c r="U34" s="904">
        <v>18</v>
      </c>
      <c r="V34" s="904">
        <v>5</v>
      </c>
      <c r="W34" s="904">
        <v>11</v>
      </c>
      <c r="X34" s="904">
        <v>2</v>
      </c>
      <c r="Y34" s="904">
        <v>1</v>
      </c>
      <c r="Z34" s="905">
        <v>370</v>
      </c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</row>
    <row r="35" spans="1:47" ht="16.5" customHeight="1">
      <c r="A35" s="1214"/>
      <c r="B35" s="1212"/>
      <c r="C35" s="1215" t="s">
        <v>54</v>
      </c>
      <c r="D35" s="279" t="s">
        <v>27</v>
      </c>
      <c r="E35" s="900">
        <v>0</v>
      </c>
      <c r="F35" s="900">
        <v>0</v>
      </c>
      <c r="G35" s="900">
        <v>0</v>
      </c>
      <c r="H35" s="900">
        <v>0</v>
      </c>
      <c r="I35" s="900">
        <v>0</v>
      </c>
      <c r="J35" s="900">
        <v>0</v>
      </c>
      <c r="K35" s="900">
        <v>0</v>
      </c>
      <c r="L35" s="900">
        <v>0</v>
      </c>
      <c r="M35" s="900">
        <v>0</v>
      </c>
      <c r="N35" s="900">
        <v>0</v>
      </c>
      <c r="O35" s="900">
        <v>6</v>
      </c>
      <c r="P35" s="900">
        <v>0</v>
      </c>
      <c r="Q35" s="900">
        <v>0</v>
      </c>
      <c r="R35" s="900">
        <v>0</v>
      </c>
      <c r="S35" s="900">
        <v>0</v>
      </c>
      <c r="T35" s="900">
        <v>0</v>
      </c>
      <c r="U35" s="900">
        <v>0</v>
      </c>
      <c r="V35" s="900">
        <v>0</v>
      </c>
      <c r="W35" s="900">
        <v>0</v>
      </c>
      <c r="X35" s="900">
        <v>2</v>
      </c>
      <c r="Y35" s="900">
        <v>3</v>
      </c>
      <c r="Z35" s="901">
        <v>10</v>
      </c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  <c r="AM35" s="277"/>
      <c r="AN35" s="277"/>
      <c r="AO35" s="277"/>
      <c r="AP35" s="277"/>
      <c r="AQ35" s="277"/>
      <c r="AR35" s="277"/>
      <c r="AS35" s="277"/>
      <c r="AT35" s="277"/>
      <c r="AU35" s="277"/>
    </row>
    <row r="36" spans="1:47" ht="16.5" customHeight="1">
      <c r="A36" s="1214"/>
      <c r="B36" s="1212"/>
      <c r="C36" s="1215"/>
      <c r="D36" s="281" t="s">
        <v>28</v>
      </c>
      <c r="E36" s="902">
        <v>0</v>
      </c>
      <c r="F36" s="902">
        <v>0</v>
      </c>
      <c r="G36" s="902">
        <v>0</v>
      </c>
      <c r="H36" s="902">
        <v>0</v>
      </c>
      <c r="I36" s="902">
        <v>0</v>
      </c>
      <c r="J36" s="902">
        <v>0</v>
      </c>
      <c r="K36" s="902">
        <v>0</v>
      </c>
      <c r="L36" s="902">
        <v>0</v>
      </c>
      <c r="M36" s="902">
        <v>0</v>
      </c>
      <c r="N36" s="902">
        <v>0</v>
      </c>
      <c r="O36" s="902">
        <v>1300</v>
      </c>
      <c r="P36" s="902">
        <v>0</v>
      </c>
      <c r="Q36" s="902">
        <v>0</v>
      </c>
      <c r="R36" s="902">
        <v>0</v>
      </c>
      <c r="S36" s="902">
        <v>0</v>
      </c>
      <c r="T36" s="902">
        <v>0</v>
      </c>
      <c r="U36" s="902">
        <v>0</v>
      </c>
      <c r="V36" s="902">
        <v>0</v>
      </c>
      <c r="W36" s="902">
        <v>0</v>
      </c>
      <c r="X36" s="902">
        <v>490</v>
      </c>
      <c r="Y36" s="902">
        <v>1047</v>
      </c>
      <c r="Z36" s="903">
        <v>2837</v>
      </c>
      <c r="AA36" s="277"/>
      <c r="AB36" s="277"/>
      <c r="AC36" s="277"/>
      <c r="AD36" s="277"/>
      <c r="AE36" s="277"/>
      <c r="AF36" s="277"/>
      <c r="AG36" s="277"/>
      <c r="AH36" s="277"/>
      <c r="AI36" s="277"/>
      <c r="AJ36" s="277"/>
      <c r="AK36" s="277"/>
      <c r="AL36" s="277"/>
      <c r="AM36" s="277"/>
      <c r="AN36" s="277"/>
      <c r="AO36" s="277"/>
      <c r="AP36" s="277"/>
      <c r="AQ36" s="277"/>
      <c r="AR36" s="277"/>
      <c r="AS36" s="277"/>
      <c r="AT36" s="277"/>
      <c r="AU36" s="277"/>
    </row>
    <row r="37" spans="1:47" ht="16.5" customHeight="1">
      <c r="A37" s="1214"/>
      <c r="B37" s="1212"/>
      <c r="C37" s="1215"/>
      <c r="D37" s="280" t="s">
        <v>26</v>
      </c>
      <c r="E37" s="904">
        <v>0</v>
      </c>
      <c r="F37" s="904">
        <v>0</v>
      </c>
      <c r="G37" s="904">
        <v>0</v>
      </c>
      <c r="H37" s="904">
        <v>0</v>
      </c>
      <c r="I37" s="904">
        <v>0</v>
      </c>
      <c r="J37" s="904">
        <v>0</v>
      </c>
      <c r="K37" s="904">
        <v>0</v>
      </c>
      <c r="L37" s="904">
        <v>0</v>
      </c>
      <c r="M37" s="904">
        <v>0</v>
      </c>
      <c r="N37" s="904">
        <v>0</v>
      </c>
      <c r="O37" s="904">
        <v>16</v>
      </c>
      <c r="P37" s="904">
        <v>0</v>
      </c>
      <c r="Q37" s="904">
        <v>0</v>
      </c>
      <c r="R37" s="904">
        <v>0</v>
      </c>
      <c r="S37" s="904">
        <v>0</v>
      </c>
      <c r="T37" s="904">
        <v>0</v>
      </c>
      <c r="U37" s="904">
        <v>0</v>
      </c>
      <c r="V37" s="904">
        <v>0</v>
      </c>
      <c r="W37" s="904">
        <v>0</v>
      </c>
      <c r="X37" s="904">
        <v>3</v>
      </c>
      <c r="Y37" s="904">
        <v>6</v>
      </c>
      <c r="Z37" s="905">
        <v>25</v>
      </c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  <c r="AM37" s="277"/>
      <c r="AN37" s="277"/>
      <c r="AO37" s="277"/>
      <c r="AP37" s="277"/>
      <c r="AQ37" s="277"/>
      <c r="AR37" s="277"/>
      <c r="AS37" s="277"/>
      <c r="AT37" s="277"/>
      <c r="AU37" s="277"/>
    </row>
    <row r="38" spans="1:47" ht="16.5" customHeight="1">
      <c r="A38" s="1214"/>
      <c r="B38" s="1212" t="s">
        <v>30</v>
      </c>
      <c r="C38" s="1212"/>
      <c r="D38" s="279" t="s">
        <v>27</v>
      </c>
      <c r="E38" s="900">
        <v>0</v>
      </c>
      <c r="F38" s="900">
        <v>0</v>
      </c>
      <c r="G38" s="900">
        <v>0</v>
      </c>
      <c r="H38" s="900">
        <v>0</v>
      </c>
      <c r="I38" s="900">
        <v>0</v>
      </c>
      <c r="J38" s="900">
        <v>0</v>
      </c>
      <c r="K38" s="900">
        <v>0</v>
      </c>
      <c r="L38" s="900">
        <v>2</v>
      </c>
      <c r="M38" s="900">
        <v>0</v>
      </c>
      <c r="N38" s="900">
        <v>13</v>
      </c>
      <c r="O38" s="900">
        <v>35</v>
      </c>
      <c r="P38" s="900">
        <v>14</v>
      </c>
      <c r="Q38" s="900">
        <v>24</v>
      </c>
      <c r="R38" s="900">
        <v>34</v>
      </c>
      <c r="S38" s="900">
        <v>18</v>
      </c>
      <c r="T38" s="900">
        <v>19</v>
      </c>
      <c r="U38" s="900">
        <v>12</v>
      </c>
      <c r="V38" s="900">
        <v>3</v>
      </c>
      <c r="W38" s="900">
        <v>6</v>
      </c>
      <c r="X38" s="900">
        <v>3</v>
      </c>
      <c r="Y38" s="900">
        <v>5</v>
      </c>
      <c r="Z38" s="901">
        <v>189</v>
      </c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  <c r="AO38" s="277"/>
      <c r="AP38" s="277"/>
      <c r="AQ38" s="277"/>
      <c r="AR38" s="277"/>
      <c r="AS38" s="277"/>
      <c r="AT38" s="277"/>
      <c r="AU38" s="277"/>
    </row>
    <row r="39" spans="1:47" ht="16.5" customHeight="1">
      <c r="A39" s="1214"/>
      <c r="B39" s="1212"/>
      <c r="C39" s="1212"/>
      <c r="D39" s="281" t="s">
        <v>28</v>
      </c>
      <c r="E39" s="902">
        <v>0</v>
      </c>
      <c r="F39" s="902">
        <v>0</v>
      </c>
      <c r="G39" s="902">
        <v>0</v>
      </c>
      <c r="H39" s="902">
        <v>0</v>
      </c>
      <c r="I39" s="902">
        <v>0</v>
      </c>
      <c r="J39" s="902">
        <v>0</v>
      </c>
      <c r="K39" s="902">
        <v>0</v>
      </c>
      <c r="L39" s="902">
        <v>255</v>
      </c>
      <c r="M39" s="902">
        <v>10</v>
      </c>
      <c r="N39" s="902">
        <v>2702</v>
      </c>
      <c r="O39" s="902">
        <v>7843</v>
      </c>
      <c r="P39" s="902">
        <v>3179</v>
      </c>
      <c r="Q39" s="902">
        <v>5929</v>
      </c>
      <c r="R39" s="902">
        <v>9448</v>
      </c>
      <c r="S39" s="902">
        <v>4492</v>
      </c>
      <c r="T39" s="902">
        <v>4709</v>
      </c>
      <c r="U39" s="902">
        <v>3250</v>
      </c>
      <c r="V39" s="902">
        <v>785</v>
      </c>
      <c r="W39" s="902">
        <v>1493</v>
      </c>
      <c r="X39" s="902">
        <v>901</v>
      </c>
      <c r="Y39" s="902">
        <v>1541</v>
      </c>
      <c r="Z39" s="903">
        <v>46537</v>
      </c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7"/>
      <c r="AM39" s="277"/>
      <c r="AN39" s="277"/>
      <c r="AO39" s="277"/>
      <c r="AP39" s="277"/>
      <c r="AQ39" s="277"/>
      <c r="AR39" s="277"/>
      <c r="AS39" s="277"/>
      <c r="AT39" s="277"/>
      <c r="AU39" s="277"/>
    </row>
    <row r="40" spans="1:47" ht="16.5" customHeight="1">
      <c r="A40" s="1214"/>
      <c r="B40" s="1212"/>
      <c r="C40" s="1212"/>
      <c r="D40" s="280" t="s">
        <v>26</v>
      </c>
      <c r="E40" s="907">
        <v>0</v>
      </c>
      <c r="F40" s="907">
        <v>0</v>
      </c>
      <c r="G40" s="907">
        <v>0</v>
      </c>
      <c r="H40" s="907">
        <v>0</v>
      </c>
      <c r="I40" s="907">
        <v>0</v>
      </c>
      <c r="J40" s="907">
        <v>0</v>
      </c>
      <c r="K40" s="907">
        <v>0</v>
      </c>
      <c r="L40" s="907">
        <v>9</v>
      </c>
      <c r="M40" s="907">
        <v>0</v>
      </c>
      <c r="N40" s="907">
        <v>44</v>
      </c>
      <c r="O40" s="907">
        <v>97</v>
      </c>
      <c r="P40" s="907">
        <v>33</v>
      </c>
      <c r="Q40" s="907">
        <v>55</v>
      </c>
      <c r="R40" s="907">
        <v>65</v>
      </c>
      <c r="S40" s="907">
        <v>17</v>
      </c>
      <c r="T40" s="907">
        <v>29</v>
      </c>
      <c r="U40" s="907">
        <v>18</v>
      </c>
      <c r="V40" s="907">
        <v>5</v>
      </c>
      <c r="W40" s="907">
        <v>11</v>
      </c>
      <c r="X40" s="907">
        <v>5</v>
      </c>
      <c r="Y40" s="907">
        <v>7</v>
      </c>
      <c r="Z40" s="908">
        <v>395</v>
      </c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  <c r="AM40" s="277"/>
      <c r="AN40" s="277"/>
      <c r="AO40" s="277"/>
      <c r="AP40" s="277"/>
      <c r="AQ40" s="277"/>
      <c r="AR40" s="277"/>
      <c r="AS40" s="277"/>
      <c r="AT40" s="277"/>
      <c r="AU40" s="277"/>
    </row>
    <row r="41" spans="1:47" ht="16.5" customHeight="1">
      <c r="A41" s="1214"/>
      <c r="B41" s="1212" t="s">
        <v>31</v>
      </c>
      <c r="C41" s="1215" t="s">
        <v>55</v>
      </c>
      <c r="D41" s="279" t="s">
        <v>27</v>
      </c>
      <c r="E41" s="900">
        <v>0</v>
      </c>
      <c r="F41" s="900">
        <v>0</v>
      </c>
      <c r="G41" s="900">
        <v>0</v>
      </c>
      <c r="H41" s="900">
        <v>0</v>
      </c>
      <c r="I41" s="900">
        <v>0</v>
      </c>
      <c r="J41" s="900">
        <v>0</v>
      </c>
      <c r="K41" s="900">
        <v>0</v>
      </c>
      <c r="L41" s="900">
        <v>0</v>
      </c>
      <c r="M41" s="900">
        <v>0</v>
      </c>
      <c r="N41" s="900">
        <v>0</v>
      </c>
      <c r="O41" s="900">
        <v>0</v>
      </c>
      <c r="P41" s="900">
        <v>0</v>
      </c>
      <c r="Q41" s="900">
        <v>0</v>
      </c>
      <c r="R41" s="900">
        <v>0</v>
      </c>
      <c r="S41" s="900">
        <v>0</v>
      </c>
      <c r="T41" s="900">
        <v>0</v>
      </c>
      <c r="U41" s="900">
        <v>0</v>
      </c>
      <c r="V41" s="900">
        <v>0</v>
      </c>
      <c r="W41" s="900">
        <v>0</v>
      </c>
      <c r="X41" s="900">
        <v>0</v>
      </c>
      <c r="Y41" s="900">
        <v>0</v>
      </c>
      <c r="Z41" s="901">
        <v>0</v>
      </c>
      <c r="AA41" s="277"/>
      <c r="AB41" s="277"/>
      <c r="AC41" s="277"/>
      <c r="AD41" s="277"/>
      <c r="AE41" s="277"/>
      <c r="AF41" s="277"/>
      <c r="AG41" s="277"/>
      <c r="AH41" s="277"/>
      <c r="AI41" s="277"/>
      <c r="AJ41" s="277"/>
      <c r="AK41" s="277"/>
      <c r="AL41" s="277"/>
      <c r="AM41" s="277"/>
      <c r="AN41" s="277"/>
      <c r="AO41" s="277"/>
      <c r="AP41" s="277"/>
      <c r="AQ41" s="277"/>
      <c r="AR41" s="277"/>
      <c r="AS41" s="277"/>
      <c r="AT41" s="277"/>
      <c r="AU41" s="277"/>
    </row>
    <row r="42" spans="1:47" ht="16.5" customHeight="1">
      <c r="A42" s="1214"/>
      <c r="B42" s="1212"/>
      <c r="C42" s="1215"/>
      <c r="D42" s="281" t="s">
        <v>28</v>
      </c>
      <c r="E42" s="902">
        <v>0</v>
      </c>
      <c r="F42" s="902">
        <v>0</v>
      </c>
      <c r="G42" s="902">
        <v>0</v>
      </c>
      <c r="H42" s="902">
        <v>0</v>
      </c>
      <c r="I42" s="902">
        <v>0</v>
      </c>
      <c r="J42" s="902">
        <v>0</v>
      </c>
      <c r="K42" s="902">
        <v>0</v>
      </c>
      <c r="L42" s="902">
        <v>0</v>
      </c>
      <c r="M42" s="902">
        <v>0</v>
      </c>
      <c r="N42" s="902">
        <v>0</v>
      </c>
      <c r="O42" s="902">
        <v>0</v>
      </c>
      <c r="P42" s="902">
        <v>0</v>
      </c>
      <c r="Q42" s="902">
        <v>0</v>
      </c>
      <c r="R42" s="902">
        <v>0</v>
      </c>
      <c r="S42" s="902">
        <v>0</v>
      </c>
      <c r="T42" s="902">
        <v>0</v>
      </c>
      <c r="U42" s="902">
        <v>0</v>
      </c>
      <c r="V42" s="902">
        <v>0</v>
      </c>
      <c r="W42" s="902">
        <v>0</v>
      </c>
      <c r="X42" s="902">
        <v>0</v>
      </c>
      <c r="Y42" s="902">
        <v>0</v>
      </c>
      <c r="Z42" s="903">
        <v>0</v>
      </c>
      <c r="AA42" s="277"/>
      <c r="AB42" s="277"/>
      <c r="AC42" s="277"/>
      <c r="AD42" s="277"/>
      <c r="AE42" s="277"/>
      <c r="AF42" s="277"/>
      <c r="AG42" s="277"/>
      <c r="AH42" s="277"/>
      <c r="AI42" s="277"/>
      <c r="AJ42" s="277"/>
      <c r="AK42" s="277"/>
      <c r="AL42" s="277"/>
      <c r="AM42" s="277"/>
      <c r="AN42" s="277"/>
      <c r="AO42" s="277"/>
      <c r="AP42" s="277"/>
      <c r="AQ42" s="277"/>
      <c r="AR42" s="277"/>
      <c r="AS42" s="277"/>
      <c r="AT42" s="277"/>
      <c r="AU42" s="277"/>
    </row>
    <row r="43" spans="1:47" ht="16.5" customHeight="1">
      <c r="A43" s="1214"/>
      <c r="B43" s="1212"/>
      <c r="C43" s="1215"/>
      <c r="D43" s="280" t="s">
        <v>26</v>
      </c>
      <c r="E43" s="904">
        <v>0</v>
      </c>
      <c r="F43" s="904">
        <v>0</v>
      </c>
      <c r="G43" s="904">
        <v>0</v>
      </c>
      <c r="H43" s="904">
        <v>0</v>
      </c>
      <c r="I43" s="904">
        <v>0</v>
      </c>
      <c r="J43" s="904">
        <v>0</v>
      </c>
      <c r="K43" s="904">
        <v>0</v>
      </c>
      <c r="L43" s="904">
        <v>0</v>
      </c>
      <c r="M43" s="904">
        <v>0</v>
      </c>
      <c r="N43" s="904">
        <v>0</v>
      </c>
      <c r="O43" s="904">
        <v>0</v>
      </c>
      <c r="P43" s="904">
        <v>0</v>
      </c>
      <c r="Q43" s="904">
        <v>0</v>
      </c>
      <c r="R43" s="904">
        <v>0</v>
      </c>
      <c r="S43" s="904">
        <v>0</v>
      </c>
      <c r="T43" s="904">
        <v>0</v>
      </c>
      <c r="U43" s="904">
        <v>0</v>
      </c>
      <c r="V43" s="904">
        <v>0</v>
      </c>
      <c r="W43" s="904">
        <v>0</v>
      </c>
      <c r="X43" s="904">
        <v>0</v>
      </c>
      <c r="Y43" s="904">
        <v>0</v>
      </c>
      <c r="Z43" s="905">
        <v>0</v>
      </c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  <c r="AM43" s="277"/>
      <c r="AN43" s="277"/>
      <c r="AO43" s="277"/>
      <c r="AP43" s="277"/>
      <c r="AQ43" s="277"/>
      <c r="AR43" s="277"/>
      <c r="AS43" s="277"/>
      <c r="AT43" s="277"/>
      <c r="AU43" s="277"/>
    </row>
    <row r="44" spans="1:47" ht="16.5" customHeight="1">
      <c r="A44" s="1214"/>
      <c r="B44" s="1212"/>
      <c r="C44" s="1215" t="s">
        <v>56</v>
      </c>
      <c r="D44" s="279" t="s">
        <v>27</v>
      </c>
      <c r="E44" s="900">
        <v>0</v>
      </c>
      <c r="F44" s="900">
        <v>3</v>
      </c>
      <c r="G44" s="900">
        <v>121</v>
      </c>
      <c r="H44" s="900">
        <v>521</v>
      </c>
      <c r="I44" s="900">
        <v>382</v>
      </c>
      <c r="J44" s="900">
        <v>385</v>
      </c>
      <c r="K44" s="900">
        <v>352</v>
      </c>
      <c r="L44" s="900">
        <v>261</v>
      </c>
      <c r="M44" s="900">
        <v>321</v>
      </c>
      <c r="N44" s="900">
        <v>1781</v>
      </c>
      <c r="O44" s="900">
        <v>2652</v>
      </c>
      <c r="P44" s="900">
        <v>2786</v>
      </c>
      <c r="Q44" s="900">
        <v>1523</v>
      </c>
      <c r="R44" s="900">
        <v>1004</v>
      </c>
      <c r="S44" s="900">
        <v>555</v>
      </c>
      <c r="T44" s="900">
        <v>481</v>
      </c>
      <c r="U44" s="900">
        <v>180</v>
      </c>
      <c r="V44" s="900">
        <v>119</v>
      </c>
      <c r="W44" s="900">
        <v>54</v>
      </c>
      <c r="X44" s="900">
        <v>128</v>
      </c>
      <c r="Y44" s="900">
        <v>197</v>
      </c>
      <c r="Z44" s="901">
        <v>13807</v>
      </c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277"/>
      <c r="AQ44" s="277"/>
      <c r="AR44" s="277"/>
      <c r="AS44" s="277"/>
      <c r="AT44" s="277"/>
      <c r="AU44" s="277"/>
    </row>
    <row r="45" spans="1:47" ht="16.5" customHeight="1">
      <c r="A45" s="1214"/>
      <c r="B45" s="1212"/>
      <c r="C45" s="1215"/>
      <c r="D45" s="281" t="s">
        <v>28</v>
      </c>
      <c r="E45" s="902">
        <v>0</v>
      </c>
      <c r="F45" s="902">
        <v>37</v>
      </c>
      <c r="G45" s="902">
        <v>3036</v>
      </c>
      <c r="H45" s="902">
        <v>26872</v>
      </c>
      <c r="I45" s="902">
        <v>24337</v>
      </c>
      <c r="J45" s="902">
        <v>27293</v>
      </c>
      <c r="K45" s="902">
        <v>26119</v>
      </c>
      <c r="L45" s="902">
        <v>20246</v>
      </c>
      <c r="M45" s="902">
        <v>26583</v>
      </c>
      <c r="N45" s="902">
        <v>152842</v>
      </c>
      <c r="O45" s="902">
        <v>222783</v>
      </c>
      <c r="P45" s="902">
        <v>236782</v>
      </c>
      <c r="Q45" s="902">
        <v>130196</v>
      </c>
      <c r="R45" s="902">
        <v>86323</v>
      </c>
      <c r="S45" s="902">
        <v>46699</v>
      </c>
      <c r="T45" s="902">
        <v>41870</v>
      </c>
      <c r="U45" s="902">
        <v>17469</v>
      </c>
      <c r="V45" s="902">
        <v>11597</v>
      </c>
      <c r="W45" s="902">
        <v>4822</v>
      </c>
      <c r="X45" s="902">
        <v>11234</v>
      </c>
      <c r="Y45" s="902">
        <v>19265</v>
      </c>
      <c r="Z45" s="903">
        <v>1136405</v>
      </c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P45" s="277"/>
      <c r="AQ45" s="277"/>
      <c r="AR45" s="277"/>
      <c r="AS45" s="277"/>
      <c r="AT45" s="277"/>
      <c r="AU45" s="277"/>
    </row>
    <row r="46" spans="1:47" ht="16.5" customHeight="1">
      <c r="A46" s="1214"/>
      <c r="B46" s="1212"/>
      <c r="C46" s="1215"/>
      <c r="D46" s="280" t="s">
        <v>26</v>
      </c>
      <c r="E46" s="904">
        <v>0</v>
      </c>
      <c r="F46" s="904">
        <v>8</v>
      </c>
      <c r="G46" s="904">
        <v>413</v>
      </c>
      <c r="H46" s="904">
        <v>2102</v>
      </c>
      <c r="I46" s="904">
        <v>952</v>
      </c>
      <c r="J46" s="904">
        <v>606</v>
      </c>
      <c r="K46" s="904">
        <v>364</v>
      </c>
      <c r="L46" s="904">
        <v>206</v>
      </c>
      <c r="M46" s="904">
        <v>99</v>
      </c>
      <c r="N46" s="904">
        <v>606</v>
      </c>
      <c r="O46" s="904">
        <v>810</v>
      </c>
      <c r="P46" s="904">
        <v>826</v>
      </c>
      <c r="Q46" s="904">
        <v>434</v>
      </c>
      <c r="R46" s="904">
        <v>322</v>
      </c>
      <c r="S46" s="904">
        <v>181</v>
      </c>
      <c r="T46" s="904">
        <v>160</v>
      </c>
      <c r="U46" s="904">
        <v>68</v>
      </c>
      <c r="V46" s="904">
        <v>46</v>
      </c>
      <c r="W46" s="904">
        <v>19</v>
      </c>
      <c r="X46" s="904">
        <v>45</v>
      </c>
      <c r="Y46" s="904">
        <v>77</v>
      </c>
      <c r="Z46" s="905">
        <v>8344</v>
      </c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277"/>
      <c r="AN46" s="277"/>
      <c r="AO46" s="277"/>
      <c r="AP46" s="277"/>
      <c r="AQ46" s="277"/>
      <c r="AR46" s="277"/>
      <c r="AS46" s="277"/>
      <c r="AT46" s="277"/>
      <c r="AU46" s="277"/>
    </row>
    <row r="47" spans="1:47" ht="16.5" customHeight="1">
      <c r="A47" s="1214"/>
      <c r="B47" s="1212" t="s">
        <v>30</v>
      </c>
      <c r="C47" s="1212"/>
      <c r="D47" s="279" t="s">
        <v>27</v>
      </c>
      <c r="E47" s="900">
        <v>0</v>
      </c>
      <c r="F47" s="900">
        <v>3</v>
      </c>
      <c r="G47" s="900">
        <v>121</v>
      </c>
      <c r="H47" s="900">
        <v>521</v>
      </c>
      <c r="I47" s="900">
        <v>382</v>
      </c>
      <c r="J47" s="900">
        <v>385</v>
      </c>
      <c r="K47" s="900">
        <v>352</v>
      </c>
      <c r="L47" s="900">
        <v>261</v>
      </c>
      <c r="M47" s="900">
        <v>321</v>
      </c>
      <c r="N47" s="900">
        <v>1781</v>
      </c>
      <c r="O47" s="900">
        <v>2652</v>
      </c>
      <c r="P47" s="900">
        <v>2786</v>
      </c>
      <c r="Q47" s="900">
        <v>1523</v>
      </c>
      <c r="R47" s="900">
        <v>1004</v>
      </c>
      <c r="S47" s="900">
        <v>555</v>
      </c>
      <c r="T47" s="900">
        <v>481</v>
      </c>
      <c r="U47" s="900">
        <v>180</v>
      </c>
      <c r="V47" s="900">
        <v>119</v>
      </c>
      <c r="W47" s="900">
        <v>54</v>
      </c>
      <c r="X47" s="900">
        <v>128</v>
      </c>
      <c r="Y47" s="900">
        <v>197</v>
      </c>
      <c r="Z47" s="901">
        <v>13807</v>
      </c>
      <c r="AA47" s="277"/>
      <c r="AB47" s="277"/>
      <c r="AC47" s="277"/>
      <c r="AD47" s="277"/>
      <c r="AE47" s="277"/>
      <c r="AF47" s="277"/>
      <c r="AG47" s="277"/>
      <c r="AH47" s="277"/>
      <c r="AI47" s="277"/>
      <c r="AJ47" s="277"/>
      <c r="AK47" s="277"/>
      <c r="AL47" s="277"/>
      <c r="AM47" s="277"/>
      <c r="AN47" s="277"/>
      <c r="AO47" s="277"/>
      <c r="AP47" s="277"/>
      <c r="AQ47" s="277"/>
      <c r="AR47" s="277"/>
      <c r="AS47" s="277"/>
      <c r="AT47" s="277"/>
      <c r="AU47" s="277"/>
    </row>
    <row r="48" spans="1:47" ht="16.5" customHeight="1">
      <c r="A48" s="1214"/>
      <c r="B48" s="1212"/>
      <c r="C48" s="1212"/>
      <c r="D48" s="281" t="s">
        <v>28</v>
      </c>
      <c r="E48" s="902">
        <v>0</v>
      </c>
      <c r="F48" s="902">
        <v>37</v>
      </c>
      <c r="G48" s="902">
        <v>3036</v>
      </c>
      <c r="H48" s="902">
        <v>26872</v>
      </c>
      <c r="I48" s="902">
        <v>24337</v>
      </c>
      <c r="J48" s="902">
        <v>27293</v>
      </c>
      <c r="K48" s="902">
        <v>26119</v>
      </c>
      <c r="L48" s="902">
        <v>20246</v>
      </c>
      <c r="M48" s="902">
        <v>26583</v>
      </c>
      <c r="N48" s="902">
        <v>152842</v>
      </c>
      <c r="O48" s="902">
        <v>222783</v>
      </c>
      <c r="P48" s="902">
        <v>236782</v>
      </c>
      <c r="Q48" s="902">
        <v>130196</v>
      </c>
      <c r="R48" s="902">
        <v>86323</v>
      </c>
      <c r="S48" s="902">
        <v>46699</v>
      </c>
      <c r="T48" s="902">
        <v>41870</v>
      </c>
      <c r="U48" s="902">
        <v>17469</v>
      </c>
      <c r="V48" s="902">
        <v>11597</v>
      </c>
      <c r="W48" s="902">
        <v>4822</v>
      </c>
      <c r="X48" s="902">
        <v>11234</v>
      </c>
      <c r="Y48" s="902">
        <v>19265</v>
      </c>
      <c r="Z48" s="903">
        <v>1136405</v>
      </c>
      <c r="AA48" s="277"/>
      <c r="AB48" s="277"/>
      <c r="AC48" s="277"/>
      <c r="AD48" s="277"/>
      <c r="AE48" s="277"/>
      <c r="AF48" s="277"/>
      <c r="AG48" s="277"/>
      <c r="AH48" s="277"/>
      <c r="AI48" s="277"/>
      <c r="AJ48" s="277"/>
      <c r="AK48" s="277"/>
      <c r="AL48" s="277"/>
      <c r="AM48" s="277"/>
      <c r="AN48" s="277"/>
      <c r="AO48" s="277"/>
      <c r="AP48" s="277"/>
      <c r="AQ48" s="277"/>
      <c r="AR48" s="277"/>
      <c r="AS48" s="277"/>
      <c r="AT48" s="277"/>
      <c r="AU48" s="277"/>
    </row>
    <row r="49" spans="1:47" ht="16.5" customHeight="1">
      <c r="A49" s="1214"/>
      <c r="B49" s="1212"/>
      <c r="C49" s="1212"/>
      <c r="D49" s="280" t="s">
        <v>26</v>
      </c>
      <c r="E49" s="907">
        <v>0</v>
      </c>
      <c r="F49" s="907">
        <v>8</v>
      </c>
      <c r="G49" s="907">
        <v>413</v>
      </c>
      <c r="H49" s="907">
        <v>2102</v>
      </c>
      <c r="I49" s="907">
        <v>952</v>
      </c>
      <c r="J49" s="907">
        <v>606</v>
      </c>
      <c r="K49" s="907">
        <v>364</v>
      </c>
      <c r="L49" s="907">
        <v>206</v>
      </c>
      <c r="M49" s="907">
        <v>99</v>
      </c>
      <c r="N49" s="907">
        <v>606</v>
      </c>
      <c r="O49" s="907">
        <v>810</v>
      </c>
      <c r="P49" s="907">
        <v>826</v>
      </c>
      <c r="Q49" s="907">
        <v>434</v>
      </c>
      <c r="R49" s="907">
        <v>322</v>
      </c>
      <c r="S49" s="907">
        <v>181</v>
      </c>
      <c r="T49" s="907">
        <v>160</v>
      </c>
      <c r="U49" s="907">
        <v>68</v>
      </c>
      <c r="V49" s="907">
        <v>46</v>
      </c>
      <c r="W49" s="907">
        <v>19</v>
      </c>
      <c r="X49" s="907">
        <v>45</v>
      </c>
      <c r="Y49" s="907">
        <v>77</v>
      </c>
      <c r="Z49" s="908">
        <v>8344</v>
      </c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77"/>
      <c r="AS49" s="277"/>
      <c r="AT49" s="277"/>
      <c r="AU49" s="277"/>
    </row>
    <row r="50" spans="1:47" ht="16.5" customHeight="1">
      <c r="A50" s="1214" t="s">
        <v>24</v>
      </c>
      <c r="B50" s="1212"/>
      <c r="C50" s="1212"/>
      <c r="D50" s="279" t="s">
        <v>27</v>
      </c>
      <c r="E50" s="900">
        <v>0</v>
      </c>
      <c r="F50" s="900">
        <v>3</v>
      </c>
      <c r="G50" s="900">
        <v>121</v>
      </c>
      <c r="H50" s="900">
        <v>521</v>
      </c>
      <c r="I50" s="900">
        <v>382</v>
      </c>
      <c r="J50" s="900">
        <v>385</v>
      </c>
      <c r="K50" s="900">
        <v>352</v>
      </c>
      <c r="L50" s="900">
        <v>263</v>
      </c>
      <c r="M50" s="900">
        <v>321</v>
      </c>
      <c r="N50" s="900">
        <v>1795</v>
      </c>
      <c r="O50" s="900">
        <v>2687</v>
      </c>
      <c r="P50" s="900">
        <v>2800</v>
      </c>
      <c r="Q50" s="900">
        <v>1547</v>
      </c>
      <c r="R50" s="900">
        <v>1038</v>
      </c>
      <c r="S50" s="900">
        <v>573</v>
      </c>
      <c r="T50" s="900">
        <v>500</v>
      </c>
      <c r="U50" s="900">
        <v>192</v>
      </c>
      <c r="V50" s="900">
        <v>122</v>
      </c>
      <c r="W50" s="900">
        <v>60</v>
      </c>
      <c r="X50" s="900">
        <v>131</v>
      </c>
      <c r="Y50" s="900">
        <v>202</v>
      </c>
      <c r="Z50" s="901">
        <v>13996</v>
      </c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277"/>
      <c r="AL50" s="277"/>
      <c r="AM50" s="277"/>
      <c r="AN50" s="277"/>
      <c r="AO50" s="277"/>
      <c r="AP50" s="277"/>
      <c r="AQ50" s="277"/>
      <c r="AR50" s="277"/>
      <c r="AS50" s="277"/>
      <c r="AT50" s="277"/>
      <c r="AU50" s="277"/>
    </row>
    <row r="51" spans="1:47" ht="16.5" customHeight="1">
      <c r="A51" s="1214"/>
      <c r="B51" s="1212"/>
      <c r="C51" s="1212"/>
      <c r="D51" s="281" t="s">
        <v>28</v>
      </c>
      <c r="E51" s="902">
        <v>0</v>
      </c>
      <c r="F51" s="902">
        <v>37</v>
      </c>
      <c r="G51" s="902">
        <v>3036</v>
      </c>
      <c r="H51" s="902">
        <v>26872</v>
      </c>
      <c r="I51" s="902">
        <v>24337</v>
      </c>
      <c r="J51" s="902">
        <v>27293</v>
      </c>
      <c r="K51" s="902">
        <v>26119</v>
      </c>
      <c r="L51" s="902">
        <v>20501</v>
      </c>
      <c r="M51" s="902">
        <v>26593</v>
      </c>
      <c r="N51" s="902">
        <v>155544</v>
      </c>
      <c r="O51" s="902">
        <v>230626</v>
      </c>
      <c r="P51" s="902">
        <v>239961</v>
      </c>
      <c r="Q51" s="902">
        <v>136125</v>
      </c>
      <c r="R51" s="902">
        <v>95771</v>
      </c>
      <c r="S51" s="902">
        <v>51191</v>
      </c>
      <c r="T51" s="902">
        <v>46579</v>
      </c>
      <c r="U51" s="902">
        <v>20719</v>
      </c>
      <c r="V51" s="902">
        <v>12382</v>
      </c>
      <c r="W51" s="902">
        <v>6315</v>
      </c>
      <c r="X51" s="902">
        <v>12135</v>
      </c>
      <c r="Y51" s="902">
        <v>20806</v>
      </c>
      <c r="Z51" s="903">
        <v>1182942</v>
      </c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</row>
    <row r="52" spans="1:47" ht="16.5" customHeight="1">
      <c r="A52" s="1214"/>
      <c r="B52" s="1212"/>
      <c r="C52" s="1212"/>
      <c r="D52" s="280" t="s">
        <v>26</v>
      </c>
      <c r="E52" s="907">
        <v>0</v>
      </c>
      <c r="F52" s="907">
        <v>8</v>
      </c>
      <c r="G52" s="907">
        <v>413</v>
      </c>
      <c r="H52" s="907">
        <v>2102</v>
      </c>
      <c r="I52" s="907">
        <v>952</v>
      </c>
      <c r="J52" s="907">
        <v>606</v>
      </c>
      <c r="K52" s="907">
        <v>364</v>
      </c>
      <c r="L52" s="907">
        <v>215</v>
      </c>
      <c r="M52" s="907">
        <v>99</v>
      </c>
      <c r="N52" s="907">
        <v>650</v>
      </c>
      <c r="O52" s="907">
        <v>907</v>
      </c>
      <c r="P52" s="907">
        <v>859</v>
      </c>
      <c r="Q52" s="907">
        <v>489</v>
      </c>
      <c r="R52" s="907">
        <v>387</v>
      </c>
      <c r="S52" s="907">
        <v>198</v>
      </c>
      <c r="T52" s="907">
        <v>189</v>
      </c>
      <c r="U52" s="907">
        <v>86</v>
      </c>
      <c r="V52" s="907">
        <v>51</v>
      </c>
      <c r="W52" s="907">
        <v>30</v>
      </c>
      <c r="X52" s="907">
        <v>50</v>
      </c>
      <c r="Y52" s="907">
        <v>84</v>
      </c>
      <c r="Z52" s="908">
        <v>8739</v>
      </c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/>
      <c r="AR52" s="277"/>
      <c r="AS52" s="277"/>
      <c r="AT52" s="277"/>
      <c r="AU52" s="277"/>
    </row>
    <row r="53" spans="1:47" ht="16.5" customHeight="1">
      <c r="A53" s="1214" t="s">
        <v>33</v>
      </c>
      <c r="B53" s="1212"/>
      <c r="C53" s="1212"/>
      <c r="D53" s="279" t="s">
        <v>27</v>
      </c>
      <c r="E53" s="900">
        <v>12</v>
      </c>
      <c r="F53" s="900">
        <v>251</v>
      </c>
      <c r="G53" s="900">
        <v>536</v>
      </c>
      <c r="H53" s="900">
        <v>1057</v>
      </c>
      <c r="I53" s="900">
        <v>976</v>
      </c>
      <c r="J53" s="900">
        <v>1410</v>
      </c>
      <c r="K53" s="900">
        <v>2782</v>
      </c>
      <c r="L53" s="900">
        <v>2433</v>
      </c>
      <c r="M53" s="900">
        <v>4043</v>
      </c>
      <c r="N53" s="900">
        <v>7794</v>
      </c>
      <c r="O53" s="900">
        <v>8956</v>
      </c>
      <c r="P53" s="900">
        <v>6519</v>
      </c>
      <c r="Q53" s="900">
        <v>3369</v>
      </c>
      <c r="R53" s="900">
        <v>1749</v>
      </c>
      <c r="S53" s="900">
        <v>1087</v>
      </c>
      <c r="T53" s="900">
        <v>946</v>
      </c>
      <c r="U53" s="900">
        <v>526</v>
      </c>
      <c r="V53" s="900">
        <v>389</v>
      </c>
      <c r="W53" s="900">
        <v>294</v>
      </c>
      <c r="X53" s="900">
        <v>203</v>
      </c>
      <c r="Y53" s="900">
        <v>267</v>
      </c>
      <c r="Z53" s="901">
        <v>45599</v>
      </c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77"/>
      <c r="AS53" s="277"/>
      <c r="AT53" s="277"/>
      <c r="AU53" s="277"/>
    </row>
    <row r="54" spans="1:47" ht="16.5" customHeight="1">
      <c r="A54" s="1214"/>
      <c r="B54" s="1212"/>
      <c r="C54" s="1212"/>
      <c r="D54" s="281" t="s">
        <v>28</v>
      </c>
      <c r="E54" s="902">
        <v>213</v>
      </c>
      <c r="F54" s="902">
        <v>14790</v>
      </c>
      <c r="G54" s="902">
        <v>46616</v>
      </c>
      <c r="H54" s="902">
        <v>116301</v>
      </c>
      <c r="I54" s="902">
        <v>136004</v>
      </c>
      <c r="J54" s="902">
        <v>278004</v>
      </c>
      <c r="K54" s="902">
        <v>762458</v>
      </c>
      <c r="L54" s="902">
        <v>819212</v>
      </c>
      <c r="M54" s="902">
        <v>1561661</v>
      </c>
      <c r="N54" s="902">
        <v>2881564</v>
      </c>
      <c r="O54" s="902">
        <v>3412271</v>
      </c>
      <c r="P54" s="902">
        <v>2241990</v>
      </c>
      <c r="Q54" s="902">
        <v>1177515</v>
      </c>
      <c r="R54" s="902">
        <v>507527</v>
      </c>
      <c r="S54" s="902">
        <v>366747</v>
      </c>
      <c r="T54" s="902">
        <v>329119</v>
      </c>
      <c r="U54" s="902">
        <v>226363</v>
      </c>
      <c r="V54" s="902">
        <v>182208</v>
      </c>
      <c r="W54" s="902">
        <v>168552</v>
      </c>
      <c r="X54" s="902">
        <v>62230</v>
      </c>
      <c r="Y54" s="902">
        <v>58246</v>
      </c>
      <c r="Z54" s="903">
        <v>15349591</v>
      </c>
      <c r="AA54" s="277"/>
      <c r="AB54" s="277"/>
      <c r="AC54" s="277"/>
      <c r="AD54" s="277"/>
      <c r="AE54" s="277"/>
      <c r="AF54" s="277"/>
      <c r="AG54" s="277"/>
      <c r="AH54" s="277"/>
      <c r="AI54" s="277"/>
      <c r="AJ54" s="277"/>
      <c r="AK54" s="277"/>
      <c r="AL54" s="277"/>
      <c r="AM54" s="277"/>
      <c r="AN54" s="277"/>
      <c r="AO54" s="277"/>
      <c r="AP54" s="277"/>
      <c r="AQ54" s="277"/>
      <c r="AR54" s="277"/>
      <c r="AS54" s="277"/>
      <c r="AT54" s="277"/>
      <c r="AU54" s="277"/>
    </row>
    <row r="55" spans="1:47" ht="16.5" customHeight="1" thickBot="1">
      <c r="A55" s="1216"/>
      <c r="B55" s="1217"/>
      <c r="C55" s="1217"/>
      <c r="D55" s="285" t="s">
        <v>26</v>
      </c>
      <c r="E55" s="909">
        <v>105</v>
      </c>
      <c r="F55" s="909">
        <v>4607</v>
      </c>
      <c r="G55" s="909">
        <v>7920</v>
      </c>
      <c r="H55" s="909">
        <v>8567</v>
      </c>
      <c r="I55" s="909">
        <v>6196</v>
      </c>
      <c r="J55" s="909">
        <v>8709</v>
      </c>
      <c r="K55" s="909">
        <v>18096</v>
      </c>
      <c r="L55" s="909">
        <v>14637</v>
      </c>
      <c r="M55" s="909">
        <v>22062</v>
      </c>
      <c r="N55" s="909">
        <v>32132</v>
      </c>
      <c r="O55" s="909">
        <v>29996</v>
      </c>
      <c r="P55" s="909">
        <v>15222</v>
      </c>
      <c r="Q55" s="909">
        <v>6605</v>
      </c>
      <c r="R55" s="909">
        <v>2340</v>
      </c>
      <c r="S55" s="909">
        <v>1551</v>
      </c>
      <c r="T55" s="909">
        <v>1102</v>
      </c>
      <c r="U55" s="909">
        <v>746</v>
      </c>
      <c r="V55" s="909">
        <v>445</v>
      </c>
      <c r="W55" s="909">
        <v>374</v>
      </c>
      <c r="X55" s="909">
        <v>152</v>
      </c>
      <c r="Y55" s="909">
        <v>175</v>
      </c>
      <c r="Z55" s="909">
        <v>181739</v>
      </c>
      <c r="AA55" s="277"/>
      <c r="AB55" s="277"/>
      <c r="AC55" s="277"/>
      <c r="AD55" s="277"/>
      <c r="AE55" s="277"/>
      <c r="AF55" s="277"/>
      <c r="AG55" s="277"/>
      <c r="AH55" s="277"/>
      <c r="AI55" s="277"/>
      <c r="AJ55" s="277"/>
      <c r="AK55" s="277"/>
      <c r="AL55" s="277"/>
      <c r="AM55" s="277"/>
      <c r="AN55" s="277"/>
      <c r="AO55" s="277"/>
      <c r="AP55" s="277"/>
      <c r="AQ55" s="277"/>
      <c r="AR55" s="277"/>
      <c r="AS55" s="277"/>
      <c r="AT55" s="277"/>
      <c r="AU55" s="277"/>
    </row>
    <row r="56" spans="1:47" ht="16.5" customHeight="1" thickBot="1">
      <c r="A56" s="276"/>
      <c r="B56" s="276"/>
      <c r="C56" s="276"/>
      <c r="D56" s="276"/>
      <c r="E56" s="398"/>
      <c r="F56" s="398"/>
      <c r="G56" s="398"/>
      <c r="H56" s="398"/>
      <c r="I56" s="398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276"/>
      <c r="AB56" s="276"/>
      <c r="AC56" s="276"/>
      <c r="AD56" s="276"/>
      <c r="AE56" s="276"/>
      <c r="AF56" s="276"/>
      <c r="AG56" s="276"/>
      <c r="AH56" s="276"/>
      <c r="AI56" s="276"/>
      <c r="AJ56" s="276"/>
      <c r="AK56" s="276"/>
      <c r="AL56" s="276"/>
      <c r="AM56" s="276"/>
      <c r="AN56" s="276"/>
      <c r="AO56" s="276"/>
      <c r="AP56" s="276"/>
      <c r="AQ56" s="276"/>
      <c r="AR56" s="276"/>
      <c r="AS56" s="276"/>
      <c r="AT56" s="276"/>
      <c r="AU56" s="276"/>
    </row>
    <row r="57" spans="1:47" ht="16.5" customHeight="1">
      <c r="A57" s="276"/>
      <c r="B57" s="276"/>
      <c r="C57" s="276"/>
      <c r="D57" s="276"/>
      <c r="E57" s="398"/>
      <c r="F57" s="398"/>
      <c r="G57" s="1235" t="s">
        <v>422</v>
      </c>
      <c r="H57" s="1236"/>
      <c r="I57" s="1236"/>
      <c r="J57" s="1236"/>
      <c r="K57" s="1227" t="s">
        <v>434</v>
      </c>
      <c r="L57" s="1228"/>
      <c r="M57" s="1231" t="s">
        <v>435</v>
      </c>
      <c r="N57" s="1232"/>
      <c r="O57" s="1232"/>
      <c r="P57" s="1232"/>
      <c r="Q57" s="1232"/>
      <c r="R57" s="1232"/>
      <c r="S57" s="1232"/>
      <c r="T57" s="1233"/>
      <c r="U57" s="1231" t="s">
        <v>436</v>
      </c>
      <c r="V57" s="1232"/>
      <c r="W57" s="1232"/>
      <c r="X57" s="1232"/>
      <c r="Y57" s="1232"/>
      <c r="Z57" s="1234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6"/>
      <c r="AS57" s="276"/>
      <c r="AT57" s="276"/>
      <c r="AU57" s="276"/>
    </row>
    <row r="58" spans="1:47" ht="16.5" customHeight="1">
      <c r="A58" s="276"/>
      <c r="B58" s="276"/>
      <c r="C58" s="276"/>
      <c r="D58" s="276"/>
      <c r="E58" s="398"/>
      <c r="F58" s="398"/>
      <c r="G58" s="1237" t="s">
        <v>437</v>
      </c>
      <c r="H58" s="1220"/>
      <c r="I58" s="1220" t="s">
        <v>438</v>
      </c>
      <c r="J58" s="1220"/>
      <c r="K58" s="1229"/>
      <c r="L58" s="1230"/>
      <c r="M58" s="1220" t="s">
        <v>439</v>
      </c>
      <c r="N58" s="1220"/>
      <c r="O58" s="1220" t="s">
        <v>440</v>
      </c>
      <c r="P58" s="1220"/>
      <c r="Q58" s="1220" t="s">
        <v>441</v>
      </c>
      <c r="R58" s="1220"/>
      <c r="S58" s="1220" t="s">
        <v>442</v>
      </c>
      <c r="T58" s="1220"/>
      <c r="U58" s="1223" t="s">
        <v>437</v>
      </c>
      <c r="V58" s="1224"/>
      <c r="W58" s="1220" t="s">
        <v>443</v>
      </c>
      <c r="X58" s="1220"/>
      <c r="Y58" s="1220" t="s">
        <v>444</v>
      </c>
      <c r="Z58" s="1225"/>
      <c r="AA58" s="276"/>
      <c r="AB58" s="276"/>
      <c r="AC58" s="276"/>
      <c r="AD58" s="276"/>
      <c r="AE58" s="276"/>
      <c r="AF58" s="276"/>
      <c r="AG58" s="276"/>
      <c r="AH58" s="276"/>
      <c r="AI58" s="276"/>
      <c r="AJ58" s="276"/>
      <c r="AK58" s="276"/>
      <c r="AL58" s="276"/>
      <c r="AM58" s="276"/>
      <c r="AN58" s="276"/>
      <c r="AO58" s="276"/>
      <c r="AP58" s="276"/>
      <c r="AQ58" s="276"/>
      <c r="AR58" s="276"/>
      <c r="AS58" s="276"/>
      <c r="AT58" s="276"/>
      <c r="AU58" s="276"/>
    </row>
    <row r="59" spans="1:47" ht="16.5" customHeight="1" thickBot="1">
      <c r="A59" s="276"/>
      <c r="B59" s="276"/>
      <c r="C59" s="276"/>
      <c r="D59" s="276"/>
      <c r="E59" s="398"/>
      <c r="F59" s="398"/>
      <c r="G59" s="1226">
        <v>136</v>
      </c>
      <c r="H59" s="1218"/>
      <c r="I59" s="1218">
        <v>13636</v>
      </c>
      <c r="J59" s="1218"/>
      <c r="K59" s="1218">
        <v>16</v>
      </c>
      <c r="L59" s="1218"/>
      <c r="M59" s="1218">
        <v>214</v>
      </c>
      <c r="N59" s="1218"/>
      <c r="O59" s="1218">
        <v>8</v>
      </c>
      <c r="P59" s="1218"/>
      <c r="Q59" s="1218">
        <v>53</v>
      </c>
      <c r="R59" s="1218"/>
      <c r="S59" s="1221">
        <v>276</v>
      </c>
      <c r="T59" s="1222"/>
      <c r="U59" s="1218">
        <v>46027</v>
      </c>
      <c r="V59" s="1218"/>
      <c r="W59" s="1218">
        <v>15349591</v>
      </c>
      <c r="X59" s="1218"/>
      <c r="Y59" s="1218">
        <v>181739</v>
      </c>
      <c r="Z59" s="1219"/>
      <c r="AA59" s="276"/>
      <c r="AB59" s="276"/>
      <c r="AC59" s="276"/>
      <c r="AD59" s="276"/>
      <c r="AE59" s="276"/>
      <c r="AF59" s="276"/>
      <c r="AG59" s="276"/>
      <c r="AH59" s="276"/>
      <c r="AI59" s="276"/>
      <c r="AJ59" s="276"/>
      <c r="AK59" s="276"/>
      <c r="AL59" s="276"/>
      <c r="AM59" s="276"/>
      <c r="AN59" s="276"/>
      <c r="AO59" s="276"/>
      <c r="AP59" s="276"/>
      <c r="AQ59" s="276"/>
      <c r="AR59" s="276"/>
      <c r="AS59" s="276"/>
      <c r="AT59" s="276"/>
      <c r="AU59" s="276"/>
    </row>
  </sheetData>
  <mergeCells count="48"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13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opLeftCell="B2" zoomScale="60" zoomScaleNormal="60" workbookViewId="0"/>
  </sheetViews>
  <sheetFormatPr defaultRowHeight="13.5"/>
  <cols>
    <col min="1" max="30" width="9" style="243"/>
    <col min="31" max="33" width="0" style="243" hidden="1" customWidth="1"/>
    <col min="34" max="16384" width="9" style="243"/>
  </cols>
  <sheetData>
    <row r="1" spans="1:47" ht="18.75">
      <c r="A1" s="1238" t="s">
        <v>80</v>
      </c>
      <c r="B1" s="1239"/>
      <c r="C1" s="1239"/>
      <c r="D1" s="1239"/>
      <c r="E1" s="1239"/>
      <c r="F1" s="1239"/>
      <c r="G1" s="1239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</row>
    <row r="2" spans="1:47" ht="25.5">
      <c r="A2" s="1213" t="s">
        <v>0</v>
      </c>
      <c r="B2" s="1213"/>
      <c r="C2" s="1213"/>
      <c r="D2" s="1213"/>
      <c r="E2" s="1213"/>
      <c r="F2" s="1213"/>
      <c r="G2" s="1213"/>
      <c r="H2" s="1213"/>
      <c r="I2" s="1213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</row>
    <row r="3" spans="1:47" ht="14.25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</row>
    <row r="4" spans="1:47" ht="16.5" customHeight="1">
      <c r="A4" s="293" t="s">
        <v>36</v>
      </c>
      <c r="B4" s="294" t="s">
        <v>35</v>
      </c>
      <c r="C4" s="294" t="s">
        <v>1</v>
      </c>
      <c r="D4" s="294" t="s">
        <v>2</v>
      </c>
      <c r="E4" s="294" t="s">
        <v>3</v>
      </c>
      <c r="F4" s="294" t="s">
        <v>4</v>
      </c>
      <c r="G4" s="294" t="s">
        <v>5</v>
      </c>
      <c r="H4" s="294" t="s">
        <v>6</v>
      </c>
      <c r="I4" s="294" t="s">
        <v>7</v>
      </c>
      <c r="J4" s="294" t="s">
        <v>8</v>
      </c>
      <c r="K4" s="294" t="s">
        <v>9</v>
      </c>
      <c r="L4" s="294" t="s">
        <v>10</v>
      </c>
      <c r="M4" s="294" t="s">
        <v>11</v>
      </c>
      <c r="N4" s="294" t="s">
        <v>12</v>
      </c>
      <c r="O4" s="294" t="s">
        <v>13</v>
      </c>
      <c r="P4" s="294" t="s">
        <v>14</v>
      </c>
      <c r="Q4" s="294" t="s">
        <v>15</v>
      </c>
      <c r="R4" s="294" t="s">
        <v>16</v>
      </c>
      <c r="S4" s="294" t="s">
        <v>17</v>
      </c>
      <c r="T4" s="294" t="s">
        <v>18</v>
      </c>
      <c r="U4" s="294" t="s">
        <v>19</v>
      </c>
      <c r="V4" s="294" t="s">
        <v>20</v>
      </c>
      <c r="W4" s="294" t="s">
        <v>21</v>
      </c>
      <c r="X4" s="294" t="s">
        <v>22</v>
      </c>
      <c r="Y4" s="294" t="s">
        <v>23</v>
      </c>
      <c r="Z4" s="295" t="s">
        <v>25</v>
      </c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</row>
    <row r="5" spans="1:47" ht="16.5" customHeight="1">
      <c r="A5" s="1214" t="s">
        <v>32</v>
      </c>
      <c r="B5" s="1212" t="s">
        <v>29</v>
      </c>
      <c r="C5" s="1212" t="s">
        <v>51</v>
      </c>
      <c r="D5" s="290" t="s">
        <v>27</v>
      </c>
      <c r="E5" s="899">
        <v>63</v>
      </c>
      <c r="F5" s="900">
        <v>168</v>
      </c>
      <c r="G5" s="900">
        <v>489</v>
      </c>
      <c r="H5" s="900">
        <v>501</v>
      </c>
      <c r="I5" s="900">
        <v>831</v>
      </c>
      <c r="J5" s="900">
        <v>1107</v>
      </c>
      <c r="K5" s="900">
        <v>3025</v>
      </c>
      <c r="L5" s="900">
        <v>2934</v>
      </c>
      <c r="M5" s="900">
        <v>6503</v>
      </c>
      <c r="N5" s="900">
        <v>8382</v>
      </c>
      <c r="O5" s="900">
        <v>8030</v>
      </c>
      <c r="P5" s="900">
        <v>4899</v>
      </c>
      <c r="Q5" s="900">
        <v>2960</v>
      </c>
      <c r="R5" s="900">
        <v>1999</v>
      </c>
      <c r="S5" s="900">
        <v>1501</v>
      </c>
      <c r="T5" s="900">
        <v>1205</v>
      </c>
      <c r="U5" s="900">
        <v>1198</v>
      </c>
      <c r="V5" s="900">
        <v>914</v>
      </c>
      <c r="W5" s="900">
        <v>429</v>
      </c>
      <c r="X5" s="900">
        <v>131</v>
      </c>
      <c r="Y5" s="900">
        <v>146</v>
      </c>
      <c r="Z5" s="901">
        <v>47415</v>
      </c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</row>
    <row r="6" spans="1:47" ht="16.5" customHeight="1">
      <c r="A6" s="1214"/>
      <c r="B6" s="1212"/>
      <c r="C6" s="1212"/>
      <c r="D6" s="292" t="s">
        <v>28</v>
      </c>
      <c r="E6" s="902">
        <v>1379</v>
      </c>
      <c r="F6" s="902">
        <v>11096</v>
      </c>
      <c r="G6" s="902">
        <v>69277</v>
      </c>
      <c r="H6" s="902">
        <v>110282</v>
      </c>
      <c r="I6" s="902">
        <v>243410</v>
      </c>
      <c r="J6" s="902">
        <v>389845</v>
      </c>
      <c r="K6" s="902">
        <v>1203739</v>
      </c>
      <c r="L6" s="902">
        <v>1375991</v>
      </c>
      <c r="M6" s="902">
        <v>3256507</v>
      </c>
      <c r="N6" s="902">
        <v>4517100</v>
      </c>
      <c r="O6" s="902">
        <v>4610658</v>
      </c>
      <c r="P6" s="902">
        <v>2939402</v>
      </c>
      <c r="Q6" s="902">
        <v>1865794</v>
      </c>
      <c r="R6" s="902">
        <v>1318262</v>
      </c>
      <c r="S6" s="902">
        <v>1023264</v>
      </c>
      <c r="T6" s="902">
        <v>865576</v>
      </c>
      <c r="U6" s="902">
        <v>867147</v>
      </c>
      <c r="V6" s="902">
        <v>680378</v>
      </c>
      <c r="W6" s="902">
        <v>325216</v>
      </c>
      <c r="X6" s="902">
        <v>101285</v>
      </c>
      <c r="Y6" s="902">
        <v>109514</v>
      </c>
      <c r="Z6" s="903">
        <v>25885122</v>
      </c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</row>
    <row r="7" spans="1:47" ht="16.5" customHeight="1">
      <c r="A7" s="1214"/>
      <c r="B7" s="1212"/>
      <c r="C7" s="1212"/>
      <c r="D7" s="291" t="s">
        <v>26</v>
      </c>
      <c r="E7" s="904">
        <v>600</v>
      </c>
      <c r="F7" s="904">
        <v>2623</v>
      </c>
      <c r="G7" s="904">
        <v>8045</v>
      </c>
      <c r="H7" s="904">
        <v>8091</v>
      </c>
      <c r="I7" s="904">
        <v>12150</v>
      </c>
      <c r="J7" s="904">
        <v>14284</v>
      </c>
      <c r="K7" s="904">
        <v>33623</v>
      </c>
      <c r="L7" s="904">
        <v>28711</v>
      </c>
      <c r="M7" s="904">
        <v>56279</v>
      </c>
      <c r="N7" s="904">
        <v>62659</v>
      </c>
      <c r="O7" s="904">
        <v>51695</v>
      </c>
      <c r="P7" s="904">
        <v>26870</v>
      </c>
      <c r="Q7" s="904">
        <v>14504</v>
      </c>
      <c r="R7" s="904">
        <v>8748</v>
      </c>
      <c r="S7" s="904">
        <v>5819</v>
      </c>
      <c r="T7" s="904">
        <v>3965</v>
      </c>
      <c r="U7" s="904">
        <v>3411</v>
      </c>
      <c r="V7" s="904">
        <v>2105</v>
      </c>
      <c r="W7" s="904">
        <v>963</v>
      </c>
      <c r="X7" s="904">
        <v>259</v>
      </c>
      <c r="Y7" s="904">
        <v>276</v>
      </c>
      <c r="Z7" s="905">
        <v>345680</v>
      </c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</row>
    <row r="8" spans="1:47" ht="16.5" customHeight="1">
      <c r="A8" s="1214"/>
      <c r="B8" s="1212"/>
      <c r="C8" s="1212" t="s">
        <v>52</v>
      </c>
      <c r="D8" s="290" t="s">
        <v>27</v>
      </c>
      <c r="E8" s="900">
        <v>3</v>
      </c>
      <c r="F8" s="900">
        <v>53</v>
      </c>
      <c r="G8" s="900">
        <v>103</v>
      </c>
      <c r="H8" s="900">
        <v>181</v>
      </c>
      <c r="I8" s="900">
        <v>487</v>
      </c>
      <c r="J8" s="900">
        <v>501</v>
      </c>
      <c r="K8" s="900">
        <v>1031</v>
      </c>
      <c r="L8" s="900">
        <v>704</v>
      </c>
      <c r="M8" s="900">
        <v>728</v>
      </c>
      <c r="N8" s="900">
        <v>579</v>
      </c>
      <c r="O8" s="900">
        <v>482</v>
      </c>
      <c r="P8" s="900">
        <v>252</v>
      </c>
      <c r="Q8" s="900">
        <v>115</v>
      </c>
      <c r="R8" s="900">
        <v>106</v>
      </c>
      <c r="S8" s="900">
        <v>77</v>
      </c>
      <c r="T8" s="900">
        <v>71</v>
      </c>
      <c r="U8" s="900">
        <v>59</v>
      </c>
      <c r="V8" s="900">
        <v>36</v>
      </c>
      <c r="W8" s="900">
        <v>38</v>
      </c>
      <c r="X8" s="900">
        <v>10</v>
      </c>
      <c r="Y8" s="900">
        <v>10</v>
      </c>
      <c r="Z8" s="901">
        <v>5625</v>
      </c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88"/>
      <c r="AU8" s="288"/>
    </row>
    <row r="9" spans="1:47" ht="16.5" customHeight="1">
      <c r="A9" s="1214"/>
      <c r="B9" s="1212"/>
      <c r="C9" s="1212"/>
      <c r="D9" s="292" t="s">
        <v>28</v>
      </c>
      <c r="E9" s="902">
        <v>44</v>
      </c>
      <c r="F9" s="902">
        <v>2209</v>
      </c>
      <c r="G9" s="902">
        <v>9783</v>
      </c>
      <c r="H9" s="902">
        <v>24440</v>
      </c>
      <c r="I9" s="902">
        <v>89996</v>
      </c>
      <c r="J9" s="902">
        <v>109979</v>
      </c>
      <c r="K9" s="902">
        <v>255522</v>
      </c>
      <c r="L9" s="902">
        <v>206065</v>
      </c>
      <c r="M9" s="902">
        <v>227053</v>
      </c>
      <c r="N9" s="902">
        <v>188969</v>
      </c>
      <c r="O9" s="902">
        <v>164375</v>
      </c>
      <c r="P9" s="902">
        <v>89977</v>
      </c>
      <c r="Q9" s="902">
        <v>42142</v>
      </c>
      <c r="R9" s="902">
        <v>41362</v>
      </c>
      <c r="S9" s="902">
        <v>30671</v>
      </c>
      <c r="T9" s="902">
        <v>29885</v>
      </c>
      <c r="U9" s="902">
        <v>24218</v>
      </c>
      <c r="V9" s="902">
        <v>16353</v>
      </c>
      <c r="W9" s="902">
        <v>15311</v>
      </c>
      <c r="X9" s="902">
        <v>4851</v>
      </c>
      <c r="Y9" s="902">
        <v>4692</v>
      </c>
      <c r="Z9" s="903">
        <v>1577897</v>
      </c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  <c r="AU9" s="288"/>
    </row>
    <row r="10" spans="1:47" ht="16.5" customHeight="1">
      <c r="A10" s="1214"/>
      <c r="B10" s="1212"/>
      <c r="C10" s="1212"/>
      <c r="D10" s="291" t="s">
        <v>26</v>
      </c>
      <c r="E10" s="904">
        <v>15</v>
      </c>
      <c r="F10" s="904">
        <v>507</v>
      </c>
      <c r="G10" s="904">
        <v>1137</v>
      </c>
      <c r="H10" s="904">
        <v>1767</v>
      </c>
      <c r="I10" s="904">
        <v>4463</v>
      </c>
      <c r="J10" s="904">
        <v>4099</v>
      </c>
      <c r="K10" s="904">
        <v>7240</v>
      </c>
      <c r="L10" s="904">
        <v>4403</v>
      </c>
      <c r="M10" s="904">
        <v>4013</v>
      </c>
      <c r="N10" s="904">
        <v>2716</v>
      </c>
      <c r="O10" s="904">
        <v>1946</v>
      </c>
      <c r="P10" s="904">
        <v>899</v>
      </c>
      <c r="Q10" s="904">
        <v>340</v>
      </c>
      <c r="R10" s="904">
        <v>285</v>
      </c>
      <c r="S10" s="904">
        <v>167</v>
      </c>
      <c r="T10" s="904">
        <v>139</v>
      </c>
      <c r="U10" s="904">
        <v>94</v>
      </c>
      <c r="V10" s="904">
        <v>65</v>
      </c>
      <c r="W10" s="904">
        <v>43</v>
      </c>
      <c r="X10" s="904">
        <v>13</v>
      </c>
      <c r="Y10" s="904">
        <v>13</v>
      </c>
      <c r="Z10" s="905">
        <v>34364</v>
      </c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  <c r="AM10" s="288"/>
      <c r="AN10" s="288"/>
      <c r="AO10" s="288"/>
      <c r="AP10" s="288"/>
      <c r="AQ10" s="288"/>
      <c r="AR10" s="288"/>
      <c r="AS10" s="288"/>
      <c r="AT10" s="288"/>
      <c r="AU10" s="288"/>
    </row>
    <row r="11" spans="1:47" ht="16.5" customHeight="1">
      <c r="A11" s="1214"/>
      <c r="B11" s="1212"/>
      <c r="C11" s="1212" t="s">
        <v>53</v>
      </c>
      <c r="D11" s="290" t="s">
        <v>27</v>
      </c>
      <c r="E11" s="900">
        <v>0</v>
      </c>
      <c r="F11" s="900">
        <v>0</v>
      </c>
      <c r="G11" s="900">
        <v>0</v>
      </c>
      <c r="H11" s="900">
        <v>0</v>
      </c>
      <c r="I11" s="900">
        <v>1</v>
      </c>
      <c r="J11" s="900">
        <v>0</v>
      </c>
      <c r="K11" s="900">
        <v>5</v>
      </c>
      <c r="L11" s="900">
        <v>2</v>
      </c>
      <c r="M11" s="900">
        <v>34</v>
      </c>
      <c r="N11" s="900">
        <v>49</v>
      </c>
      <c r="O11" s="900">
        <v>79</v>
      </c>
      <c r="P11" s="900">
        <v>128</v>
      </c>
      <c r="Q11" s="900">
        <v>12</v>
      </c>
      <c r="R11" s="900">
        <v>4</v>
      </c>
      <c r="S11" s="900">
        <v>7</v>
      </c>
      <c r="T11" s="900">
        <v>3</v>
      </c>
      <c r="U11" s="900">
        <v>6</v>
      </c>
      <c r="V11" s="900">
        <v>2</v>
      </c>
      <c r="W11" s="900">
        <v>0</v>
      </c>
      <c r="X11" s="900">
        <v>0</v>
      </c>
      <c r="Y11" s="900">
        <v>2</v>
      </c>
      <c r="Z11" s="901">
        <v>332</v>
      </c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88"/>
      <c r="AR11" s="288"/>
      <c r="AS11" s="288"/>
      <c r="AT11" s="288"/>
      <c r="AU11" s="288"/>
    </row>
    <row r="12" spans="1:47" ht="16.5" customHeight="1">
      <c r="A12" s="1214"/>
      <c r="B12" s="1212"/>
      <c r="C12" s="1212"/>
      <c r="D12" s="292" t="s">
        <v>28</v>
      </c>
      <c r="E12" s="902">
        <v>0</v>
      </c>
      <c r="F12" s="902">
        <v>0</v>
      </c>
      <c r="G12" s="902">
        <v>0</v>
      </c>
      <c r="H12" s="902">
        <v>4</v>
      </c>
      <c r="I12" s="902">
        <v>44</v>
      </c>
      <c r="J12" s="902">
        <v>7</v>
      </c>
      <c r="K12" s="902">
        <v>552</v>
      </c>
      <c r="L12" s="902">
        <v>313</v>
      </c>
      <c r="M12" s="902">
        <v>6703</v>
      </c>
      <c r="N12" s="902">
        <v>10577</v>
      </c>
      <c r="O12" s="902">
        <v>16410</v>
      </c>
      <c r="P12" s="902">
        <v>26503</v>
      </c>
      <c r="Q12" s="902">
        <v>2636</v>
      </c>
      <c r="R12" s="902">
        <v>960</v>
      </c>
      <c r="S12" s="902">
        <v>1558</v>
      </c>
      <c r="T12" s="902">
        <v>564</v>
      </c>
      <c r="U12" s="902">
        <v>1375</v>
      </c>
      <c r="V12" s="902">
        <v>609</v>
      </c>
      <c r="W12" s="902">
        <v>0</v>
      </c>
      <c r="X12" s="902">
        <v>0</v>
      </c>
      <c r="Y12" s="902">
        <v>504</v>
      </c>
      <c r="Z12" s="903">
        <v>69319</v>
      </c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Q12" s="288"/>
      <c r="AR12" s="288"/>
      <c r="AS12" s="288"/>
      <c r="AT12" s="288"/>
      <c r="AU12" s="288"/>
    </row>
    <row r="13" spans="1:47" ht="16.5" customHeight="1">
      <c r="A13" s="1214"/>
      <c r="B13" s="1212"/>
      <c r="C13" s="1212"/>
      <c r="D13" s="291" t="s">
        <v>26</v>
      </c>
      <c r="E13" s="904">
        <v>0</v>
      </c>
      <c r="F13" s="904">
        <v>0</v>
      </c>
      <c r="G13" s="904">
        <v>0</v>
      </c>
      <c r="H13" s="904">
        <v>0</v>
      </c>
      <c r="I13" s="904">
        <v>3</v>
      </c>
      <c r="J13" s="904">
        <v>0</v>
      </c>
      <c r="K13" s="904">
        <v>25</v>
      </c>
      <c r="L13" s="904">
        <v>10</v>
      </c>
      <c r="M13" s="904">
        <v>142</v>
      </c>
      <c r="N13" s="904">
        <v>167</v>
      </c>
      <c r="O13" s="904">
        <v>203</v>
      </c>
      <c r="P13" s="904">
        <v>270</v>
      </c>
      <c r="Q13" s="904">
        <v>9</v>
      </c>
      <c r="R13" s="904">
        <v>3</v>
      </c>
      <c r="S13" s="904">
        <v>4</v>
      </c>
      <c r="T13" s="904">
        <v>1</v>
      </c>
      <c r="U13" s="904">
        <v>5</v>
      </c>
      <c r="V13" s="904">
        <v>2</v>
      </c>
      <c r="W13" s="904">
        <v>0</v>
      </c>
      <c r="X13" s="904">
        <v>0</v>
      </c>
      <c r="Y13" s="904">
        <v>2</v>
      </c>
      <c r="Z13" s="905">
        <v>846</v>
      </c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288"/>
      <c r="AP13" s="288"/>
      <c r="AQ13" s="288"/>
      <c r="AR13" s="288"/>
      <c r="AS13" s="288"/>
      <c r="AT13" s="288"/>
      <c r="AU13" s="288"/>
    </row>
    <row r="14" spans="1:47" ht="16.5" customHeight="1">
      <c r="A14" s="1214"/>
      <c r="B14" s="1212"/>
      <c r="C14" s="1215" t="s">
        <v>54</v>
      </c>
      <c r="D14" s="290" t="s">
        <v>27</v>
      </c>
      <c r="E14" s="900">
        <v>0</v>
      </c>
      <c r="F14" s="900">
        <v>1</v>
      </c>
      <c r="G14" s="900">
        <v>1</v>
      </c>
      <c r="H14" s="900">
        <v>0</v>
      </c>
      <c r="I14" s="900">
        <v>0</v>
      </c>
      <c r="J14" s="900">
        <v>0</v>
      </c>
      <c r="K14" s="900">
        <v>0</v>
      </c>
      <c r="L14" s="900">
        <v>0</v>
      </c>
      <c r="M14" s="900">
        <v>36</v>
      </c>
      <c r="N14" s="900">
        <v>7</v>
      </c>
      <c r="O14" s="900">
        <v>26</v>
      </c>
      <c r="P14" s="900">
        <v>1</v>
      </c>
      <c r="Q14" s="900">
        <v>0</v>
      </c>
      <c r="R14" s="900">
        <v>0</v>
      </c>
      <c r="S14" s="900">
        <v>0</v>
      </c>
      <c r="T14" s="900">
        <v>0</v>
      </c>
      <c r="U14" s="900">
        <v>1</v>
      </c>
      <c r="V14" s="900">
        <v>1</v>
      </c>
      <c r="W14" s="900">
        <v>5</v>
      </c>
      <c r="X14" s="900">
        <v>2</v>
      </c>
      <c r="Y14" s="900">
        <v>0</v>
      </c>
      <c r="Z14" s="901">
        <v>81</v>
      </c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  <c r="AM14" s="288"/>
      <c r="AN14" s="288"/>
      <c r="AO14" s="288"/>
      <c r="AP14" s="288"/>
      <c r="AQ14" s="288"/>
      <c r="AR14" s="288"/>
      <c r="AS14" s="288"/>
      <c r="AT14" s="288"/>
      <c r="AU14" s="288"/>
    </row>
    <row r="15" spans="1:47" ht="16.5" customHeight="1">
      <c r="A15" s="1214"/>
      <c r="B15" s="1212"/>
      <c r="C15" s="1215"/>
      <c r="D15" s="292" t="s">
        <v>28</v>
      </c>
      <c r="E15" s="902">
        <v>0</v>
      </c>
      <c r="F15" s="902">
        <v>0</v>
      </c>
      <c r="G15" s="902">
        <v>11</v>
      </c>
      <c r="H15" s="902">
        <v>0</v>
      </c>
      <c r="I15" s="902">
        <v>40</v>
      </c>
      <c r="J15" s="902">
        <v>0</v>
      </c>
      <c r="K15" s="902">
        <v>0</v>
      </c>
      <c r="L15" s="902">
        <v>0</v>
      </c>
      <c r="M15" s="902">
        <v>7565</v>
      </c>
      <c r="N15" s="902">
        <v>1543</v>
      </c>
      <c r="O15" s="902">
        <v>6317</v>
      </c>
      <c r="P15" s="902">
        <v>195</v>
      </c>
      <c r="Q15" s="902">
        <v>0</v>
      </c>
      <c r="R15" s="902">
        <v>0</v>
      </c>
      <c r="S15" s="902">
        <v>0</v>
      </c>
      <c r="T15" s="902">
        <v>0</v>
      </c>
      <c r="U15" s="902">
        <v>144</v>
      </c>
      <c r="V15" s="902">
        <v>328</v>
      </c>
      <c r="W15" s="902">
        <v>1248</v>
      </c>
      <c r="X15" s="902">
        <v>451</v>
      </c>
      <c r="Y15" s="902">
        <v>68</v>
      </c>
      <c r="Z15" s="903">
        <v>17910</v>
      </c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288"/>
    </row>
    <row r="16" spans="1:47" ht="16.5" customHeight="1">
      <c r="A16" s="1214"/>
      <c r="B16" s="1212"/>
      <c r="C16" s="1215"/>
      <c r="D16" s="291" t="s">
        <v>26</v>
      </c>
      <c r="E16" s="904">
        <v>0</v>
      </c>
      <c r="F16" s="904">
        <v>0</v>
      </c>
      <c r="G16" s="904">
        <v>1</v>
      </c>
      <c r="H16" s="904">
        <v>0</v>
      </c>
      <c r="I16" s="904">
        <v>2</v>
      </c>
      <c r="J16" s="904">
        <v>0</v>
      </c>
      <c r="K16" s="904">
        <v>0</v>
      </c>
      <c r="L16" s="904">
        <v>0</v>
      </c>
      <c r="M16" s="904">
        <v>162</v>
      </c>
      <c r="N16" s="904">
        <v>22</v>
      </c>
      <c r="O16" s="904">
        <v>75</v>
      </c>
      <c r="P16" s="904">
        <v>2</v>
      </c>
      <c r="Q16" s="904">
        <v>0</v>
      </c>
      <c r="R16" s="904">
        <v>0</v>
      </c>
      <c r="S16" s="904">
        <v>0</v>
      </c>
      <c r="T16" s="904">
        <v>0</v>
      </c>
      <c r="U16" s="904">
        <v>1</v>
      </c>
      <c r="V16" s="904">
        <v>1</v>
      </c>
      <c r="W16" s="904">
        <v>5</v>
      </c>
      <c r="X16" s="904">
        <v>2</v>
      </c>
      <c r="Y16" s="904">
        <v>0</v>
      </c>
      <c r="Z16" s="906">
        <v>273</v>
      </c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  <c r="AU16" s="288"/>
    </row>
    <row r="17" spans="1:47" ht="16.5" customHeight="1">
      <c r="A17" s="1214"/>
      <c r="B17" s="1212" t="s">
        <v>30</v>
      </c>
      <c r="C17" s="1212"/>
      <c r="D17" s="290" t="s">
        <v>27</v>
      </c>
      <c r="E17" s="900">
        <v>66</v>
      </c>
      <c r="F17" s="900">
        <v>222</v>
      </c>
      <c r="G17" s="900">
        <v>592</v>
      </c>
      <c r="H17" s="900">
        <v>682</v>
      </c>
      <c r="I17" s="900">
        <v>1319</v>
      </c>
      <c r="J17" s="900">
        <v>1608</v>
      </c>
      <c r="K17" s="900">
        <v>4061</v>
      </c>
      <c r="L17" s="900">
        <v>3640</v>
      </c>
      <c r="M17" s="900">
        <v>7302</v>
      </c>
      <c r="N17" s="900">
        <v>9016</v>
      </c>
      <c r="O17" s="900">
        <v>8618</v>
      </c>
      <c r="P17" s="900">
        <v>5279</v>
      </c>
      <c r="Q17" s="900">
        <v>3087</v>
      </c>
      <c r="R17" s="900">
        <v>2109</v>
      </c>
      <c r="S17" s="900">
        <v>1584</v>
      </c>
      <c r="T17" s="900">
        <v>1279</v>
      </c>
      <c r="U17" s="900">
        <v>1263</v>
      </c>
      <c r="V17" s="900">
        <v>953</v>
      </c>
      <c r="W17" s="900">
        <v>473</v>
      </c>
      <c r="X17" s="900">
        <v>143</v>
      </c>
      <c r="Y17" s="900">
        <v>158</v>
      </c>
      <c r="Z17" s="901">
        <v>53453</v>
      </c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8"/>
      <c r="AT17" s="288"/>
      <c r="AU17" s="288"/>
    </row>
    <row r="18" spans="1:47" ht="16.5" customHeight="1">
      <c r="A18" s="1214"/>
      <c r="B18" s="1212"/>
      <c r="C18" s="1212"/>
      <c r="D18" s="292" t="s">
        <v>28</v>
      </c>
      <c r="E18" s="902">
        <v>1423</v>
      </c>
      <c r="F18" s="902">
        <v>13305</v>
      </c>
      <c r="G18" s="902">
        <v>79071</v>
      </c>
      <c r="H18" s="902">
        <v>134726</v>
      </c>
      <c r="I18" s="902">
        <v>333490</v>
      </c>
      <c r="J18" s="902">
        <v>499831</v>
      </c>
      <c r="K18" s="902">
        <v>1459813</v>
      </c>
      <c r="L18" s="902">
        <v>1582369</v>
      </c>
      <c r="M18" s="902">
        <v>3497828</v>
      </c>
      <c r="N18" s="902">
        <v>4718189</v>
      </c>
      <c r="O18" s="902">
        <v>4797760</v>
      </c>
      <c r="P18" s="902">
        <v>3056077</v>
      </c>
      <c r="Q18" s="902">
        <v>1910572</v>
      </c>
      <c r="R18" s="902">
        <v>1360584</v>
      </c>
      <c r="S18" s="902">
        <v>1055493</v>
      </c>
      <c r="T18" s="902">
        <v>896025</v>
      </c>
      <c r="U18" s="902">
        <v>892884</v>
      </c>
      <c r="V18" s="902">
        <v>697668</v>
      </c>
      <c r="W18" s="902">
        <v>341775</v>
      </c>
      <c r="X18" s="902">
        <v>106587</v>
      </c>
      <c r="Y18" s="902">
        <v>114778</v>
      </c>
      <c r="Z18" s="903">
        <v>27550248</v>
      </c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  <c r="AU18" s="288"/>
    </row>
    <row r="19" spans="1:47" ht="16.5" customHeight="1">
      <c r="A19" s="1214"/>
      <c r="B19" s="1212"/>
      <c r="C19" s="1212"/>
      <c r="D19" s="291" t="s">
        <v>26</v>
      </c>
      <c r="E19" s="907">
        <v>615</v>
      </c>
      <c r="F19" s="907">
        <v>3130</v>
      </c>
      <c r="G19" s="907">
        <v>9183</v>
      </c>
      <c r="H19" s="907">
        <v>9858</v>
      </c>
      <c r="I19" s="907">
        <v>16618</v>
      </c>
      <c r="J19" s="907">
        <v>18383</v>
      </c>
      <c r="K19" s="907">
        <v>40888</v>
      </c>
      <c r="L19" s="907">
        <v>33124</v>
      </c>
      <c r="M19" s="907">
        <v>60596</v>
      </c>
      <c r="N19" s="907">
        <v>65564</v>
      </c>
      <c r="O19" s="907">
        <v>53919</v>
      </c>
      <c r="P19" s="907">
        <v>28041</v>
      </c>
      <c r="Q19" s="907">
        <v>14853</v>
      </c>
      <c r="R19" s="907">
        <v>9036</v>
      </c>
      <c r="S19" s="907">
        <v>5990</v>
      </c>
      <c r="T19" s="907">
        <v>4105</v>
      </c>
      <c r="U19" s="907">
        <v>3511</v>
      </c>
      <c r="V19" s="907">
        <v>2173</v>
      </c>
      <c r="W19" s="907">
        <v>1011</v>
      </c>
      <c r="X19" s="907">
        <v>274</v>
      </c>
      <c r="Y19" s="907">
        <v>291</v>
      </c>
      <c r="Z19" s="908">
        <v>381163</v>
      </c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</row>
    <row r="20" spans="1:47" ht="16.5" customHeight="1">
      <c r="A20" s="1214"/>
      <c r="B20" s="1212" t="s">
        <v>31</v>
      </c>
      <c r="C20" s="1215" t="s">
        <v>55</v>
      </c>
      <c r="D20" s="290" t="s">
        <v>27</v>
      </c>
      <c r="E20" s="900">
        <v>0</v>
      </c>
      <c r="F20" s="900">
        <v>1</v>
      </c>
      <c r="G20" s="900">
        <v>2</v>
      </c>
      <c r="H20" s="900">
        <v>1</v>
      </c>
      <c r="I20" s="900">
        <v>12</v>
      </c>
      <c r="J20" s="900">
        <v>22</v>
      </c>
      <c r="K20" s="900">
        <v>7</v>
      </c>
      <c r="L20" s="900">
        <v>2</v>
      </c>
      <c r="M20" s="900">
        <v>1</v>
      </c>
      <c r="N20" s="900">
        <v>0</v>
      </c>
      <c r="O20" s="900">
        <v>0</v>
      </c>
      <c r="P20" s="900">
        <v>0</v>
      </c>
      <c r="Q20" s="900">
        <v>0</v>
      </c>
      <c r="R20" s="900">
        <v>0</v>
      </c>
      <c r="S20" s="900">
        <v>0</v>
      </c>
      <c r="T20" s="900">
        <v>0</v>
      </c>
      <c r="U20" s="900">
        <v>0</v>
      </c>
      <c r="V20" s="900">
        <v>0</v>
      </c>
      <c r="W20" s="900">
        <v>0</v>
      </c>
      <c r="X20" s="900">
        <v>0</v>
      </c>
      <c r="Y20" s="900">
        <v>0</v>
      </c>
      <c r="Z20" s="901">
        <v>49</v>
      </c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288"/>
      <c r="AT20" s="288"/>
      <c r="AU20" s="288"/>
    </row>
    <row r="21" spans="1:47" ht="16.5" customHeight="1">
      <c r="A21" s="1214"/>
      <c r="B21" s="1212"/>
      <c r="C21" s="1215"/>
      <c r="D21" s="292" t="s">
        <v>28</v>
      </c>
      <c r="E21" s="902">
        <v>0</v>
      </c>
      <c r="F21" s="902">
        <v>24</v>
      </c>
      <c r="G21" s="902">
        <v>86</v>
      </c>
      <c r="H21" s="902">
        <v>54</v>
      </c>
      <c r="I21" s="902">
        <v>820</v>
      </c>
      <c r="J21" s="902">
        <v>1195</v>
      </c>
      <c r="K21" s="902">
        <v>442</v>
      </c>
      <c r="L21" s="902">
        <v>138</v>
      </c>
      <c r="M21" s="902">
        <v>0</v>
      </c>
      <c r="N21" s="902">
        <v>0</v>
      </c>
      <c r="O21" s="902">
        <v>0</v>
      </c>
      <c r="P21" s="902">
        <v>0</v>
      </c>
      <c r="Q21" s="902">
        <v>0</v>
      </c>
      <c r="R21" s="902">
        <v>0</v>
      </c>
      <c r="S21" s="902">
        <v>0</v>
      </c>
      <c r="T21" s="902">
        <v>0</v>
      </c>
      <c r="U21" s="902">
        <v>0</v>
      </c>
      <c r="V21" s="902">
        <v>0</v>
      </c>
      <c r="W21" s="902">
        <v>0</v>
      </c>
      <c r="X21" s="902">
        <v>0</v>
      </c>
      <c r="Y21" s="902">
        <v>0</v>
      </c>
      <c r="Z21" s="903">
        <v>2759</v>
      </c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8"/>
      <c r="AU21" s="288"/>
    </row>
    <row r="22" spans="1:47" ht="16.5" customHeight="1">
      <c r="A22" s="1214"/>
      <c r="B22" s="1212"/>
      <c r="C22" s="1215"/>
      <c r="D22" s="291" t="s">
        <v>26</v>
      </c>
      <c r="E22" s="904">
        <v>0</v>
      </c>
      <c r="F22" s="904">
        <v>4</v>
      </c>
      <c r="G22" s="904">
        <v>10</v>
      </c>
      <c r="H22" s="904">
        <v>4</v>
      </c>
      <c r="I22" s="904">
        <v>29</v>
      </c>
      <c r="J22" s="904">
        <v>20</v>
      </c>
      <c r="K22" s="904">
        <v>4</v>
      </c>
      <c r="L22" s="904">
        <v>1</v>
      </c>
      <c r="M22" s="904">
        <v>0</v>
      </c>
      <c r="N22" s="904">
        <v>0</v>
      </c>
      <c r="O22" s="904">
        <v>0</v>
      </c>
      <c r="P22" s="904">
        <v>0</v>
      </c>
      <c r="Q22" s="904">
        <v>0</v>
      </c>
      <c r="R22" s="904">
        <v>0</v>
      </c>
      <c r="S22" s="904">
        <v>0</v>
      </c>
      <c r="T22" s="904">
        <v>0</v>
      </c>
      <c r="U22" s="904">
        <v>0</v>
      </c>
      <c r="V22" s="904">
        <v>0</v>
      </c>
      <c r="W22" s="904">
        <v>0</v>
      </c>
      <c r="X22" s="904">
        <v>0</v>
      </c>
      <c r="Y22" s="904">
        <v>0</v>
      </c>
      <c r="Z22" s="905">
        <v>72</v>
      </c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288"/>
      <c r="AO22" s="288"/>
      <c r="AP22" s="288"/>
      <c r="AQ22" s="288"/>
      <c r="AR22" s="288"/>
      <c r="AS22" s="288"/>
      <c r="AT22" s="288"/>
      <c r="AU22" s="288"/>
    </row>
    <row r="23" spans="1:47" ht="16.5" customHeight="1">
      <c r="A23" s="1214"/>
      <c r="B23" s="1212"/>
      <c r="C23" s="1215" t="s">
        <v>56</v>
      </c>
      <c r="D23" s="290" t="s">
        <v>27</v>
      </c>
      <c r="E23" s="900">
        <v>0</v>
      </c>
      <c r="F23" s="900">
        <v>9</v>
      </c>
      <c r="G23" s="900">
        <v>33</v>
      </c>
      <c r="H23" s="900">
        <v>15</v>
      </c>
      <c r="I23" s="900">
        <v>75</v>
      </c>
      <c r="J23" s="900">
        <v>4</v>
      </c>
      <c r="K23" s="900">
        <v>1</v>
      </c>
      <c r="L23" s="900">
        <v>6</v>
      </c>
      <c r="M23" s="900">
        <v>19</v>
      </c>
      <c r="N23" s="900">
        <v>62</v>
      </c>
      <c r="O23" s="900">
        <v>20</v>
      </c>
      <c r="P23" s="900">
        <v>18</v>
      </c>
      <c r="Q23" s="900">
        <v>17</v>
      </c>
      <c r="R23" s="900">
        <v>4</v>
      </c>
      <c r="S23" s="900">
        <v>3</v>
      </c>
      <c r="T23" s="900">
        <v>3</v>
      </c>
      <c r="U23" s="900">
        <v>6</v>
      </c>
      <c r="V23" s="900">
        <v>4</v>
      </c>
      <c r="W23" s="900">
        <v>0</v>
      </c>
      <c r="X23" s="900">
        <v>1</v>
      </c>
      <c r="Y23" s="900">
        <v>3</v>
      </c>
      <c r="Z23" s="901">
        <v>303</v>
      </c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88"/>
      <c r="AQ23" s="288"/>
      <c r="AR23" s="288"/>
      <c r="AS23" s="288"/>
      <c r="AT23" s="288"/>
      <c r="AU23" s="288"/>
    </row>
    <row r="24" spans="1:47" ht="16.5" customHeight="1">
      <c r="A24" s="1214"/>
      <c r="B24" s="1212"/>
      <c r="C24" s="1215"/>
      <c r="D24" s="292" t="s">
        <v>28</v>
      </c>
      <c r="E24" s="902">
        <v>0</v>
      </c>
      <c r="F24" s="902">
        <v>138</v>
      </c>
      <c r="G24" s="902">
        <v>1072</v>
      </c>
      <c r="H24" s="902">
        <v>663</v>
      </c>
      <c r="I24" s="902">
        <v>5029</v>
      </c>
      <c r="J24" s="902">
        <v>365</v>
      </c>
      <c r="K24" s="902">
        <v>118</v>
      </c>
      <c r="L24" s="902">
        <v>707</v>
      </c>
      <c r="M24" s="902">
        <v>2487</v>
      </c>
      <c r="N24" s="902">
        <v>8431</v>
      </c>
      <c r="O24" s="902">
        <v>3013</v>
      </c>
      <c r="P24" s="902">
        <v>2687</v>
      </c>
      <c r="Q24" s="902">
        <v>3122</v>
      </c>
      <c r="R24" s="902">
        <v>736</v>
      </c>
      <c r="S24" s="902">
        <v>542</v>
      </c>
      <c r="T24" s="902">
        <v>464</v>
      </c>
      <c r="U24" s="902">
        <v>1021</v>
      </c>
      <c r="V24" s="902">
        <v>723</v>
      </c>
      <c r="W24" s="902">
        <v>0</v>
      </c>
      <c r="X24" s="902">
        <v>113</v>
      </c>
      <c r="Y24" s="902">
        <v>479</v>
      </c>
      <c r="Z24" s="903">
        <v>31910</v>
      </c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288"/>
    </row>
    <row r="25" spans="1:47" ht="16.5" customHeight="1">
      <c r="A25" s="1214"/>
      <c r="B25" s="1212"/>
      <c r="C25" s="1215"/>
      <c r="D25" s="291" t="s">
        <v>26</v>
      </c>
      <c r="E25" s="904">
        <v>0</v>
      </c>
      <c r="F25" s="904">
        <v>25</v>
      </c>
      <c r="G25" s="904">
        <v>123</v>
      </c>
      <c r="H25" s="904">
        <v>59</v>
      </c>
      <c r="I25" s="904">
        <v>307</v>
      </c>
      <c r="J25" s="904">
        <v>15</v>
      </c>
      <c r="K25" s="904">
        <v>3</v>
      </c>
      <c r="L25" s="904">
        <v>15</v>
      </c>
      <c r="M25" s="904">
        <v>38</v>
      </c>
      <c r="N25" s="904">
        <v>110</v>
      </c>
      <c r="O25" s="904">
        <v>34</v>
      </c>
      <c r="P25" s="904">
        <v>23</v>
      </c>
      <c r="Q25" s="904">
        <v>19</v>
      </c>
      <c r="R25" s="904">
        <v>3</v>
      </c>
      <c r="S25" s="904">
        <v>1</v>
      </c>
      <c r="T25" s="904">
        <v>1</v>
      </c>
      <c r="U25" s="904">
        <v>3</v>
      </c>
      <c r="V25" s="904">
        <v>1</v>
      </c>
      <c r="W25" s="904">
        <v>0</v>
      </c>
      <c r="X25" s="904">
        <v>1</v>
      </c>
      <c r="Y25" s="904">
        <v>1</v>
      </c>
      <c r="Z25" s="906">
        <v>782</v>
      </c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  <c r="AO25" s="288"/>
      <c r="AP25" s="288"/>
      <c r="AQ25" s="288"/>
      <c r="AR25" s="288"/>
      <c r="AS25" s="288"/>
      <c r="AT25" s="288"/>
      <c r="AU25" s="288"/>
    </row>
    <row r="26" spans="1:47" ht="16.5" customHeight="1">
      <c r="A26" s="1214"/>
      <c r="B26" s="1212" t="s">
        <v>30</v>
      </c>
      <c r="C26" s="1212"/>
      <c r="D26" s="290" t="s">
        <v>27</v>
      </c>
      <c r="E26" s="900">
        <v>1</v>
      </c>
      <c r="F26" s="900">
        <v>10</v>
      </c>
      <c r="G26" s="900">
        <v>36</v>
      </c>
      <c r="H26" s="900">
        <v>16</v>
      </c>
      <c r="I26" s="900">
        <v>86</v>
      </c>
      <c r="J26" s="900">
        <v>27</v>
      </c>
      <c r="K26" s="900">
        <v>8</v>
      </c>
      <c r="L26" s="900">
        <v>8</v>
      </c>
      <c r="M26" s="900">
        <v>20</v>
      </c>
      <c r="N26" s="900">
        <v>62</v>
      </c>
      <c r="O26" s="900">
        <v>20</v>
      </c>
      <c r="P26" s="900">
        <v>18</v>
      </c>
      <c r="Q26" s="900">
        <v>17</v>
      </c>
      <c r="R26" s="900">
        <v>4</v>
      </c>
      <c r="S26" s="900">
        <v>3</v>
      </c>
      <c r="T26" s="900">
        <v>3</v>
      </c>
      <c r="U26" s="900">
        <v>6</v>
      </c>
      <c r="V26" s="900">
        <v>4</v>
      </c>
      <c r="W26" s="900">
        <v>0</v>
      </c>
      <c r="X26" s="900">
        <v>1</v>
      </c>
      <c r="Y26" s="900">
        <v>3</v>
      </c>
      <c r="Z26" s="901">
        <v>352</v>
      </c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8"/>
      <c r="AU26" s="288"/>
    </row>
    <row r="27" spans="1:47" ht="16.5" customHeight="1">
      <c r="A27" s="1214"/>
      <c r="B27" s="1212"/>
      <c r="C27" s="1212"/>
      <c r="D27" s="292" t="s">
        <v>28</v>
      </c>
      <c r="E27" s="902">
        <v>0</v>
      </c>
      <c r="F27" s="902">
        <v>162</v>
      </c>
      <c r="G27" s="902">
        <v>1158</v>
      </c>
      <c r="H27" s="902">
        <v>717</v>
      </c>
      <c r="I27" s="902">
        <v>5849</v>
      </c>
      <c r="J27" s="902">
        <v>1560</v>
      </c>
      <c r="K27" s="902">
        <v>560</v>
      </c>
      <c r="L27" s="902">
        <v>845</v>
      </c>
      <c r="M27" s="902">
        <v>2487</v>
      </c>
      <c r="N27" s="902">
        <v>8431</v>
      </c>
      <c r="O27" s="902">
        <v>3013</v>
      </c>
      <c r="P27" s="902">
        <v>2687</v>
      </c>
      <c r="Q27" s="902">
        <v>3122</v>
      </c>
      <c r="R27" s="902">
        <v>736</v>
      </c>
      <c r="S27" s="902">
        <v>542</v>
      </c>
      <c r="T27" s="902">
        <v>464</v>
      </c>
      <c r="U27" s="902">
        <v>1021</v>
      </c>
      <c r="V27" s="902">
        <v>723</v>
      </c>
      <c r="W27" s="902">
        <v>0</v>
      </c>
      <c r="X27" s="902">
        <v>113</v>
      </c>
      <c r="Y27" s="902">
        <v>479</v>
      </c>
      <c r="Z27" s="903">
        <v>34669</v>
      </c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  <c r="AP27" s="288"/>
      <c r="AQ27" s="288"/>
      <c r="AR27" s="288"/>
      <c r="AS27" s="288"/>
      <c r="AT27" s="288"/>
      <c r="AU27" s="288"/>
    </row>
    <row r="28" spans="1:47" ht="16.5" customHeight="1">
      <c r="A28" s="1214"/>
      <c r="B28" s="1212"/>
      <c r="C28" s="1212"/>
      <c r="D28" s="291" t="s">
        <v>26</v>
      </c>
      <c r="E28" s="907">
        <v>0</v>
      </c>
      <c r="F28" s="907">
        <v>29</v>
      </c>
      <c r="G28" s="907">
        <v>133</v>
      </c>
      <c r="H28" s="907">
        <v>63</v>
      </c>
      <c r="I28" s="907">
        <v>336</v>
      </c>
      <c r="J28" s="907">
        <v>35</v>
      </c>
      <c r="K28" s="907">
        <v>7</v>
      </c>
      <c r="L28" s="907">
        <v>16</v>
      </c>
      <c r="M28" s="907">
        <v>38</v>
      </c>
      <c r="N28" s="907">
        <v>110</v>
      </c>
      <c r="O28" s="907">
        <v>34</v>
      </c>
      <c r="P28" s="907">
        <v>23</v>
      </c>
      <c r="Q28" s="907">
        <v>19</v>
      </c>
      <c r="R28" s="907">
        <v>3</v>
      </c>
      <c r="S28" s="907">
        <v>1</v>
      </c>
      <c r="T28" s="907">
        <v>1</v>
      </c>
      <c r="U28" s="907">
        <v>3</v>
      </c>
      <c r="V28" s="907">
        <v>1</v>
      </c>
      <c r="W28" s="907">
        <v>0</v>
      </c>
      <c r="X28" s="907">
        <v>1</v>
      </c>
      <c r="Y28" s="907">
        <v>1</v>
      </c>
      <c r="Z28" s="908">
        <v>854</v>
      </c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/>
      <c r="AR28" s="288"/>
      <c r="AS28" s="288"/>
      <c r="AT28" s="288"/>
      <c r="AU28" s="288"/>
    </row>
    <row r="29" spans="1:47" ht="16.5" customHeight="1">
      <c r="A29" s="1214" t="s">
        <v>24</v>
      </c>
      <c r="B29" s="1212"/>
      <c r="C29" s="1212"/>
      <c r="D29" s="290" t="s">
        <v>27</v>
      </c>
      <c r="E29" s="900">
        <v>66</v>
      </c>
      <c r="F29" s="900">
        <v>232</v>
      </c>
      <c r="G29" s="900">
        <v>628</v>
      </c>
      <c r="H29" s="900">
        <v>698</v>
      </c>
      <c r="I29" s="900">
        <v>1405</v>
      </c>
      <c r="J29" s="900">
        <v>1635</v>
      </c>
      <c r="K29" s="900">
        <v>4069</v>
      </c>
      <c r="L29" s="900">
        <v>3647</v>
      </c>
      <c r="M29" s="900">
        <v>7322</v>
      </c>
      <c r="N29" s="900">
        <v>9078</v>
      </c>
      <c r="O29" s="900">
        <v>8638</v>
      </c>
      <c r="P29" s="900">
        <v>5297</v>
      </c>
      <c r="Q29" s="900">
        <v>3104</v>
      </c>
      <c r="R29" s="900">
        <v>2113</v>
      </c>
      <c r="S29" s="900">
        <v>1587</v>
      </c>
      <c r="T29" s="900">
        <v>1281</v>
      </c>
      <c r="U29" s="900">
        <v>1269</v>
      </c>
      <c r="V29" s="900">
        <v>957</v>
      </c>
      <c r="W29" s="900">
        <v>473</v>
      </c>
      <c r="X29" s="900">
        <v>143</v>
      </c>
      <c r="Y29" s="900">
        <v>161</v>
      </c>
      <c r="Z29" s="901">
        <v>53806</v>
      </c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288"/>
      <c r="AU29" s="288"/>
    </row>
    <row r="30" spans="1:47" ht="16.5" customHeight="1">
      <c r="A30" s="1214"/>
      <c r="B30" s="1212"/>
      <c r="C30" s="1212"/>
      <c r="D30" s="292" t="s">
        <v>28</v>
      </c>
      <c r="E30" s="902">
        <v>1423</v>
      </c>
      <c r="F30" s="902">
        <v>13467</v>
      </c>
      <c r="G30" s="902">
        <v>80229</v>
      </c>
      <c r="H30" s="902">
        <v>135443</v>
      </c>
      <c r="I30" s="902">
        <v>339339</v>
      </c>
      <c r="J30" s="902">
        <v>501391</v>
      </c>
      <c r="K30" s="902">
        <v>1460373</v>
      </c>
      <c r="L30" s="902">
        <v>1583214</v>
      </c>
      <c r="M30" s="902">
        <v>3500315</v>
      </c>
      <c r="N30" s="902">
        <v>4726620</v>
      </c>
      <c r="O30" s="902">
        <v>4800773</v>
      </c>
      <c r="P30" s="902">
        <v>3058764</v>
      </c>
      <c r="Q30" s="902">
        <v>1913694</v>
      </c>
      <c r="R30" s="902">
        <v>1361320</v>
      </c>
      <c r="S30" s="902">
        <v>1056035</v>
      </c>
      <c r="T30" s="902">
        <v>896489</v>
      </c>
      <c r="U30" s="902">
        <v>893905</v>
      </c>
      <c r="V30" s="902">
        <v>698391</v>
      </c>
      <c r="W30" s="902">
        <v>341775</v>
      </c>
      <c r="X30" s="902">
        <v>106700</v>
      </c>
      <c r="Y30" s="902">
        <v>115257</v>
      </c>
      <c r="Z30" s="903">
        <v>27584917</v>
      </c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</row>
    <row r="31" spans="1:47" ht="16.5" customHeight="1">
      <c r="A31" s="1214"/>
      <c r="B31" s="1212"/>
      <c r="C31" s="1212"/>
      <c r="D31" s="291" t="s">
        <v>26</v>
      </c>
      <c r="E31" s="907">
        <v>615</v>
      </c>
      <c r="F31" s="907">
        <v>3159</v>
      </c>
      <c r="G31" s="907">
        <v>9316</v>
      </c>
      <c r="H31" s="907">
        <v>9921</v>
      </c>
      <c r="I31" s="907">
        <v>16954</v>
      </c>
      <c r="J31" s="907">
        <v>18418</v>
      </c>
      <c r="K31" s="907">
        <v>40895</v>
      </c>
      <c r="L31" s="907">
        <v>33140</v>
      </c>
      <c r="M31" s="907">
        <v>60634</v>
      </c>
      <c r="N31" s="907">
        <v>65674</v>
      </c>
      <c r="O31" s="907">
        <v>53953</v>
      </c>
      <c r="P31" s="907">
        <v>28064</v>
      </c>
      <c r="Q31" s="907">
        <v>14872</v>
      </c>
      <c r="R31" s="907">
        <v>9039</v>
      </c>
      <c r="S31" s="907">
        <v>5991</v>
      </c>
      <c r="T31" s="907">
        <v>4106</v>
      </c>
      <c r="U31" s="907">
        <v>3514</v>
      </c>
      <c r="V31" s="907">
        <v>2174</v>
      </c>
      <c r="W31" s="907">
        <v>1011</v>
      </c>
      <c r="X31" s="907">
        <v>275</v>
      </c>
      <c r="Y31" s="907">
        <v>292</v>
      </c>
      <c r="Z31" s="908">
        <v>382017</v>
      </c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</row>
    <row r="32" spans="1:47" ht="16.5" customHeight="1">
      <c r="A32" s="1214" t="s">
        <v>34</v>
      </c>
      <c r="B32" s="1212" t="s">
        <v>29</v>
      </c>
      <c r="C32" s="1215" t="s">
        <v>53</v>
      </c>
      <c r="D32" s="290" t="s">
        <v>27</v>
      </c>
      <c r="E32" s="900">
        <v>0</v>
      </c>
      <c r="F32" s="900">
        <v>0</v>
      </c>
      <c r="G32" s="900">
        <v>4</v>
      </c>
      <c r="H32" s="900">
        <v>0</v>
      </c>
      <c r="I32" s="900">
        <v>0</v>
      </c>
      <c r="J32" s="900">
        <v>0</v>
      </c>
      <c r="K32" s="900">
        <v>0</v>
      </c>
      <c r="L32" s="900">
        <v>9</v>
      </c>
      <c r="M32" s="900">
        <v>27</v>
      </c>
      <c r="N32" s="900">
        <v>34</v>
      </c>
      <c r="O32" s="900">
        <v>27</v>
      </c>
      <c r="P32" s="900">
        <v>40</v>
      </c>
      <c r="Q32" s="900">
        <v>54</v>
      </c>
      <c r="R32" s="900">
        <v>51</v>
      </c>
      <c r="S32" s="900">
        <v>33</v>
      </c>
      <c r="T32" s="900">
        <v>23</v>
      </c>
      <c r="U32" s="900">
        <v>42</v>
      </c>
      <c r="V32" s="900">
        <v>10</v>
      </c>
      <c r="W32" s="900">
        <v>49</v>
      </c>
      <c r="X32" s="900">
        <v>13</v>
      </c>
      <c r="Y32" s="900">
        <v>51</v>
      </c>
      <c r="Z32" s="901">
        <v>468</v>
      </c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288"/>
    </row>
    <row r="33" spans="1:47" ht="16.5" customHeight="1">
      <c r="A33" s="1214"/>
      <c r="B33" s="1212"/>
      <c r="C33" s="1215"/>
      <c r="D33" s="292" t="s">
        <v>28</v>
      </c>
      <c r="E33" s="902">
        <v>0</v>
      </c>
      <c r="F33" s="902">
        <v>0</v>
      </c>
      <c r="G33" s="902">
        <v>180</v>
      </c>
      <c r="H33" s="902">
        <v>0</v>
      </c>
      <c r="I33" s="902">
        <v>0</v>
      </c>
      <c r="J33" s="902">
        <v>42</v>
      </c>
      <c r="K33" s="902">
        <v>0</v>
      </c>
      <c r="L33" s="902">
        <v>1370</v>
      </c>
      <c r="M33" s="902">
        <v>5013</v>
      </c>
      <c r="N33" s="902">
        <v>7067</v>
      </c>
      <c r="O33" s="902">
        <v>6059</v>
      </c>
      <c r="P33" s="902">
        <v>8949</v>
      </c>
      <c r="Q33" s="902">
        <v>12461</v>
      </c>
      <c r="R33" s="902">
        <v>11780</v>
      </c>
      <c r="S33" s="902">
        <v>8213</v>
      </c>
      <c r="T33" s="902">
        <v>5961</v>
      </c>
      <c r="U33" s="902">
        <v>9598</v>
      </c>
      <c r="V33" s="902">
        <v>2312</v>
      </c>
      <c r="W33" s="902">
        <v>11095</v>
      </c>
      <c r="X33" s="902">
        <v>3035</v>
      </c>
      <c r="Y33" s="902">
        <v>11601</v>
      </c>
      <c r="Z33" s="903">
        <v>104736</v>
      </c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  <c r="AO33" s="288"/>
      <c r="AP33" s="288"/>
      <c r="AQ33" s="288"/>
      <c r="AR33" s="288"/>
      <c r="AS33" s="288"/>
      <c r="AT33" s="288"/>
      <c r="AU33" s="288"/>
    </row>
    <row r="34" spans="1:47" ht="16.5" customHeight="1">
      <c r="A34" s="1214"/>
      <c r="B34" s="1212"/>
      <c r="C34" s="1215"/>
      <c r="D34" s="291" t="s">
        <v>26</v>
      </c>
      <c r="E34" s="904">
        <v>0</v>
      </c>
      <c r="F34" s="904">
        <v>0</v>
      </c>
      <c r="G34" s="904">
        <v>24</v>
      </c>
      <c r="H34" s="904">
        <v>0</v>
      </c>
      <c r="I34" s="904">
        <v>0</v>
      </c>
      <c r="J34" s="904">
        <v>3</v>
      </c>
      <c r="K34" s="904">
        <v>0</v>
      </c>
      <c r="L34" s="904">
        <v>24</v>
      </c>
      <c r="M34" s="904">
        <v>107</v>
      </c>
      <c r="N34" s="904">
        <v>107</v>
      </c>
      <c r="O34" s="904">
        <v>69</v>
      </c>
      <c r="P34" s="904">
        <v>72</v>
      </c>
      <c r="Q34" s="904">
        <v>111</v>
      </c>
      <c r="R34" s="904">
        <v>75</v>
      </c>
      <c r="S34" s="904">
        <v>36</v>
      </c>
      <c r="T34" s="904">
        <v>25</v>
      </c>
      <c r="U34" s="904">
        <v>51</v>
      </c>
      <c r="V34" s="904">
        <v>12</v>
      </c>
      <c r="W34" s="904">
        <v>52</v>
      </c>
      <c r="X34" s="904">
        <v>18</v>
      </c>
      <c r="Y34" s="904">
        <v>65</v>
      </c>
      <c r="Z34" s="905">
        <v>851</v>
      </c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288"/>
      <c r="AN34" s="288"/>
      <c r="AO34" s="288"/>
      <c r="AP34" s="288"/>
      <c r="AQ34" s="288"/>
      <c r="AR34" s="288"/>
      <c r="AS34" s="288"/>
      <c r="AT34" s="288"/>
      <c r="AU34" s="288"/>
    </row>
    <row r="35" spans="1:47" ht="16.5" customHeight="1">
      <c r="A35" s="1214"/>
      <c r="B35" s="1212"/>
      <c r="C35" s="1215" t="s">
        <v>54</v>
      </c>
      <c r="D35" s="290" t="s">
        <v>27</v>
      </c>
      <c r="E35" s="900">
        <v>0</v>
      </c>
      <c r="F35" s="900">
        <v>6</v>
      </c>
      <c r="G35" s="900">
        <v>0</v>
      </c>
      <c r="H35" s="900">
        <v>0</v>
      </c>
      <c r="I35" s="900">
        <v>0</v>
      </c>
      <c r="J35" s="900">
        <v>0</v>
      </c>
      <c r="K35" s="900">
        <v>0</v>
      </c>
      <c r="L35" s="900">
        <v>0</v>
      </c>
      <c r="M35" s="900">
        <v>0</v>
      </c>
      <c r="N35" s="900">
        <v>0</v>
      </c>
      <c r="O35" s="900">
        <v>23</v>
      </c>
      <c r="P35" s="900">
        <v>0</v>
      </c>
      <c r="Q35" s="900">
        <v>0</v>
      </c>
      <c r="R35" s="900">
        <v>0</v>
      </c>
      <c r="S35" s="900">
        <v>3</v>
      </c>
      <c r="T35" s="900">
        <v>0</v>
      </c>
      <c r="U35" s="900">
        <v>1</v>
      </c>
      <c r="V35" s="900">
        <v>0</v>
      </c>
      <c r="W35" s="900">
        <v>3</v>
      </c>
      <c r="X35" s="900">
        <v>15</v>
      </c>
      <c r="Y35" s="900">
        <v>278</v>
      </c>
      <c r="Z35" s="901">
        <v>330</v>
      </c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8"/>
      <c r="AO35" s="288"/>
      <c r="AP35" s="288"/>
      <c r="AQ35" s="288"/>
      <c r="AR35" s="288"/>
      <c r="AS35" s="288"/>
      <c r="AT35" s="288"/>
      <c r="AU35" s="288"/>
    </row>
    <row r="36" spans="1:47" ht="16.5" customHeight="1">
      <c r="A36" s="1214"/>
      <c r="B36" s="1212"/>
      <c r="C36" s="1215"/>
      <c r="D36" s="292" t="s">
        <v>28</v>
      </c>
      <c r="E36" s="902">
        <v>0</v>
      </c>
      <c r="F36" s="902">
        <v>0</v>
      </c>
      <c r="G36" s="902">
        <v>0</v>
      </c>
      <c r="H36" s="902">
        <v>0</v>
      </c>
      <c r="I36" s="902">
        <v>0</v>
      </c>
      <c r="J36" s="902">
        <v>22</v>
      </c>
      <c r="K36" s="902">
        <v>0</v>
      </c>
      <c r="L36" s="902">
        <v>0</v>
      </c>
      <c r="M36" s="902">
        <v>87</v>
      </c>
      <c r="N36" s="902">
        <v>26</v>
      </c>
      <c r="O36" s="902">
        <v>5044</v>
      </c>
      <c r="P36" s="902">
        <v>0</v>
      </c>
      <c r="Q36" s="902">
        <v>0</v>
      </c>
      <c r="R36" s="902">
        <v>0</v>
      </c>
      <c r="S36" s="902">
        <v>630</v>
      </c>
      <c r="T36" s="902">
        <v>98</v>
      </c>
      <c r="U36" s="902">
        <v>350</v>
      </c>
      <c r="V36" s="902">
        <v>61</v>
      </c>
      <c r="W36" s="902">
        <v>751</v>
      </c>
      <c r="X36" s="902">
        <v>3634</v>
      </c>
      <c r="Y36" s="902">
        <v>70054</v>
      </c>
      <c r="Z36" s="903">
        <v>80757</v>
      </c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288"/>
    </row>
    <row r="37" spans="1:47" ht="16.5" customHeight="1">
      <c r="A37" s="1214"/>
      <c r="B37" s="1212"/>
      <c r="C37" s="1215"/>
      <c r="D37" s="291" t="s">
        <v>26</v>
      </c>
      <c r="E37" s="904">
        <v>0</v>
      </c>
      <c r="F37" s="904">
        <v>0</v>
      </c>
      <c r="G37" s="904">
        <v>0</v>
      </c>
      <c r="H37" s="904">
        <v>0</v>
      </c>
      <c r="I37" s="904">
        <v>0</v>
      </c>
      <c r="J37" s="904">
        <v>1</v>
      </c>
      <c r="K37" s="904">
        <v>0</v>
      </c>
      <c r="L37" s="904">
        <v>0</v>
      </c>
      <c r="M37" s="904">
        <v>1</v>
      </c>
      <c r="N37" s="904">
        <v>0</v>
      </c>
      <c r="O37" s="904">
        <v>50</v>
      </c>
      <c r="P37" s="904">
        <v>0</v>
      </c>
      <c r="Q37" s="904">
        <v>0</v>
      </c>
      <c r="R37" s="904">
        <v>0</v>
      </c>
      <c r="S37" s="904">
        <v>3</v>
      </c>
      <c r="T37" s="904">
        <v>0</v>
      </c>
      <c r="U37" s="904">
        <v>1</v>
      </c>
      <c r="V37" s="904">
        <v>0</v>
      </c>
      <c r="W37" s="904">
        <v>3</v>
      </c>
      <c r="X37" s="904">
        <v>13</v>
      </c>
      <c r="Y37" s="904">
        <v>262</v>
      </c>
      <c r="Z37" s="905">
        <v>334</v>
      </c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8"/>
      <c r="AQ37" s="288"/>
      <c r="AR37" s="288"/>
      <c r="AS37" s="288"/>
      <c r="AT37" s="288"/>
      <c r="AU37" s="288"/>
    </row>
    <row r="38" spans="1:47" ht="16.5" customHeight="1">
      <c r="A38" s="1214"/>
      <c r="B38" s="1212" t="s">
        <v>30</v>
      </c>
      <c r="C38" s="1212"/>
      <c r="D38" s="290" t="s">
        <v>27</v>
      </c>
      <c r="E38" s="900">
        <v>0</v>
      </c>
      <c r="F38" s="900">
        <v>6</v>
      </c>
      <c r="G38" s="900">
        <v>4</v>
      </c>
      <c r="H38" s="900">
        <v>0</v>
      </c>
      <c r="I38" s="900">
        <v>0</v>
      </c>
      <c r="J38" s="900">
        <v>1</v>
      </c>
      <c r="K38" s="900">
        <v>0</v>
      </c>
      <c r="L38" s="900">
        <v>9</v>
      </c>
      <c r="M38" s="900">
        <v>28</v>
      </c>
      <c r="N38" s="900">
        <v>34</v>
      </c>
      <c r="O38" s="900">
        <v>50</v>
      </c>
      <c r="P38" s="900">
        <v>40</v>
      </c>
      <c r="Q38" s="900">
        <v>54</v>
      </c>
      <c r="R38" s="900">
        <v>51</v>
      </c>
      <c r="S38" s="900">
        <v>35</v>
      </c>
      <c r="T38" s="900">
        <v>24</v>
      </c>
      <c r="U38" s="900">
        <v>43</v>
      </c>
      <c r="V38" s="900">
        <v>10</v>
      </c>
      <c r="W38" s="900">
        <v>52</v>
      </c>
      <c r="X38" s="900">
        <v>28</v>
      </c>
      <c r="Y38" s="900">
        <v>328</v>
      </c>
      <c r="Z38" s="901">
        <v>798</v>
      </c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288"/>
      <c r="AU38" s="288"/>
    </row>
    <row r="39" spans="1:47" ht="16.5" customHeight="1">
      <c r="A39" s="1214"/>
      <c r="B39" s="1212"/>
      <c r="C39" s="1212"/>
      <c r="D39" s="292" t="s">
        <v>28</v>
      </c>
      <c r="E39" s="902">
        <v>0</v>
      </c>
      <c r="F39" s="902">
        <v>0</v>
      </c>
      <c r="G39" s="902">
        <v>180</v>
      </c>
      <c r="H39" s="902">
        <v>0</v>
      </c>
      <c r="I39" s="902">
        <v>0</v>
      </c>
      <c r="J39" s="902">
        <v>64</v>
      </c>
      <c r="K39" s="902">
        <v>0</v>
      </c>
      <c r="L39" s="902">
        <v>1370</v>
      </c>
      <c r="M39" s="902">
        <v>5100</v>
      </c>
      <c r="N39" s="902">
        <v>7093</v>
      </c>
      <c r="O39" s="902">
        <v>11103</v>
      </c>
      <c r="P39" s="902">
        <v>8949</v>
      </c>
      <c r="Q39" s="902">
        <v>12461</v>
      </c>
      <c r="R39" s="902">
        <v>11780</v>
      </c>
      <c r="S39" s="902">
        <v>8843</v>
      </c>
      <c r="T39" s="902">
        <v>6059</v>
      </c>
      <c r="U39" s="902">
        <v>9948</v>
      </c>
      <c r="V39" s="902">
        <v>2373</v>
      </c>
      <c r="W39" s="902">
        <v>11846</v>
      </c>
      <c r="X39" s="902">
        <v>6669</v>
      </c>
      <c r="Y39" s="902">
        <v>81655</v>
      </c>
      <c r="Z39" s="903">
        <v>185493</v>
      </c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/>
    </row>
    <row r="40" spans="1:47" ht="16.5" customHeight="1">
      <c r="A40" s="1214"/>
      <c r="B40" s="1212"/>
      <c r="C40" s="1212"/>
      <c r="D40" s="291" t="s">
        <v>26</v>
      </c>
      <c r="E40" s="907">
        <v>0</v>
      </c>
      <c r="F40" s="907">
        <v>0</v>
      </c>
      <c r="G40" s="907">
        <v>24</v>
      </c>
      <c r="H40" s="907">
        <v>0</v>
      </c>
      <c r="I40" s="907">
        <v>0</v>
      </c>
      <c r="J40" s="907">
        <v>4</v>
      </c>
      <c r="K40" s="907">
        <v>0</v>
      </c>
      <c r="L40" s="907">
        <v>24</v>
      </c>
      <c r="M40" s="907">
        <v>108</v>
      </c>
      <c r="N40" s="907">
        <v>107</v>
      </c>
      <c r="O40" s="907">
        <v>119</v>
      </c>
      <c r="P40" s="907">
        <v>72</v>
      </c>
      <c r="Q40" s="907">
        <v>111</v>
      </c>
      <c r="R40" s="907">
        <v>75</v>
      </c>
      <c r="S40" s="907">
        <v>39</v>
      </c>
      <c r="T40" s="907">
        <v>25</v>
      </c>
      <c r="U40" s="907">
        <v>52</v>
      </c>
      <c r="V40" s="907">
        <v>12</v>
      </c>
      <c r="W40" s="907">
        <v>55</v>
      </c>
      <c r="X40" s="907">
        <v>31</v>
      </c>
      <c r="Y40" s="907">
        <v>327</v>
      </c>
      <c r="Z40" s="908">
        <v>1185</v>
      </c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/>
      <c r="AU40" s="288"/>
    </row>
    <row r="41" spans="1:47" ht="16.5" customHeight="1">
      <c r="A41" s="1214"/>
      <c r="B41" s="1212" t="s">
        <v>31</v>
      </c>
      <c r="C41" s="1215" t="s">
        <v>55</v>
      </c>
      <c r="D41" s="290" t="s">
        <v>27</v>
      </c>
      <c r="E41" s="900">
        <v>0</v>
      </c>
      <c r="F41" s="900">
        <v>0</v>
      </c>
      <c r="G41" s="900">
        <v>0</v>
      </c>
      <c r="H41" s="900">
        <v>0</v>
      </c>
      <c r="I41" s="900">
        <v>0</v>
      </c>
      <c r="J41" s="900">
        <v>1</v>
      </c>
      <c r="K41" s="900">
        <v>0</v>
      </c>
      <c r="L41" s="900">
        <v>0</v>
      </c>
      <c r="M41" s="900">
        <v>0</v>
      </c>
      <c r="N41" s="900">
        <v>0</v>
      </c>
      <c r="O41" s="900">
        <v>0</v>
      </c>
      <c r="P41" s="900">
        <v>0</v>
      </c>
      <c r="Q41" s="900">
        <v>0</v>
      </c>
      <c r="R41" s="900">
        <v>0</v>
      </c>
      <c r="S41" s="900">
        <v>0</v>
      </c>
      <c r="T41" s="900">
        <v>0</v>
      </c>
      <c r="U41" s="900">
        <v>0</v>
      </c>
      <c r="V41" s="900">
        <v>0</v>
      </c>
      <c r="W41" s="900">
        <v>0</v>
      </c>
      <c r="X41" s="900">
        <v>0</v>
      </c>
      <c r="Y41" s="900">
        <v>0</v>
      </c>
      <c r="Z41" s="901">
        <v>1</v>
      </c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/>
      <c r="AT41" s="288"/>
      <c r="AU41" s="288"/>
    </row>
    <row r="42" spans="1:47" ht="16.5" customHeight="1">
      <c r="A42" s="1214"/>
      <c r="B42" s="1212"/>
      <c r="C42" s="1215"/>
      <c r="D42" s="292" t="s">
        <v>28</v>
      </c>
      <c r="E42" s="902">
        <v>0</v>
      </c>
      <c r="F42" s="902">
        <v>0</v>
      </c>
      <c r="G42" s="902">
        <v>0</v>
      </c>
      <c r="H42" s="902">
        <v>0</v>
      </c>
      <c r="I42" s="902">
        <v>7</v>
      </c>
      <c r="J42" s="902">
        <v>78</v>
      </c>
      <c r="K42" s="902">
        <v>0</v>
      </c>
      <c r="L42" s="902">
        <v>0</v>
      </c>
      <c r="M42" s="902">
        <v>0</v>
      </c>
      <c r="N42" s="902">
        <v>0</v>
      </c>
      <c r="O42" s="902">
        <v>0</v>
      </c>
      <c r="P42" s="902">
        <v>0</v>
      </c>
      <c r="Q42" s="902">
        <v>0</v>
      </c>
      <c r="R42" s="902">
        <v>0</v>
      </c>
      <c r="S42" s="902">
        <v>0</v>
      </c>
      <c r="T42" s="902">
        <v>0</v>
      </c>
      <c r="U42" s="902">
        <v>0</v>
      </c>
      <c r="V42" s="902">
        <v>0</v>
      </c>
      <c r="W42" s="902">
        <v>0</v>
      </c>
      <c r="X42" s="902">
        <v>0</v>
      </c>
      <c r="Y42" s="902">
        <v>0</v>
      </c>
      <c r="Z42" s="903">
        <v>85</v>
      </c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</row>
    <row r="43" spans="1:47" ht="16.5" customHeight="1">
      <c r="A43" s="1214"/>
      <c r="B43" s="1212"/>
      <c r="C43" s="1215"/>
      <c r="D43" s="291" t="s">
        <v>26</v>
      </c>
      <c r="E43" s="904">
        <v>0</v>
      </c>
      <c r="F43" s="904">
        <v>0</v>
      </c>
      <c r="G43" s="904">
        <v>0</v>
      </c>
      <c r="H43" s="904">
        <v>0</v>
      </c>
      <c r="I43" s="904">
        <v>0</v>
      </c>
      <c r="J43" s="904">
        <v>2</v>
      </c>
      <c r="K43" s="904">
        <v>0</v>
      </c>
      <c r="L43" s="904">
        <v>0</v>
      </c>
      <c r="M43" s="904">
        <v>0</v>
      </c>
      <c r="N43" s="904">
        <v>0</v>
      </c>
      <c r="O43" s="904">
        <v>0</v>
      </c>
      <c r="P43" s="904">
        <v>0</v>
      </c>
      <c r="Q43" s="904">
        <v>0</v>
      </c>
      <c r="R43" s="904">
        <v>0</v>
      </c>
      <c r="S43" s="904">
        <v>0</v>
      </c>
      <c r="T43" s="904">
        <v>0</v>
      </c>
      <c r="U43" s="904">
        <v>0</v>
      </c>
      <c r="V43" s="904">
        <v>0</v>
      </c>
      <c r="W43" s="904">
        <v>0</v>
      </c>
      <c r="X43" s="904">
        <v>0</v>
      </c>
      <c r="Y43" s="904">
        <v>0</v>
      </c>
      <c r="Z43" s="905">
        <v>2</v>
      </c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</row>
    <row r="44" spans="1:47" ht="16.5" customHeight="1">
      <c r="A44" s="1214"/>
      <c r="B44" s="1212"/>
      <c r="C44" s="1215" t="s">
        <v>56</v>
      </c>
      <c r="D44" s="290" t="s">
        <v>27</v>
      </c>
      <c r="E44" s="900">
        <v>1</v>
      </c>
      <c r="F44" s="900">
        <v>95</v>
      </c>
      <c r="G44" s="900">
        <v>450</v>
      </c>
      <c r="H44" s="900">
        <v>346</v>
      </c>
      <c r="I44" s="900">
        <v>450</v>
      </c>
      <c r="J44" s="900">
        <v>619</v>
      </c>
      <c r="K44" s="900">
        <v>268</v>
      </c>
      <c r="L44" s="900">
        <v>565</v>
      </c>
      <c r="M44" s="900">
        <v>1368</v>
      </c>
      <c r="N44" s="900">
        <v>2010</v>
      </c>
      <c r="O44" s="900">
        <v>2820</v>
      </c>
      <c r="P44" s="900">
        <v>2505</v>
      </c>
      <c r="Q44" s="900">
        <v>1542</v>
      </c>
      <c r="R44" s="900">
        <v>932</v>
      </c>
      <c r="S44" s="900">
        <v>797</v>
      </c>
      <c r="T44" s="900">
        <v>313</v>
      </c>
      <c r="U44" s="900">
        <v>390</v>
      </c>
      <c r="V44" s="900">
        <v>404</v>
      </c>
      <c r="W44" s="900">
        <v>275</v>
      </c>
      <c r="X44" s="900">
        <v>169</v>
      </c>
      <c r="Y44" s="900">
        <v>2763</v>
      </c>
      <c r="Z44" s="901">
        <v>19082</v>
      </c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</row>
    <row r="45" spans="1:47" ht="16.5" customHeight="1">
      <c r="A45" s="1214"/>
      <c r="B45" s="1212"/>
      <c r="C45" s="1215"/>
      <c r="D45" s="292" t="s">
        <v>28</v>
      </c>
      <c r="E45" s="902">
        <v>0</v>
      </c>
      <c r="F45" s="902">
        <v>1106</v>
      </c>
      <c r="G45" s="902">
        <v>13566</v>
      </c>
      <c r="H45" s="902">
        <v>18925</v>
      </c>
      <c r="I45" s="902">
        <v>34942</v>
      </c>
      <c r="J45" s="902">
        <v>56135</v>
      </c>
      <c r="K45" s="902">
        <v>26060</v>
      </c>
      <c r="L45" s="902">
        <v>63494</v>
      </c>
      <c r="M45" s="902">
        <v>169612</v>
      </c>
      <c r="N45" s="902">
        <v>229716</v>
      </c>
      <c r="O45" s="902">
        <v>308859</v>
      </c>
      <c r="P45" s="902">
        <v>277397</v>
      </c>
      <c r="Q45" s="902">
        <v>175872</v>
      </c>
      <c r="R45" s="902">
        <v>139710</v>
      </c>
      <c r="S45" s="902">
        <v>127573</v>
      </c>
      <c r="T45" s="902">
        <v>50846</v>
      </c>
      <c r="U45" s="902">
        <v>66015</v>
      </c>
      <c r="V45" s="902">
        <v>69495</v>
      </c>
      <c r="W45" s="902">
        <v>47008</v>
      </c>
      <c r="X45" s="902">
        <v>29107</v>
      </c>
      <c r="Y45" s="902">
        <v>473231</v>
      </c>
      <c r="Z45" s="903">
        <v>2378669</v>
      </c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</row>
    <row r="46" spans="1:47" ht="16.5" customHeight="1">
      <c r="A46" s="1214"/>
      <c r="B46" s="1212"/>
      <c r="C46" s="1215"/>
      <c r="D46" s="291" t="s">
        <v>26</v>
      </c>
      <c r="E46" s="904">
        <v>0</v>
      </c>
      <c r="F46" s="904">
        <v>260</v>
      </c>
      <c r="G46" s="904">
        <v>1537</v>
      </c>
      <c r="H46" s="904">
        <v>1654</v>
      </c>
      <c r="I46" s="904">
        <v>2144</v>
      </c>
      <c r="J46" s="904">
        <v>2274</v>
      </c>
      <c r="K46" s="904">
        <v>758</v>
      </c>
      <c r="L46" s="904">
        <v>1144</v>
      </c>
      <c r="M46" s="904">
        <v>2551</v>
      </c>
      <c r="N46" s="904">
        <v>2144</v>
      </c>
      <c r="O46" s="904">
        <v>2312</v>
      </c>
      <c r="P46" s="904">
        <v>1631</v>
      </c>
      <c r="Q46" s="904">
        <v>866</v>
      </c>
      <c r="R46" s="904">
        <v>743</v>
      </c>
      <c r="S46" s="904">
        <v>376</v>
      </c>
      <c r="T46" s="904">
        <v>162</v>
      </c>
      <c r="U46" s="904">
        <v>230</v>
      </c>
      <c r="V46" s="904">
        <v>213</v>
      </c>
      <c r="W46" s="904">
        <v>174</v>
      </c>
      <c r="X46" s="904">
        <v>85</v>
      </c>
      <c r="Y46" s="904">
        <v>1617</v>
      </c>
      <c r="Z46" s="905">
        <v>22875</v>
      </c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288"/>
      <c r="AO46" s="288"/>
      <c r="AP46" s="288"/>
      <c r="AQ46" s="288"/>
      <c r="AR46" s="288"/>
      <c r="AS46" s="288"/>
      <c r="AT46" s="288"/>
      <c r="AU46" s="288"/>
    </row>
    <row r="47" spans="1:47" ht="16.5" customHeight="1">
      <c r="A47" s="1214"/>
      <c r="B47" s="1212" t="s">
        <v>30</v>
      </c>
      <c r="C47" s="1212"/>
      <c r="D47" s="290" t="s">
        <v>27</v>
      </c>
      <c r="E47" s="900">
        <v>1</v>
      </c>
      <c r="F47" s="900">
        <v>95</v>
      </c>
      <c r="G47" s="900">
        <v>450</v>
      </c>
      <c r="H47" s="900">
        <v>346</v>
      </c>
      <c r="I47" s="900">
        <v>450</v>
      </c>
      <c r="J47" s="900">
        <v>620</v>
      </c>
      <c r="K47" s="900">
        <v>268</v>
      </c>
      <c r="L47" s="900">
        <v>565</v>
      </c>
      <c r="M47" s="900">
        <v>1368</v>
      </c>
      <c r="N47" s="900">
        <v>2010</v>
      </c>
      <c r="O47" s="900">
        <v>2820</v>
      </c>
      <c r="P47" s="900">
        <v>2505</v>
      </c>
      <c r="Q47" s="900">
        <v>1542</v>
      </c>
      <c r="R47" s="900">
        <v>932</v>
      </c>
      <c r="S47" s="900">
        <v>797</v>
      </c>
      <c r="T47" s="900">
        <v>313</v>
      </c>
      <c r="U47" s="900">
        <v>390</v>
      </c>
      <c r="V47" s="900">
        <v>404</v>
      </c>
      <c r="W47" s="900">
        <v>275</v>
      </c>
      <c r="X47" s="900">
        <v>169</v>
      </c>
      <c r="Y47" s="900">
        <v>2763</v>
      </c>
      <c r="Z47" s="901">
        <v>19083</v>
      </c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  <c r="AK47" s="288"/>
      <c r="AL47" s="288"/>
      <c r="AM47" s="288"/>
      <c r="AN47" s="288"/>
      <c r="AO47" s="288"/>
      <c r="AP47" s="288"/>
      <c r="AQ47" s="288"/>
      <c r="AR47" s="288"/>
      <c r="AS47" s="288"/>
      <c r="AT47" s="288"/>
      <c r="AU47" s="288"/>
    </row>
    <row r="48" spans="1:47" ht="16.5" customHeight="1">
      <c r="A48" s="1214"/>
      <c r="B48" s="1212"/>
      <c r="C48" s="1212"/>
      <c r="D48" s="292" t="s">
        <v>28</v>
      </c>
      <c r="E48" s="902">
        <v>0</v>
      </c>
      <c r="F48" s="902">
        <v>1106</v>
      </c>
      <c r="G48" s="902">
        <v>13566</v>
      </c>
      <c r="H48" s="902">
        <v>18925</v>
      </c>
      <c r="I48" s="902">
        <v>34949</v>
      </c>
      <c r="J48" s="902">
        <v>56213</v>
      </c>
      <c r="K48" s="902">
        <v>26060</v>
      </c>
      <c r="L48" s="902">
        <v>63494</v>
      </c>
      <c r="M48" s="902">
        <v>169612</v>
      </c>
      <c r="N48" s="902">
        <v>229716</v>
      </c>
      <c r="O48" s="902">
        <v>308859</v>
      </c>
      <c r="P48" s="902">
        <v>277397</v>
      </c>
      <c r="Q48" s="902">
        <v>175872</v>
      </c>
      <c r="R48" s="902">
        <v>139710</v>
      </c>
      <c r="S48" s="902">
        <v>127573</v>
      </c>
      <c r="T48" s="902">
        <v>50846</v>
      </c>
      <c r="U48" s="902">
        <v>66015</v>
      </c>
      <c r="V48" s="902">
        <v>69495</v>
      </c>
      <c r="W48" s="902">
        <v>47008</v>
      </c>
      <c r="X48" s="902">
        <v>29107</v>
      </c>
      <c r="Y48" s="902">
        <v>473231</v>
      </c>
      <c r="Z48" s="903">
        <v>2378754</v>
      </c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288"/>
      <c r="AL48" s="288"/>
      <c r="AM48" s="288"/>
      <c r="AN48" s="288"/>
      <c r="AO48" s="288"/>
      <c r="AP48" s="288"/>
      <c r="AQ48" s="288"/>
      <c r="AR48" s="288"/>
      <c r="AS48" s="288"/>
      <c r="AT48" s="288"/>
      <c r="AU48" s="288"/>
    </row>
    <row r="49" spans="1:47" ht="16.5" customHeight="1">
      <c r="A49" s="1214"/>
      <c r="B49" s="1212"/>
      <c r="C49" s="1212"/>
      <c r="D49" s="291" t="s">
        <v>26</v>
      </c>
      <c r="E49" s="907">
        <v>0</v>
      </c>
      <c r="F49" s="907">
        <v>260</v>
      </c>
      <c r="G49" s="907">
        <v>1537</v>
      </c>
      <c r="H49" s="907">
        <v>1654</v>
      </c>
      <c r="I49" s="907">
        <v>2144</v>
      </c>
      <c r="J49" s="907">
        <v>2276</v>
      </c>
      <c r="K49" s="907">
        <v>758</v>
      </c>
      <c r="L49" s="907">
        <v>1144</v>
      </c>
      <c r="M49" s="907">
        <v>2551</v>
      </c>
      <c r="N49" s="907">
        <v>2144</v>
      </c>
      <c r="O49" s="907">
        <v>2312</v>
      </c>
      <c r="P49" s="907">
        <v>1631</v>
      </c>
      <c r="Q49" s="907">
        <v>866</v>
      </c>
      <c r="R49" s="907">
        <v>743</v>
      </c>
      <c r="S49" s="907">
        <v>376</v>
      </c>
      <c r="T49" s="907">
        <v>162</v>
      </c>
      <c r="U49" s="907">
        <v>230</v>
      </c>
      <c r="V49" s="907">
        <v>213</v>
      </c>
      <c r="W49" s="907">
        <v>174</v>
      </c>
      <c r="X49" s="907">
        <v>85</v>
      </c>
      <c r="Y49" s="907">
        <v>1617</v>
      </c>
      <c r="Z49" s="908">
        <v>22877</v>
      </c>
      <c r="AA49" s="288"/>
      <c r="AB49" s="288"/>
      <c r="AC49" s="288"/>
      <c r="AD49" s="288"/>
      <c r="AE49" s="288"/>
      <c r="AF49" s="288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  <c r="AR49" s="288"/>
      <c r="AS49" s="288"/>
      <c r="AT49" s="288"/>
      <c r="AU49" s="288"/>
    </row>
    <row r="50" spans="1:47" ht="16.5" customHeight="1">
      <c r="A50" s="1214" t="s">
        <v>24</v>
      </c>
      <c r="B50" s="1212"/>
      <c r="C50" s="1212"/>
      <c r="D50" s="290" t="s">
        <v>27</v>
      </c>
      <c r="E50" s="900">
        <v>1</v>
      </c>
      <c r="F50" s="900">
        <v>102</v>
      </c>
      <c r="G50" s="900">
        <v>455</v>
      </c>
      <c r="H50" s="900">
        <v>346</v>
      </c>
      <c r="I50" s="900">
        <v>450</v>
      </c>
      <c r="J50" s="900">
        <v>620</v>
      </c>
      <c r="K50" s="900">
        <v>268</v>
      </c>
      <c r="L50" s="900">
        <v>574</v>
      </c>
      <c r="M50" s="900">
        <v>1396</v>
      </c>
      <c r="N50" s="900">
        <v>2044</v>
      </c>
      <c r="O50" s="900">
        <v>2870</v>
      </c>
      <c r="P50" s="900">
        <v>2545</v>
      </c>
      <c r="Q50" s="900">
        <v>1596</v>
      </c>
      <c r="R50" s="900">
        <v>982</v>
      </c>
      <c r="S50" s="900">
        <v>832</v>
      </c>
      <c r="T50" s="900">
        <v>337</v>
      </c>
      <c r="U50" s="900">
        <v>433</v>
      </c>
      <c r="V50" s="900">
        <v>415</v>
      </c>
      <c r="W50" s="900">
        <v>327</v>
      </c>
      <c r="X50" s="900">
        <v>198</v>
      </c>
      <c r="Y50" s="900">
        <v>3092</v>
      </c>
      <c r="Z50" s="901">
        <v>19881</v>
      </c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288"/>
    </row>
    <row r="51" spans="1:47" ht="16.5" customHeight="1">
      <c r="A51" s="1214"/>
      <c r="B51" s="1212"/>
      <c r="C51" s="1212"/>
      <c r="D51" s="292" t="s">
        <v>28</v>
      </c>
      <c r="E51" s="902">
        <v>0</v>
      </c>
      <c r="F51" s="902">
        <v>1106</v>
      </c>
      <c r="G51" s="902">
        <v>13746</v>
      </c>
      <c r="H51" s="902">
        <v>18925</v>
      </c>
      <c r="I51" s="902">
        <v>34949</v>
      </c>
      <c r="J51" s="902">
        <v>56277</v>
      </c>
      <c r="K51" s="902">
        <v>26060</v>
      </c>
      <c r="L51" s="902">
        <v>64864</v>
      </c>
      <c r="M51" s="902">
        <v>174712</v>
      </c>
      <c r="N51" s="902">
        <v>236809</v>
      </c>
      <c r="O51" s="902">
        <v>319962</v>
      </c>
      <c r="P51" s="902">
        <v>286346</v>
      </c>
      <c r="Q51" s="902">
        <v>188333</v>
      </c>
      <c r="R51" s="902">
        <v>151490</v>
      </c>
      <c r="S51" s="902">
        <v>136416</v>
      </c>
      <c r="T51" s="902">
        <v>56905</v>
      </c>
      <c r="U51" s="902">
        <v>75963</v>
      </c>
      <c r="V51" s="902">
        <v>71868</v>
      </c>
      <c r="W51" s="902">
        <v>58854</v>
      </c>
      <c r="X51" s="902">
        <v>35776</v>
      </c>
      <c r="Y51" s="902">
        <v>554886</v>
      </c>
      <c r="Z51" s="903">
        <v>2564247</v>
      </c>
      <c r="AA51" s="288"/>
      <c r="AB51" s="288"/>
      <c r="AC51" s="288"/>
      <c r="AD51" s="288"/>
      <c r="AE51" s="288"/>
      <c r="AF51" s="288"/>
      <c r="AG51" s="288"/>
      <c r="AH51" s="288"/>
      <c r="AI51" s="288"/>
      <c r="AJ51" s="288"/>
      <c r="AK51" s="288"/>
      <c r="AL51" s="288"/>
      <c r="AM51" s="288"/>
      <c r="AN51" s="288"/>
      <c r="AO51" s="288"/>
      <c r="AP51" s="288"/>
      <c r="AQ51" s="288"/>
      <c r="AR51" s="288"/>
      <c r="AS51" s="288"/>
      <c r="AT51" s="288"/>
      <c r="AU51" s="288"/>
    </row>
    <row r="52" spans="1:47" ht="16.5" customHeight="1">
      <c r="A52" s="1214"/>
      <c r="B52" s="1212"/>
      <c r="C52" s="1212"/>
      <c r="D52" s="291" t="s">
        <v>26</v>
      </c>
      <c r="E52" s="907">
        <v>0</v>
      </c>
      <c r="F52" s="907">
        <v>260</v>
      </c>
      <c r="G52" s="907">
        <v>1561</v>
      </c>
      <c r="H52" s="907">
        <v>1654</v>
      </c>
      <c r="I52" s="907">
        <v>2144</v>
      </c>
      <c r="J52" s="907">
        <v>2280</v>
      </c>
      <c r="K52" s="907">
        <v>758</v>
      </c>
      <c r="L52" s="907">
        <v>1168</v>
      </c>
      <c r="M52" s="907">
        <v>2659</v>
      </c>
      <c r="N52" s="907">
        <v>2251</v>
      </c>
      <c r="O52" s="907">
        <v>2431</v>
      </c>
      <c r="P52" s="907">
        <v>1703</v>
      </c>
      <c r="Q52" s="907">
        <v>977</v>
      </c>
      <c r="R52" s="907">
        <v>818</v>
      </c>
      <c r="S52" s="907">
        <v>415</v>
      </c>
      <c r="T52" s="907">
        <v>187</v>
      </c>
      <c r="U52" s="907">
        <v>282</v>
      </c>
      <c r="V52" s="907">
        <v>225</v>
      </c>
      <c r="W52" s="907">
        <v>229</v>
      </c>
      <c r="X52" s="907">
        <v>116</v>
      </c>
      <c r="Y52" s="907">
        <v>1944</v>
      </c>
      <c r="Z52" s="908">
        <v>24062</v>
      </c>
      <c r="AA52" s="288"/>
      <c r="AB52" s="288"/>
      <c r="AC52" s="288"/>
      <c r="AD52" s="288"/>
      <c r="AE52" s="288"/>
      <c r="AF52" s="288"/>
      <c r="AG52" s="288"/>
      <c r="AH52" s="288"/>
      <c r="AI52" s="288"/>
      <c r="AJ52" s="288"/>
      <c r="AK52" s="288"/>
      <c r="AL52" s="288"/>
      <c r="AM52" s="288"/>
      <c r="AN52" s="288"/>
      <c r="AO52" s="288"/>
      <c r="AP52" s="288"/>
      <c r="AQ52" s="288"/>
      <c r="AR52" s="288"/>
      <c r="AS52" s="288"/>
      <c r="AT52" s="288"/>
      <c r="AU52" s="288"/>
    </row>
    <row r="53" spans="1:47" ht="16.5" customHeight="1">
      <c r="A53" s="1214" t="s">
        <v>33</v>
      </c>
      <c r="B53" s="1212"/>
      <c r="C53" s="1212"/>
      <c r="D53" s="290" t="s">
        <v>27</v>
      </c>
      <c r="E53" s="900">
        <v>67</v>
      </c>
      <c r="F53" s="900">
        <v>334</v>
      </c>
      <c r="G53" s="900">
        <v>1083</v>
      </c>
      <c r="H53" s="900">
        <v>1043</v>
      </c>
      <c r="I53" s="900">
        <v>1856</v>
      </c>
      <c r="J53" s="900">
        <v>2255</v>
      </c>
      <c r="K53" s="900">
        <v>4337</v>
      </c>
      <c r="L53" s="900">
        <v>4221</v>
      </c>
      <c r="M53" s="900">
        <v>8718</v>
      </c>
      <c r="N53" s="900">
        <v>11122</v>
      </c>
      <c r="O53" s="900">
        <v>11508</v>
      </c>
      <c r="P53" s="900">
        <v>7842</v>
      </c>
      <c r="Q53" s="900">
        <v>4700</v>
      </c>
      <c r="R53" s="900">
        <v>3095</v>
      </c>
      <c r="S53" s="900">
        <v>2419</v>
      </c>
      <c r="T53" s="900">
        <v>1618</v>
      </c>
      <c r="U53" s="900">
        <v>1701</v>
      </c>
      <c r="V53" s="900">
        <v>1372</v>
      </c>
      <c r="W53" s="900">
        <v>800</v>
      </c>
      <c r="X53" s="900">
        <v>341</v>
      </c>
      <c r="Y53" s="900">
        <v>3253</v>
      </c>
      <c r="Z53" s="901">
        <v>73687</v>
      </c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8"/>
      <c r="AL53" s="288"/>
      <c r="AM53" s="288"/>
      <c r="AN53" s="288"/>
      <c r="AO53" s="288"/>
      <c r="AP53" s="288"/>
      <c r="AQ53" s="288"/>
      <c r="AR53" s="288"/>
      <c r="AS53" s="288"/>
      <c r="AT53" s="288"/>
      <c r="AU53" s="288"/>
    </row>
    <row r="54" spans="1:47" ht="16.5" customHeight="1">
      <c r="A54" s="1214"/>
      <c r="B54" s="1212"/>
      <c r="C54" s="1212"/>
      <c r="D54" s="292" t="s">
        <v>28</v>
      </c>
      <c r="E54" s="902">
        <v>1423</v>
      </c>
      <c r="F54" s="902">
        <v>14573</v>
      </c>
      <c r="G54" s="902">
        <v>93975</v>
      </c>
      <c r="H54" s="902">
        <v>154368</v>
      </c>
      <c r="I54" s="902">
        <v>374288</v>
      </c>
      <c r="J54" s="902">
        <v>557668</v>
      </c>
      <c r="K54" s="902">
        <v>1486433</v>
      </c>
      <c r="L54" s="902">
        <v>1648078</v>
      </c>
      <c r="M54" s="902">
        <v>3675027</v>
      </c>
      <c r="N54" s="902">
        <v>4963429</v>
      </c>
      <c r="O54" s="902">
        <v>5120735</v>
      </c>
      <c r="P54" s="902">
        <v>3345110</v>
      </c>
      <c r="Q54" s="902">
        <v>2102027</v>
      </c>
      <c r="R54" s="902">
        <v>1512810</v>
      </c>
      <c r="S54" s="902">
        <v>1192451</v>
      </c>
      <c r="T54" s="902">
        <v>953394</v>
      </c>
      <c r="U54" s="902">
        <v>969868</v>
      </c>
      <c r="V54" s="902">
        <v>770259</v>
      </c>
      <c r="W54" s="902">
        <v>400629</v>
      </c>
      <c r="X54" s="902">
        <v>142476</v>
      </c>
      <c r="Y54" s="902">
        <v>670143</v>
      </c>
      <c r="Z54" s="903">
        <v>30149164</v>
      </c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288"/>
      <c r="AN54" s="288"/>
      <c r="AO54" s="288"/>
      <c r="AP54" s="288"/>
      <c r="AQ54" s="288"/>
      <c r="AR54" s="288"/>
      <c r="AS54" s="288"/>
      <c r="AT54" s="288"/>
      <c r="AU54" s="288"/>
    </row>
    <row r="55" spans="1:47" ht="16.5" customHeight="1" thickBot="1">
      <c r="A55" s="1216"/>
      <c r="B55" s="1217"/>
      <c r="C55" s="1217"/>
      <c r="D55" s="296" t="s">
        <v>26</v>
      </c>
      <c r="E55" s="909">
        <v>615</v>
      </c>
      <c r="F55" s="909">
        <v>3419</v>
      </c>
      <c r="G55" s="909">
        <v>10877</v>
      </c>
      <c r="H55" s="909">
        <v>11575</v>
      </c>
      <c r="I55" s="909">
        <v>19098</v>
      </c>
      <c r="J55" s="909">
        <v>20698</v>
      </c>
      <c r="K55" s="909">
        <v>41653</v>
      </c>
      <c r="L55" s="909">
        <v>34308</v>
      </c>
      <c r="M55" s="909">
        <v>63293</v>
      </c>
      <c r="N55" s="909">
        <v>67925</v>
      </c>
      <c r="O55" s="909">
        <v>56384</v>
      </c>
      <c r="P55" s="909">
        <v>29767</v>
      </c>
      <c r="Q55" s="909">
        <v>15849</v>
      </c>
      <c r="R55" s="909">
        <v>9857</v>
      </c>
      <c r="S55" s="909">
        <v>6406</v>
      </c>
      <c r="T55" s="909">
        <v>4293</v>
      </c>
      <c r="U55" s="909">
        <v>3796</v>
      </c>
      <c r="V55" s="909">
        <v>2399</v>
      </c>
      <c r="W55" s="909">
        <v>1240</v>
      </c>
      <c r="X55" s="909">
        <v>391</v>
      </c>
      <c r="Y55" s="909">
        <v>2236</v>
      </c>
      <c r="Z55" s="909">
        <v>406079</v>
      </c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  <c r="AQ55" s="288"/>
      <c r="AR55" s="288"/>
      <c r="AS55" s="288"/>
      <c r="AT55" s="288"/>
      <c r="AU55" s="288"/>
    </row>
    <row r="56" spans="1:47" ht="16.5" customHeight="1" thickBot="1">
      <c r="A56" s="287"/>
      <c r="B56" s="287"/>
      <c r="C56" s="287"/>
      <c r="D56" s="287"/>
      <c r="E56" s="398"/>
      <c r="F56" s="398"/>
      <c r="G56" s="398"/>
      <c r="H56" s="398"/>
      <c r="I56" s="398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287"/>
      <c r="AB56" s="287"/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</row>
    <row r="57" spans="1:47" ht="16.5" customHeight="1">
      <c r="A57" s="287"/>
      <c r="B57" s="287"/>
      <c r="C57" s="287"/>
      <c r="D57" s="287"/>
      <c r="E57" s="398"/>
      <c r="F57" s="398"/>
      <c r="G57" s="1235" t="s">
        <v>422</v>
      </c>
      <c r="H57" s="1236"/>
      <c r="I57" s="1236"/>
      <c r="J57" s="1236"/>
      <c r="K57" s="1227" t="s">
        <v>434</v>
      </c>
      <c r="L57" s="1228"/>
      <c r="M57" s="1231" t="s">
        <v>435</v>
      </c>
      <c r="N57" s="1232"/>
      <c r="O57" s="1232"/>
      <c r="P57" s="1232"/>
      <c r="Q57" s="1232"/>
      <c r="R57" s="1232"/>
      <c r="S57" s="1232"/>
      <c r="T57" s="1233"/>
      <c r="U57" s="1231" t="s">
        <v>436</v>
      </c>
      <c r="V57" s="1232"/>
      <c r="W57" s="1232"/>
      <c r="X57" s="1232"/>
      <c r="Y57" s="1232"/>
      <c r="Z57" s="1234"/>
      <c r="AA57" s="287"/>
      <c r="AB57" s="287"/>
      <c r="AC57" s="287"/>
      <c r="AD57" s="287"/>
      <c r="AE57" s="287"/>
      <c r="AF57" s="287"/>
      <c r="AG57" s="287"/>
      <c r="AH57" s="287"/>
      <c r="AI57" s="287"/>
      <c r="AJ57" s="287"/>
      <c r="AK57" s="287"/>
      <c r="AL57" s="287"/>
      <c r="AM57" s="287"/>
      <c r="AN57" s="287"/>
      <c r="AO57" s="287"/>
      <c r="AP57" s="287"/>
      <c r="AQ57" s="287"/>
      <c r="AR57" s="287"/>
      <c r="AS57" s="287"/>
      <c r="AT57" s="287"/>
      <c r="AU57" s="287"/>
    </row>
    <row r="58" spans="1:47" ht="16.5" customHeight="1">
      <c r="A58" s="287"/>
      <c r="B58" s="287"/>
      <c r="C58" s="287"/>
      <c r="D58" s="287"/>
      <c r="E58" s="398"/>
      <c r="F58" s="398"/>
      <c r="G58" s="1237" t="s">
        <v>437</v>
      </c>
      <c r="H58" s="1220"/>
      <c r="I58" s="1220" t="s">
        <v>438</v>
      </c>
      <c r="J58" s="1220"/>
      <c r="K58" s="1229"/>
      <c r="L58" s="1230"/>
      <c r="M58" s="1220" t="s">
        <v>439</v>
      </c>
      <c r="N58" s="1220"/>
      <c r="O58" s="1220" t="s">
        <v>440</v>
      </c>
      <c r="P58" s="1220"/>
      <c r="Q58" s="1220" t="s">
        <v>441</v>
      </c>
      <c r="R58" s="1220"/>
      <c r="S58" s="1220" t="s">
        <v>442</v>
      </c>
      <c r="T58" s="1220"/>
      <c r="U58" s="1223" t="s">
        <v>437</v>
      </c>
      <c r="V58" s="1224"/>
      <c r="W58" s="1220" t="s">
        <v>443</v>
      </c>
      <c r="X58" s="1220"/>
      <c r="Y58" s="1220" t="s">
        <v>444</v>
      </c>
      <c r="Z58" s="1225"/>
      <c r="AA58" s="287"/>
      <c r="AB58" s="287"/>
      <c r="AC58" s="287"/>
      <c r="AD58" s="287"/>
      <c r="AE58" s="287"/>
      <c r="AF58" s="287"/>
      <c r="AG58" s="287"/>
      <c r="AH58" s="287"/>
      <c r="AI58" s="287"/>
      <c r="AJ58" s="287"/>
      <c r="AK58" s="287"/>
      <c r="AL58" s="287"/>
      <c r="AM58" s="287"/>
      <c r="AN58" s="287"/>
      <c r="AO58" s="287"/>
      <c r="AP58" s="287"/>
      <c r="AQ58" s="287"/>
      <c r="AR58" s="287"/>
      <c r="AS58" s="287"/>
      <c r="AT58" s="287"/>
      <c r="AU58" s="287"/>
    </row>
    <row r="59" spans="1:47" ht="16.5" customHeight="1" thickBot="1">
      <c r="A59" s="287"/>
      <c r="B59" s="287"/>
      <c r="C59" s="287"/>
      <c r="D59" s="287"/>
      <c r="E59" s="398"/>
      <c r="F59" s="398"/>
      <c r="G59" s="1226">
        <v>1645</v>
      </c>
      <c r="H59" s="1218"/>
      <c r="I59" s="1218">
        <v>164455</v>
      </c>
      <c r="J59" s="1218"/>
      <c r="K59" s="1218">
        <v>198</v>
      </c>
      <c r="L59" s="1218"/>
      <c r="M59" s="1218">
        <v>589</v>
      </c>
      <c r="N59" s="1218"/>
      <c r="O59" s="1218">
        <v>34</v>
      </c>
      <c r="P59" s="1218"/>
      <c r="Q59" s="1218">
        <v>341</v>
      </c>
      <c r="R59" s="1218"/>
      <c r="S59" s="1221">
        <v>964</v>
      </c>
      <c r="T59" s="1222"/>
      <c r="U59" s="1218">
        <v>76493</v>
      </c>
      <c r="V59" s="1218"/>
      <c r="W59" s="1218">
        <v>30149164</v>
      </c>
      <c r="X59" s="1218"/>
      <c r="Y59" s="1218">
        <v>406079</v>
      </c>
      <c r="Z59" s="1219"/>
      <c r="AA59" s="287"/>
      <c r="AB59" s="287"/>
      <c r="AC59" s="287"/>
      <c r="AD59" s="287"/>
      <c r="AE59" s="287"/>
      <c r="AF59" s="28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</row>
  </sheetData>
  <mergeCells count="48"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13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opLeftCell="B2" zoomScale="60" zoomScaleNormal="60" workbookViewId="0"/>
  </sheetViews>
  <sheetFormatPr defaultRowHeight="13.5"/>
  <cols>
    <col min="1" max="30" width="9" style="243"/>
    <col min="31" max="33" width="0" style="243" hidden="1" customWidth="1"/>
    <col min="34" max="16384" width="9" style="243"/>
  </cols>
  <sheetData>
    <row r="1" spans="1:47" ht="18.75">
      <c r="A1" s="1238" t="s">
        <v>81</v>
      </c>
      <c r="B1" s="1239"/>
      <c r="C1" s="1239"/>
      <c r="D1" s="1239"/>
      <c r="E1" s="1239"/>
      <c r="F1" s="1239"/>
      <c r="G1" s="1239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</row>
    <row r="2" spans="1:47" ht="25.5">
      <c r="A2" s="1213" t="s">
        <v>0</v>
      </c>
      <c r="B2" s="1213"/>
      <c r="C2" s="1213"/>
      <c r="D2" s="1213"/>
      <c r="E2" s="1213"/>
      <c r="F2" s="1213"/>
      <c r="G2" s="1213"/>
      <c r="H2" s="1213"/>
      <c r="I2" s="1213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</row>
    <row r="3" spans="1:47" ht="14.25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</row>
    <row r="4" spans="1:47" ht="16.5" customHeight="1">
      <c r="A4" s="304" t="s">
        <v>36</v>
      </c>
      <c r="B4" s="305" t="s">
        <v>35</v>
      </c>
      <c r="C4" s="305" t="s">
        <v>1</v>
      </c>
      <c r="D4" s="305" t="s">
        <v>2</v>
      </c>
      <c r="E4" s="305" t="s">
        <v>3</v>
      </c>
      <c r="F4" s="305" t="s">
        <v>4</v>
      </c>
      <c r="G4" s="305" t="s">
        <v>5</v>
      </c>
      <c r="H4" s="305" t="s">
        <v>6</v>
      </c>
      <c r="I4" s="305" t="s">
        <v>7</v>
      </c>
      <c r="J4" s="305" t="s">
        <v>8</v>
      </c>
      <c r="K4" s="305" t="s">
        <v>9</v>
      </c>
      <c r="L4" s="305" t="s">
        <v>10</v>
      </c>
      <c r="M4" s="305" t="s">
        <v>11</v>
      </c>
      <c r="N4" s="305" t="s">
        <v>12</v>
      </c>
      <c r="O4" s="305" t="s">
        <v>13</v>
      </c>
      <c r="P4" s="305" t="s">
        <v>14</v>
      </c>
      <c r="Q4" s="305" t="s">
        <v>15</v>
      </c>
      <c r="R4" s="305" t="s">
        <v>16</v>
      </c>
      <c r="S4" s="305" t="s">
        <v>17</v>
      </c>
      <c r="T4" s="305" t="s">
        <v>18</v>
      </c>
      <c r="U4" s="305" t="s">
        <v>19</v>
      </c>
      <c r="V4" s="305" t="s">
        <v>20</v>
      </c>
      <c r="W4" s="305" t="s">
        <v>21</v>
      </c>
      <c r="X4" s="305" t="s">
        <v>22</v>
      </c>
      <c r="Y4" s="305" t="s">
        <v>23</v>
      </c>
      <c r="Z4" s="306" t="s">
        <v>25</v>
      </c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 s="300"/>
      <c r="AQ4" s="300"/>
      <c r="AR4" s="300"/>
      <c r="AS4" s="300"/>
      <c r="AT4" s="300"/>
      <c r="AU4" s="300"/>
    </row>
    <row r="5" spans="1:47" ht="16.5" customHeight="1">
      <c r="A5" s="1214" t="s">
        <v>32</v>
      </c>
      <c r="B5" s="1212" t="s">
        <v>29</v>
      </c>
      <c r="C5" s="1212" t="s">
        <v>51</v>
      </c>
      <c r="D5" s="301" t="s">
        <v>27</v>
      </c>
      <c r="E5" s="899">
        <v>0</v>
      </c>
      <c r="F5" s="900">
        <v>19</v>
      </c>
      <c r="G5" s="900">
        <v>33</v>
      </c>
      <c r="H5" s="900">
        <v>13</v>
      </c>
      <c r="I5" s="900">
        <v>67</v>
      </c>
      <c r="J5" s="900">
        <v>121</v>
      </c>
      <c r="K5" s="900">
        <v>522</v>
      </c>
      <c r="L5" s="900">
        <v>1065</v>
      </c>
      <c r="M5" s="900">
        <v>1569</v>
      </c>
      <c r="N5" s="900">
        <v>2825</v>
      </c>
      <c r="O5" s="900">
        <v>3695</v>
      </c>
      <c r="P5" s="900">
        <v>3345</v>
      </c>
      <c r="Q5" s="900">
        <v>2046</v>
      </c>
      <c r="R5" s="900">
        <v>1055</v>
      </c>
      <c r="S5" s="900">
        <v>530</v>
      </c>
      <c r="T5" s="900">
        <v>303</v>
      </c>
      <c r="U5" s="900">
        <v>193</v>
      </c>
      <c r="V5" s="900">
        <v>154</v>
      </c>
      <c r="W5" s="900">
        <v>91</v>
      </c>
      <c r="X5" s="900">
        <v>48</v>
      </c>
      <c r="Y5" s="900">
        <v>58</v>
      </c>
      <c r="Z5" s="901">
        <v>17752</v>
      </c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</row>
    <row r="6" spans="1:47" ht="16.5" customHeight="1">
      <c r="A6" s="1214"/>
      <c r="B6" s="1212"/>
      <c r="C6" s="1212"/>
      <c r="D6" s="303" t="s">
        <v>28</v>
      </c>
      <c r="E6" s="902">
        <v>0</v>
      </c>
      <c r="F6" s="902">
        <v>1173</v>
      </c>
      <c r="G6" s="902">
        <v>4948</v>
      </c>
      <c r="H6" s="902">
        <v>2639</v>
      </c>
      <c r="I6" s="902">
        <v>14568</v>
      </c>
      <c r="J6" s="902">
        <v>33923</v>
      </c>
      <c r="K6" s="902">
        <v>184972</v>
      </c>
      <c r="L6" s="902">
        <v>418241</v>
      </c>
      <c r="M6" s="902">
        <v>732088</v>
      </c>
      <c r="N6" s="902">
        <v>1380654</v>
      </c>
      <c r="O6" s="902">
        <v>1926444</v>
      </c>
      <c r="P6" s="902">
        <v>1864725</v>
      </c>
      <c r="Q6" s="902">
        <v>1186579</v>
      </c>
      <c r="R6" s="902">
        <v>643119</v>
      </c>
      <c r="S6" s="902">
        <v>329369</v>
      </c>
      <c r="T6" s="902">
        <v>191446</v>
      </c>
      <c r="U6" s="902">
        <v>125223</v>
      </c>
      <c r="V6" s="902">
        <v>97739</v>
      </c>
      <c r="W6" s="902">
        <v>60141</v>
      </c>
      <c r="X6" s="902">
        <v>31590</v>
      </c>
      <c r="Y6" s="902">
        <v>36535</v>
      </c>
      <c r="Z6" s="903">
        <v>9266116</v>
      </c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</row>
    <row r="7" spans="1:47" ht="16.5" customHeight="1">
      <c r="A7" s="1214"/>
      <c r="B7" s="1212"/>
      <c r="C7" s="1212"/>
      <c r="D7" s="302" t="s">
        <v>26</v>
      </c>
      <c r="E7" s="904">
        <v>0</v>
      </c>
      <c r="F7" s="904">
        <v>303</v>
      </c>
      <c r="G7" s="904">
        <v>559</v>
      </c>
      <c r="H7" s="904">
        <v>189</v>
      </c>
      <c r="I7" s="904">
        <v>759</v>
      </c>
      <c r="J7" s="904">
        <v>1253</v>
      </c>
      <c r="K7" s="904">
        <v>5312</v>
      </c>
      <c r="L7" s="904">
        <v>9666</v>
      </c>
      <c r="M7" s="904">
        <v>12861</v>
      </c>
      <c r="N7" s="904">
        <v>20206</v>
      </c>
      <c r="O7" s="904">
        <v>23280</v>
      </c>
      <c r="P7" s="904">
        <v>18450</v>
      </c>
      <c r="Q7" s="904">
        <v>9547</v>
      </c>
      <c r="R7" s="904">
        <v>4320</v>
      </c>
      <c r="S7" s="904">
        <v>1873</v>
      </c>
      <c r="T7" s="904">
        <v>908</v>
      </c>
      <c r="U7" s="904">
        <v>505</v>
      </c>
      <c r="V7" s="904">
        <v>369</v>
      </c>
      <c r="W7" s="904">
        <v>173</v>
      </c>
      <c r="X7" s="904">
        <v>83</v>
      </c>
      <c r="Y7" s="904">
        <v>102</v>
      </c>
      <c r="Z7" s="905">
        <v>110718</v>
      </c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</row>
    <row r="8" spans="1:47" ht="16.5" customHeight="1">
      <c r="A8" s="1214"/>
      <c r="B8" s="1212"/>
      <c r="C8" s="1212" t="s">
        <v>52</v>
      </c>
      <c r="D8" s="301" t="s">
        <v>27</v>
      </c>
      <c r="E8" s="900">
        <v>0</v>
      </c>
      <c r="F8" s="900">
        <v>5</v>
      </c>
      <c r="G8" s="900">
        <v>59</v>
      </c>
      <c r="H8" s="900">
        <v>209</v>
      </c>
      <c r="I8" s="900">
        <v>455</v>
      </c>
      <c r="J8" s="900">
        <v>504</v>
      </c>
      <c r="K8" s="900">
        <v>840</v>
      </c>
      <c r="L8" s="900">
        <v>784</v>
      </c>
      <c r="M8" s="900">
        <v>447</v>
      </c>
      <c r="N8" s="900">
        <v>373</v>
      </c>
      <c r="O8" s="900">
        <v>339</v>
      </c>
      <c r="P8" s="900">
        <v>357</v>
      </c>
      <c r="Q8" s="900">
        <v>289</v>
      </c>
      <c r="R8" s="900">
        <v>93</v>
      </c>
      <c r="S8" s="900">
        <v>77</v>
      </c>
      <c r="T8" s="900">
        <v>74</v>
      </c>
      <c r="U8" s="900">
        <v>73</v>
      </c>
      <c r="V8" s="900">
        <v>50</v>
      </c>
      <c r="W8" s="900">
        <v>18</v>
      </c>
      <c r="X8" s="900">
        <v>14</v>
      </c>
      <c r="Y8" s="900">
        <v>9</v>
      </c>
      <c r="Z8" s="901">
        <v>5070</v>
      </c>
      <c r="AA8" s="299"/>
      <c r="AB8" s="299"/>
      <c r="AC8" s="299"/>
      <c r="AD8" s="299"/>
      <c r="AE8" s="299"/>
      <c r="AF8" s="299"/>
      <c r="AG8" s="299"/>
      <c r="AH8" s="299"/>
      <c r="AI8" s="299"/>
      <c r="AJ8" s="299"/>
      <c r="AK8" s="299"/>
      <c r="AL8" s="299"/>
      <c r="AM8" s="299"/>
      <c r="AN8" s="299"/>
      <c r="AO8" s="299"/>
      <c r="AP8" s="299"/>
      <c r="AQ8" s="299"/>
      <c r="AR8" s="299"/>
      <c r="AS8" s="299"/>
      <c r="AT8" s="299"/>
      <c r="AU8" s="299"/>
    </row>
    <row r="9" spans="1:47" ht="16.5" customHeight="1">
      <c r="A9" s="1214"/>
      <c r="B9" s="1212"/>
      <c r="C9" s="1212"/>
      <c r="D9" s="303" t="s">
        <v>28</v>
      </c>
      <c r="E9" s="902">
        <v>0</v>
      </c>
      <c r="F9" s="902">
        <v>166</v>
      </c>
      <c r="G9" s="902">
        <v>3976</v>
      </c>
      <c r="H9" s="902">
        <v>19496</v>
      </c>
      <c r="I9" s="902">
        <v>58223</v>
      </c>
      <c r="J9" s="902">
        <v>82223</v>
      </c>
      <c r="K9" s="902">
        <v>158833</v>
      </c>
      <c r="L9" s="902">
        <v>172401</v>
      </c>
      <c r="M9" s="902">
        <v>115710</v>
      </c>
      <c r="N9" s="902">
        <v>105024</v>
      </c>
      <c r="O9" s="902">
        <v>96961</v>
      </c>
      <c r="P9" s="902">
        <v>109649</v>
      </c>
      <c r="Q9" s="902">
        <v>91277</v>
      </c>
      <c r="R9" s="902">
        <v>34163</v>
      </c>
      <c r="S9" s="902">
        <v>27219</v>
      </c>
      <c r="T9" s="902">
        <v>27372</v>
      </c>
      <c r="U9" s="902">
        <v>27063</v>
      </c>
      <c r="V9" s="902">
        <v>19378</v>
      </c>
      <c r="W9" s="902">
        <v>6643</v>
      </c>
      <c r="X9" s="902">
        <v>5188</v>
      </c>
      <c r="Y9" s="902">
        <v>3752</v>
      </c>
      <c r="Z9" s="903">
        <v>1164717</v>
      </c>
      <c r="AA9" s="299"/>
      <c r="AB9" s="299"/>
      <c r="AC9" s="299"/>
      <c r="AD9" s="299"/>
      <c r="AE9" s="299"/>
      <c r="AF9" s="299"/>
      <c r="AG9" s="299"/>
      <c r="AH9" s="299"/>
      <c r="AI9" s="299"/>
      <c r="AJ9" s="299"/>
      <c r="AK9" s="299"/>
      <c r="AL9" s="299"/>
      <c r="AM9" s="299"/>
      <c r="AN9" s="299"/>
      <c r="AO9" s="299"/>
      <c r="AP9" s="299"/>
      <c r="AQ9" s="299"/>
      <c r="AR9" s="299"/>
      <c r="AS9" s="299"/>
      <c r="AT9" s="299"/>
      <c r="AU9" s="299"/>
    </row>
    <row r="10" spans="1:47" ht="16.5" customHeight="1">
      <c r="A10" s="1214"/>
      <c r="B10" s="1212"/>
      <c r="C10" s="1212"/>
      <c r="D10" s="302" t="s">
        <v>26</v>
      </c>
      <c r="E10" s="904">
        <v>0</v>
      </c>
      <c r="F10" s="904">
        <v>38</v>
      </c>
      <c r="G10" s="904">
        <v>494</v>
      </c>
      <c r="H10" s="904">
        <v>1539</v>
      </c>
      <c r="I10" s="904">
        <v>3189</v>
      </c>
      <c r="J10" s="904">
        <v>3198</v>
      </c>
      <c r="K10" s="904">
        <v>4933</v>
      </c>
      <c r="L10" s="904">
        <v>4074</v>
      </c>
      <c r="M10" s="904">
        <v>2149</v>
      </c>
      <c r="N10" s="904">
        <v>1564</v>
      </c>
      <c r="O10" s="904">
        <v>1197</v>
      </c>
      <c r="P10" s="904">
        <v>1105</v>
      </c>
      <c r="Q10" s="904">
        <v>780</v>
      </c>
      <c r="R10" s="904">
        <v>228</v>
      </c>
      <c r="S10" s="904">
        <v>158</v>
      </c>
      <c r="T10" s="904">
        <v>125</v>
      </c>
      <c r="U10" s="904">
        <v>109</v>
      </c>
      <c r="V10" s="904">
        <v>64</v>
      </c>
      <c r="W10" s="904">
        <v>19</v>
      </c>
      <c r="X10" s="904">
        <v>13</v>
      </c>
      <c r="Y10" s="904">
        <v>11</v>
      </c>
      <c r="Z10" s="905">
        <v>24987</v>
      </c>
      <c r="AA10" s="299"/>
      <c r="AB10" s="299"/>
      <c r="AC10" s="299"/>
      <c r="AD10" s="299"/>
      <c r="AE10" s="299"/>
      <c r="AF10" s="299"/>
      <c r="AG10" s="299"/>
      <c r="AH10" s="299"/>
      <c r="AI10" s="299"/>
      <c r="AJ10" s="299"/>
      <c r="AK10" s="299"/>
      <c r="AL10" s="299"/>
      <c r="AM10" s="299"/>
      <c r="AN10" s="299"/>
      <c r="AO10" s="299"/>
      <c r="AP10" s="299"/>
      <c r="AQ10" s="299"/>
      <c r="AR10" s="299"/>
      <c r="AS10" s="299"/>
      <c r="AT10" s="299"/>
      <c r="AU10" s="299"/>
    </row>
    <row r="11" spans="1:47" ht="16.5" customHeight="1">
      <c r="A11" s="1214"/>
      <c r="B11" s="1212"/>
      <c r="C11" s="1212" t="s">
        <v>53</v>
      </c>
      <c r="D11" s="301" t="s">
        <v>27</v>
      </c>
      <c r="E11" s="900">
        <v>0</v>
      </c>
      <c r="F11" s="900">
        <v>0</v>
      </c>
      <c r="G11" s="900">
        <v>0</v>
      </c>
      <c r="H11" s="900">
        <v>0</v>
      </c>
      <c r="I11" s="900">
        <v>0</v>
      </c>
      <c r="J11" s="900">
        <v>1</v>
      </c>
      <c r="K11" s="900">
        <v>0</v>
      </c>
      <c r="L11" s="900">
        <v>10</v>
      </c>
      <c r="M11" s="900">
        <v>52</v>
      </c>
      <c r="N11" s="900">
        <v>242</v>
      </c>
      <c r="O11" s="900">
        <v>341</v>
      </c>
      <c r="P11" s="900">
        <v>340</v>
      </c>
      <c r="Q11" s="900">
        <v>553</v>
      </c>
      <c r="R11" s="900">
        <v>100</v>
      </c>
      <c r="S11" s="900">
        <v>16</v>
      </c>
      <c r="T11" s="900">
        <v>14</v>
      </c>
      <c r="U11" s="900">
        <v>11</v>
      </c>
      <c r="V11" s="900">
        <v>5</v>
      </c>
      <c r="W11" s="900">
        <v>9</v>
      </c>
      <c r="X11" s="900">
        <v>4</v>
      </c>
      <c r="Y11" s="900">
        <v>14</v>
      </c>
      <c r="Z11" s="901">
        <v>1712</v>
      </c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299"/>
      <c r="AS11" s="299"/>
      <c r="AT11" s="299"/>
      <c r="AU11" s="299"/>
    </row>
    <row r="12" spans="1:47" ht="16.5" customHeight="1">
      <c r="A12" s="1214"/>
      <c r="B12" s="1212"/>
      <c r="C12" s="1212"/>
      <c r="D12" s="303" t="s">
        <v>28</v>
      </c>
      <c r="E12" s="902">
        <v>0</v>
      </c>
      <c r="F12" s="902">
        <v>0</v>
      </c>
      <c r="G12" s="902">
        <v>12</v>
      </c>
      <c r="H12" s="902">
        <v>0</v>
      </c>
      <c r="I12" s="902">
        <v>0</v>
      </c>
      <c r="J12" s="902">
        <v>113</v>
      </c>
      <c r="K12" s="902">
        <v>0</v>
      </c>
      <c r="L12" s="902">
        <v>1792</v>
      </c>
      <c r="M12" s="902">
        <v>10034</v>
      </c>
      <c r="N12" s="902">
        <v>51033</v>
      </c>
      <c r="O12" s="902">
        <v>75037</v>
      </c>
      <c r="P12" s="902">
        <v>77611</v>
      </c>
      <c r="Q12" s="902">
        <v>129542</v>
      </c>
      <c r="R12" s="902">
        <v>23219</v>
      </c>
      <c r="S12" s="902">
        <v>3778</v>
      </c>
      <c r="T12" s="902">
        <v>3107</v>
      </c>
      <c r="U12" s="902">
        <v>2465</v>
      </c>
      <c r="V12" s="902">
        <v>1123</v>
      </c>
      <c r="W12" s="902">
        <v>1978</v>
      </c>
      <c r="X12" s="902">
        <v>1047</v>
      </c>
      <c r="Y12" s="902">
        <v>3067</v>
      </c>
      <c r="Z12" s="903">
        <v>384958</v>
      </c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</row>
    <row r="13" spans="1:47" ht="16.5" customHeight="1">
      <c r="A13" s="1214"/>
      <c r="B13" s="1212"/>
      <c r="C13" s="1212"/>
      <c r="D13" s="302" t="s">
        <v>26</v>
      </c>
      <c r="E13" s="904">
        <v>0</v>
      </c>
      <c r="F13" s="904">
        <v>0</v>
      </c>
      <c r="G13" s="904">
        <v>2</v>
      </c>
      <c r="H13" s="904">
        <v>0</v>
      </c>
      <c r="I13" s="904">
        <v>0</v>
      </c>
      <c r="J13" s="904">
        <v>6</v>
      </c>
      <c r="K13" s="904">
        <v>0</v>
      </c>
      <c r="L13" s="904">
        <v>43</v>
      </c>
      <c r="M13" s="904">
        <v>197</v>
      </c>
      <c r="N13" s="904">
        <v>740</v>
      </c>
      <c r="O13" s="904">
        <v>691</v>
      </c>
      <c r="P13" s="904">
        <v>505</v>
      </c>
      <c r="Q13" s="904">
        <v>612</v>
      </c>
      <c r="R13" s="904">
        <v>114</v>
      </c>
      <c r="S13" s="904">
        <v>19</v>
      </c>
      <c r="T13" s="904">
        <v>13</v>
      </c>
      <c r="U13" s="904">
        <v>13</v>
      </c>
      <c r="V13" s="904">
        <v>4</v>
      </c>
      <c r="W13" s="904">
        <v>10</v>
      </c>
      <c r="X13" s="904">
        <v>4</v>
      </c>
      <c r="Y13" s="904">
        <v>14</v>
      </c>
      <c r="Z13" s="905">
        <v>2987</v>
      </c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</row>
    <row r="14" spans="1:47" ht="16.5" customHeight="1">
      <c r="A14" s="1214"/>
      <c r="B14" s="1212"/>
      <c r="C14" s="1215" t="s">
        <v>54</v>
      </c>
      <c r="D14" s="301" t="s">
        <v>27</v>
      </c>
      <c r="E14" s="900">
        <v>0</v>
      </c>
      <c r="F14" s="900">
        <v>0</v>
      </c>
      <c r="G14" s="900">
        <v>0</v>
      </c>
      <c r="H14" s="900">
        <v>0</v>
      </c>
      <c r="I14" s="900">
        <v>0</v>
      </c>
      <c r="J14" s="900">
        <v>0</v>
      </c>
      <c r="K14" s="900">
        <v>0</v>
      </c>
      <c r="L14" s="900">
        <v>0</v>
      </c>
      <c r="M14" s="900">
        <v>0</v>
      </c>
      <c r="N14" s="900">
        <v>6</v>
      </c>
      <c r="O14" s="900">
        <v>35</v>
      </c>
      <c r="P14" s="900">
        <v>2</v>
      </c>
      <c r="Q14" s="900">
        <v>0</v>
      </c>
      <c r="R14" s="900">
        <v>0</v>
      </c>
      <c r="S14" s="900">
        <v>0</v>
      </c>
      <c r="T14" s="900">
        <v>0</v>
      </c>
      <c r="U14" s="900">
        <v>0</v>
      </c>
      <c r="V14" s="900">
        <v>0</v>
      </c>
      <c r="W14" s="900">
        <v>0</v>
      </c>
      <c r="X14" s="900">
        <v>0</v>
      </c>
      <c r="Y14" s="900">
        <v>0</v>
      </c>
      <c r="Z14" s="901">
        <v>44</v>
      </c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299"/>
      <c r="AN14" s="299"/>
      <c r="AO14" s="299"/>
      <c r="AP14" s="299"/>
      <c r="AQ14" s="299"/>
      <c r="AR14" s="299"/>
      <c r="AS14" s="299"/>
      <c r="AT14" s="299"/>
      <c r="AU14" s="299"/>
    </row>
    <row r="15" spans="1:47" ht="16.5" customHeight="1">
      <c r="A15" s="1214"/>
      <c r="B15" s="1212"/>
      <c r="C15" s="1215"/>
      <c r="D15" s="303" t="s">
        <v>28</v>
      </c>
      <c r="E15" s="902">
        <v>0</v>
      </c>
      <c r="F15" s="902">
        <v>0</v>
      </c>
      <c r="G15" s="902">
        <v>0</v>
      </c>
      <c r="H15" s="902">
        <v>0</v>
      </c>
      <c r="I15" s="902">
        <v>3</v>
      </c>
      <c r="J15" s="902">
        <v>0</v>
      </c>
      <c r="K15" s="902">
        <v>0</v>
      </c>
      <c r="L15" s="902">
        <v>78</v>
      </c>
      <c r="M15" s="902">
        <v>0</v>
      </c>
      <c r="N15" s="902">
        <v>1309</v>
      </c>
      <c r="O15" s="902">
        <v>7868</v>
      </c>
      <c r="P15" s="902">
        <v>633</v>
      </c>
      <c r="Q15" s="902">
        <v>78</v>
      </c>
      <c r="R15" s="902">
        <v>0</v>
      </c>
      <c r="S15" s="902">
        <v>0</v>
      </c>
      <c r="T15" s="902">
        <v>0</v>
      </c>
      <c r="U15" s="902">
        <v>0</v>
      </c>
      <c r="V15" s="902">
        <v>0</v>
      </c>
      <c r="W15" s="902">
        <v>0</v>
      </c>
      <c r="X15" s="902">
        <v>0</v>
      </c>
      <c r="Y15" s="902">
        <v>0</v>
      </c>
      <c r="Z15" s="903">
        <v>9969</v>
      </c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</row>
    <row r="16" spans="1:47" ht="16.5" customHeight="1">
      <c r="A16" s="1214"/>
      <c r="B16" s="1212"/>
      <c r="C16" s="1215"/>
      <c r="D16" s="302" t="s">
        <v>26</v>
      </c>
      <c r="E16" s="904">
        <v>0</v>
      </c>
      <c r="F16" s="904">
        <v>0</v>
      </c>
      <c r="G16" s="904">
        <v>0</v>
      </c>
      <c r="H16" s="904">
        <v>0</v>
      </c>
      <c r="I16" s="904">
        <v>0</v>
      </c>
      <c r="J16" s="904">
        <v>0</v>
      </c>
      <c r="K16" s="904">
        <v>0</v>
      </c>
      <c r="L16" s="904">
        <v>2</v>
      </c>
      <c r="M16" s="904">
        <v>0</v>
      </c>
      <c r="N16" s="904">
        <v>18</v>
      </c>
      <c r="O16" s="904">
        <v>75</v>
      </c>
      <c r="P16" s="904">
        <v>5</v>
      </c>
      <c r="Q16" s="904">
        <v>0</v>
      </c>
      <c r="R16" s="904">
        <v>0</v>
      </c>
      <c r="S16" s="904">
        <v>0</v>
      </c>
      <c r="T16" s="904">
        <v>0</v>
      </c>
      <c r="U16" s="904">
        <v>0</v>
      </c>
      <c r="V16" s="904">
        <v>0</v>
      </c>
      <c r="W16" s="904">
        <v>0</v>
      </c>
      <c r="X16" s="904">
        <v>0</v>
      </c>
      <c r="Y16" s="904">
        <v>0</v>
      </c>
      <c r="Z16" s="906">
        <v>100</v>
      </c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  <c r="AL16" s="299"/>
      <c r="AM16" s="299"/>
      <c r="AN16" s="299"/>
      <c r="AO16" s="299"/>
      <c r="AP16" s="299"/>
      <c r="AQ16" s="299"/>
      <c r="AR16" s="299"/>
      <c r="AS16" s="299"/>
      <c r="AT16" s="299"/>
      <c r="AU16" s="299"/>
    </row>
    <row r="17" spans="1:47" ht="16.5" customHeight="1">
      <c r="A17" s="1214"/>
      <c r="B17" s="1212" t="s">
        <v>30</v>
      </c>
      <c r="C17" s="1212"/>
      <c r="D17" s="301" t="s">
        <v>27</v>
      </c>
      <c r="E17" s="900">
        <v>0</v>
      </c>
      <c r="F17" s="900">
        <v>24</v>
      </c>
      <c r="G17" s="900">
        <v>92</v>
      </c>
      <c r="H17" s="900">
        <v>223</v>
      </c>
      <c r="I17" s="900">
        <v>522</v>
      </c>
      <c r="J17" s="900">
        <v>626</v>
      </c>
      <c r="K17" s="900">
        <v>1363</v>
      </c>
      <c r="L17" s="900">
        <v>1859</v>
      </c>
      <c r="M17" s="900">
        <v>2068</v>
      </c>
      <c r="N17" s="900">
        <v>3446</v>
      </c>
      <c r="O17" s="900">
        <v>4410</v>
      </c>
      <c r="P17" s="900">
        <v>4045</v>
      </c>
      <c r="Q17" s="900">
        <v>2888</v>
      </c>
      <c r="R17" s="900">
        <v>1248</v>
      </c>
      <c r="S17" s="900">
        <v>623</v>
      </c>
      <c r="T17" s="900">
        <v>391</v>
      </c>
      <c r="U17" s="900">
        <v>277</v>
      </c>
      <c r="V17" s="900">
        <v>209</v>
      </c>
      <c r="W17" s="900">
        <v>118</v>
      </c>
      <c r="X17" s="900">
        <v>67</v>
      </c>
      <c r="Y17" s="900">
        <v>81</v>
      </c>
      <c r="Z17" s="901">
        <v>24577</v>
      </c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</row>
    <row r="18" spans="1:47" ht="16.5" customHeight="1">
      <c r="A18" s="1214"/>
      <c r="B18" s="1212"/>
      <c r="C18" s="1212"/>
      <c r="D18" s="303" t="s">
        <v>28</v>
      </c>
      <c r="E18" s="902">
        <v>0</v>
      </c>
      <c r="F18" s="902">
        <v>1339</v>
      </c>
      <c r="G18" s="902">
        <v>8936</v>
      </c>
      <c r="H18" s="902">
        <v>22135</v>
      </c>
      <c r="I18" s="902">
        <v>72794</v>
      </c>
      <c r="J18" s="902">
        <v>116259</v>
      </c>
      <c r="K18" s="902">
        <v>343805</v>
      </c>
      <c r="L18" s="902">
        <v>592512</v>
      </c>
      <c r="M18" s="902">
        <v>857832</v>
      </c>
      <c r="N18" s="902">
        <v>1538020</v>
      </c>
      <c r="O18" s="902">
        <v>2106310</v>
      </c>
      <c r="P18" s="902">
        <v>2052618</v>
      </c>
      <c r="Q18" s="902">
        <v>1407476</v>
      </c>
      <c r="R18" s="902">
        <v>700501</v>
      </c>
      <c r="S18" s="902">
        <v>360366</v>
      </c>
      <c r="T18" s="902">
        <v>221925</v>
      </c>
      <c r="U18" s="902">
        <v>154751</v>
      </c>
      <c r="V18" s="902">
        <v>118240</v>
      </c>
      <c r="W18" s="902">
        <v>68762</v>
      </c>
      <c r="X18" s="902">
        <v>37825</v>
      </c>
      <c r="Y18" s="902">
        <v>43354</v>
      </c>
      <c r="Z18" s="903">
        <v>10825760</v>
      </c>
      <c r="AA18" s="299"/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299"/>
      <c r="AP18" s="299"/>
      <c r="AQ18" s="299"/>
      <c r="AR18" s="299"/>
      <c r="AS18" s="299"/>
      <c r="AT18" s="299"/>
      <c r="AU18" s="299"/>
    </row>
    <row r="19" spans="1:47" ht="16.5" customHeight="1">
      <c r="A19" s="1214"/>
      <c r="B19" s="1212"/>
      <c r="C19" s="1212"/>
      <c r="D19" s="302" t="s">
        <v>26</v>
      </c>
      <c r="E19" s="907">
        <v>0</v>
      </c>
      <c r="F19" s="907">
        <v>341</v>
      </c>
      <c r="G19" s="907">
        <v>1055</v>
      </c>
      <c r="H19" s="907">
        <v>1728</v>
      </c>
      <c r="I19" s="907">
        <v>3948</v>
      </c>
      <c r="J19" s="907">
        <v>4457</v>
      </c>
      <c r="K19" s="907">
        <v>10245</v>
      </c>
      <c r="L19" s="907">
        <v>13785</v>
      </c>
      <c r="M19" s="907">
        <v>15207</v>
      </c>
      <c r="N19" s="907">
        <v>22528</v>
      </c>
      <c r="O19" s="907">
        <v>25243</v>
      </c>
      <c r="P19" s="907">
        <v>20065</v>
      </c>
      <c r="Q19" s="907">
        <v>10939</v>
      </c>
      <c r="R19" s="907">
        <v>4662</v>
      </c>
      <c r="S19" s="907">
        <v>2050</v>
      </c>
      <c r="T19" s="907">
        <v>1046</v>
      </c>
      <c r="U19" s="907">
        <v>627</v>
      </c>
      <c r="V19" s="907">
        <v>437</v>
      </c>
      <c r="W19" s="907">
        <v>202</v>
      </c>
      <c r="X19" s="907">
        <v>100</v>
      </c>
      <c r="Y19" s="907">
        <v>127</v>
      </c>
      <c r="Z19" s="908">
        <v>138792</v>
      </c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</row>
    <row r="20" spans="1:47" ht="16.5" customHeight="1">
      <c r="A20" s="1214"/>
      <c r="B20" s="1212" t="s">
        <v>31</v>
      </c>
      <c r="C20" s="1215" t="s">
        <v>55</v>
      </c>
      <c r="D20" s="301" t="s">
        <v>27</v>
      </c>
      <c r="E20" s="900">
        <v>0</v>
      </c>
      <c r="F20" s="900">
        <v>0</v>
      </c>
      <c r="G20" s="900">
        <v>1</v>
      </c>
      <c r="H20" s="900">
        <v>0</v>
      </c>
      <c r="I20" s="900">
        <v>17</v>
      </c>
      <c r="J20" s="900">
        <v>49</v>
      </c>
      <c r="K20" s="900">
        <v>35</v>
      </c>
      <c r="L20" s="900">
        <v>6</v>
      </c>
      <c r="M20" s="900">
        <v>3</v>
      </c>
      <c r="N20" s="900">
        <v>67</v>
      </c>
      <c r="O20" s="900">
        <v>76</v>
      </c>
      <c r="P20" s="900">
        <v>70</v>
      </c>
      <c r="Q20" s="900">
        <v>62</v>
      </c>
      <c r="R20" s="900">
        <v>23</v>
      </c>
      <c r="S20" s="900">
        <v>8</v>
      </c>
      <c r="T20" s="900">
        <v>9</v>
      </c>
      <c r="U20" s="900">
        <v>2</v>
      </c>
      <c r="V20" s="900">
        <v>0</v>
      </c>
      <c r="W20" s="900">
        <v>0</v>
      </c>
      <c r="X20" s="900">
        <v>0</v>
      </c>
      <c r="Y20" s="900">
        <v>0</v>
      </c>
      <c r="Z20" s="901">
        <v>430</v>
      </c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</row>
    <row r="21" spans="1:47" ht="16.5" customHeight="1">
      <c r="A21" s="1214"/>
      <c r="B21" s="1212"/>
      <c r="C21" s="1215"/>
      <c r="D21" s="303" t="s">
        <v>28</v>
      </c>
      <c r="E21" s="902">
        <v>0</v>
      </c>
      <c r="F21" s="902">
        <v>0</v>
      </c>
      <c r="G21" s="902">
        <v>20</v>
      </c>
      <c r="H21" s="902">
        <v>11</v>
      </c>
      <c r="I21" s="902">
        <v>834</v>
      </c>
      <c r="J21" s="902">
        <v>3772</v>
      </c>
      <c r="K21" s="902">
        <v>2757</v>
      </c>
      <c r="L21" s="902">
        <v>655</v>
      </c>
      <c r="M21" s="902">
        <v>396</v>
      </c>
      <c r="N21" s="902">
        <v>7955</v>
      </c>
      <c r="O21" s="902">
        <v>8703</v>
      </c>
      <c r="P21" s="902">
        <v>8395</v>
      </c>
      <c r="Q21" s="902">
        <v>7286</v>
      </c>
      <c r="R21" s="902">
        <v>2730</v>
      </c>
      <c r="S21" s="902">
        <v>1054</v>
      </c>
      <c r="T21" s="902">
        <v>1144</v>
      </c>
      <c r="U21" s="902">
        <v>331</v>
      </c>
      <c r="V21" s="902">
        <v>40</v>
      </c>
      <c r="W21" s="902">
        <v>30</v>
      </c>
      <c r="X21" s="902">
        <v>0</v>
      </c>
      <c r="Y21" s="902">
        <v>26</v>
      </c>
      <c r="Z21" s="903">
        <v>46139</v>
      </c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299"/>
      <c r="AM21" s="299"/>
      <c r="AN21" s="299"/>
      <c r="AO21" s="299"/>
      <c r="AP21" s="299"/>
      <c r="AQ21" s="299"/>
      <c r="AR21" s="299"/>
      <c r="AS21" s="299"/>
      <c r="AT21" s="299"/>
      <c r="AU21" s="299"/>
    </row>
    <row r="22" spans="1:47" ht="16.5" customHeight="1">
      <c r="A22" s="1214"/>
      <c r="B22" s="1212"/>
      <c r="C22" s="1215"/>
      <c r="D22" s="302" t="s">
        <v>26</v>
      </c>
      <c r="E22" s="904">
        <v>0</v>
      </c>
      <c r="F22" s="904">
        <v>0</v>
      </c>
      <c r="G22" s="904">
        <v>3</v>
      </c>
      <c r="H22" s="904">
        <v>0</v>
      </c>
      <c r="I22" s="904">
        <v>59</v>
      </c>
      <c r="J22" s="904">
        <v>192</v>
      </c>
      <c r="K22" s="904">
        <v>100</v>
      </c>
      <c r="L22" s="904">
        <v>17</v>
      </c>
      <c r="M22" s="904">
        <v>8</v>
      </c>
      <c r="N22" s="904">
        <v>97</v>
      </c>
      <c r="O22" s="904">
        <v>97</v>
      </c>
      <c r="P22" s="904">
        <v>102</v>
      </c>
      <c r="Q22" s="904">
        <v>79</v>
      </c>
      <c r="R22" s="904">
        <v>30</v>
      </c>
      <c r="S22" s="904">
        <v>9</v>
      </c>
      <c r="T22" s="904">
        <v>13</v>
      </c>
      <c r="U22" s="904">
        <v>3</v>
      </c>
      <c r="V22" s="904">
        <v>0</v>
      </c>
      <c r="W22" s="904">
        <v>0</v>
      </c>
      <c r="X22" s="904">
        <v>0</v>
      </c>
      <c r="Y22" s="904">
        <v>0</v>
      </c>
      <c r="Z22" s="905">
        <v>809</v>
      </c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</row>
    <row r="23" spans="1:47" ht="16.5" customHeight="1">
      <c r="A23" s="1214"/>
      <c r="B23" s="1212"/>
      <c r="C23" s="1215" t="s">
        <v>56</v>
      </c>
      <c r="D23" s="301" t="s">
        <v>27</v>
      </c>
      <c r="E23" s="900">
        <v>0</v>
      </c>
      <c r="F23" s="900">
        <v>0</v>
      </c>
      <c r="G23" s="900">
        <v>1</v>
      </c>
      <c r="H23" s="900">
        <v>14</v>
      </c>
      <c r="I23" s="900">
        <v>12</v>
      </c>
      <c r="J23" s="900">
        <v>8</v>
      </c>
      <c r="K23" s="900">
        <v>3</v>
      </c>
      <c r="L23" s="900">
        <v>6</v>
      </c>
      <c r="M23" s="900">
        <v>3</v>
      </c>
      <c r="N23" s="900">
        <v>1</v>
      </c>
      <c r="O23" s="900">
        <v>4</v>
      </c>
      <c r="P23" s="900">
        <v>2</v>
      </c>
      <c r="Q23" s="900">
        <v>0</v>
      </c>
      <c r="R23" s="900">
        <v>0</v>
      </c>
      <c r="S23" s="900">
        <v>0</v>
      </c>
      <c r="T23" s="900">
        <v>0</v>
      </c>
      <c r="U23" s="900">
        <v>0</v>
      </c>
      <c r="V23" s="900">
        <v>0</v>
      </c>
      <c r="W23" s="900">
        <v>0</v>
      </c>
      <c r="X23" s="900">
        <v>0</v>
      </c>
      <c r="Y23" s="900">
        <v>0</v>
      </c>
      <c r="Z23" s="901">
        <v>54</v>
      </c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99"/>
      <c r="AP23" s="299"/>
      <c r="AQ23" s="299"/>
      <c r="AR23" s="299"/>
      <c r="AS23" s="299"/>
      <c r="AT23" s="299"/>
      <c r="AU23" s="299"/>
    </row>
    <row r="24" spans="1:47" ht="16.5" customHeight="1">
      <c r="A24" s="1214"/>
      <c r="B24" s="1212"/>
      <c r="C24" s="1215"/>
      <c r="D24" s="303" t="s">
        <v>28</v>
      </c>
      <c r="E24" s="902">
        <v>0</v>
      </c>
      <c r="F24" s="902">
        <v>0</v>
      </c>
      <c r="G24" s="902">
        <v>16</v>
      </c>
      <c r="H24" s="902">
        <v>456</v>
      </c>
      <c r="I24" s="902">
        <v>822</v>
      </c>
      <c r="J24" s="902">
        <v>560</v>
      </c>
      <c r="K24" s="902">
        <v>437</v>
      </c>
      <c r="L24" s="902">
        <v>542</v>
      </c>
      <c r="M24" s="902">
        <v>535</v>
      </c>
      <c r="N24" s="902">
        <v>191</v>
      </c>
      <c r="O24" s="902">
        <v>476</v>
      </c>
      <c r="P24" s="902">
        <v>315</v>
      </c>
      <c r="Q24" s="902">
        <v>0</v>
      </c>
      <c r="R24" s="902">
        <v>0</v>
      </c>
      <c r="S24" s="902">
        <v>0</v>
      </c>
      <c r="T24" s="902">
        <v>0</v>
      </c>
      <c r="U24" s="902">
        <v>0</v>
      </c>
      <c r="V24" s="902">
        <v>0</v>
      </c>
      <c r="W24" s="902">
        <v>0</v>
      </c>
      <c r="X24" s="902">
        <v>0</v>
      </c>
      <c r="Y24" s="902">
        <v>0</v>
      </c>
      <c r="Z24" s="903">
        <v>4350</v>
      </c>
      <c r="AA24" s="299"/>
      <c r="AB24" s="299"/>
      <c r="AC24" s="299"/>
      <c r="AD24" s="299"/>
      <c r="AE24" s="299"/>
      <c r="AF24" s="299"/>
      <c r="AG24" s="299"/>
      <c r="AH24" s="299"/>
      <c r="AI24" s="299"/>
      <c r="AJ24" s="299"/>
      <c r="AK24" s="299"/>
      <c r="AL24" s="299"/>
      <c r="AM24" s="299"/>
      <c r="AN24" s="299"/>
      <c r="AO24" s="299"/>
      <c r="AP24" s="299"/>
      <c r="AQ24" s="299"/>
      <c r="AR24" s="299"/>
      <c r="AS24" s="299"/>
      <c r="AT24" s="299"/>
      <c r="AU24" s="299"/>
    </row>
    <row r="25" spans="1:47" ht="16.5" customHeight="1">
      <c r="A25" s="1214"/>
      <c r="B25" s="1212"/>
      <c r="C25" s="1215"/>
      <c r="D25" s="302" t="s">
        <v>26</v>
      </c>
      <c r="E25" s="904">
        <v>0</v>
      </c>
      <c r="F25" s="904">
        <v>0</v>
      </c>
      <c r="G25" s="904">
        <v>1</v>
      </c>
      <c r="H25" s="904">
        <v>37</v>
      </c>
      <c r="I25" s="904">
        <v>55</v>
      </c>
      <c r="J25" s="904">
        <v>28</v>
      </c>
      <c r="K25" s="904">
        <v>14</v>
      </c>
      <c r="L25" s="904">
        <v>15</v>
      </c>
      <c r="M25" s="904">
        <v>9</v>
      </c>
      <c r="N25" s="904">
        <v>2</v>
      </c>
      <c r="O25" s="904">
        <v>6</v>
      </c>
      <c r="P25" s="904">
        <v>4</v>
      </c>
      <c r="Q25" s="904">
        <v>0</v>
      </c>
      <c r="R25" s="904">
        <v>0</v>
      </c>
      <c r="S25" s="904">
        <v>0</v>
      </c>
      <c r="T25" s="904">
        <v>0</v>
      </c>
      <c r="U25" s="904">
        <v>0</v>
      </c>
      <c r="V25" s="904">
        <v>0</v>
      </c>
      <c r="W25" s="904">
        <v>0</v>
      </c>
      <c r="X25" s="904">
        <v>0</v>
      </c>
      <c r="Y25" s="904">
        <v>0</v>
      </c>
      <c r="Z25" s="906">
        <v>171</v>
      </c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</row>
    <row r="26" spans="1:47" ht="16.5" customHeight="1">
      <c r="A26" s="1214"/>
      <c r="B26" s="1212" t="s">
        <v>30</v>
      </c>
      <c r="C26" s="1212"/>
      <c r="D26" s="301" t="s">
        <v>27</v>
      </c>
      <c r="E26" s="900">
        <v>0</v>
      </c>
      <c r="F26" s="900">
        <v>0</v>
      </c>
      <c r="G26" s="900">
        <v>2</v>
      </c>
      <c r="H26" s="900">
        <v>14</v>
      </c>
      <c r="I26" s="900">
        <v>29</v>
      </c>
      <c r="J26" s="900">
        <v>56</v>
      </c>
      <c r="K26" s="900">
        <v>39</v>
      </c>
      <c r="L26" s="900">
        <v>12</v>
      </c>
      <c r="M26" s="900">
        <v>7</v>
      </c>
      <c r="N26" s="900">
        <v>68</v>
      </c>
      <c r="O26" s="900">
        <v>79</v>
      </c>
      <c r="P26" s="900">
        <v>72</v>
      </c>
      <c r="Q26" s="900">
        <v>62</v>
      </c>
      <c r="R26" s="900">
        <v>23</v>
      </c>
      <c r="S26" s="900">
        <v>8</v>
      </c>
      <c r="T26" s="900">
        <v>9</v>
      </c>
      <c r="U26" s="900">
        <v>2</v>
      </c>
      <c r="V26" s="900">
        <v>0</v>
      </c>
      <c r="W26" s="900">
        <v>0</v>
      </c>
      <c r="X26" s="900">
        <v>0</v>
      </c>
      <c r="Y26" s="900">
        <v>0</v>
      </c>
      <c r="Z26" s="901">
        <v>484</v>
      </c>
      <c r="AA26" s="299"/>
      <c r="AB26" s="299"/>
      <c r="AC26" s="299"/>
      <c r="AD26" s="299"/>
      <c r="AE26" s="299"/>
      <c r="AF26" s="299"/>
      <c r="AG26" s="299"/>
      <c r="AH26" s="299"/>
      <c r="AI26" s="299"/>
      <c r="AJ26" s="299"/>
      <c r="AK26" s="299"/>
      <c r="AL26" s="299"/>
      <c r="AM26" s="299"/>
      <c r="AN26" s="299"/>
      <c r="AO26" s="299"/>
      <c r="AP26" s="299"/>
      <c r="AQ26" s="299"/>
      <c r="AR26" s="299"/>
      <c r="AS26" s="299"/>
      <c r="AT26" s="299"/>
      <c r="AU26" s="299"/>
    </row>
    <row r="27" spans="1:47" ht="16.5" customHeight="1">
      <c r="A27" s="1214"/>
      <c r="B27" s="1212"/>
      <c r="C27" s="1212"/>
      <c r="D27" s="303" t="s">
        <v>28</v>
      </c>
      <c r="E27" s="902">
        <v>0</v>
      </c>
      <c r="F27" s="902">
        <v>0</v>
      </c>
      <c r="G27" s="902">
        <v>36</v>
      </c>
      <c r="H27" s="902">
        <v>467</v>
      </c>
      <c r="I27" s="902">
        <v>1656</v>
      </c>
      <c r="J27" s="902">
        <v>4332</v>
      </c>
      <c r="K27" s="902">
        <v>3194</v>
      </c>
      <c r="L27" s="902">
        <v>1197</v>
      </c>
      <c r="M27" s="902">
        <v>931</v>
      </c>
      <c r="N27" s="902">
        <v>8146</v>
      </c>
      <c r="O27" s="902">
        <v>9179</v>
      </c>
      <c r="P27" s="902">
        <v>8710</v>
      </c>
      <c r="Q27" s="902">
        <v>7286</v>
      </c>
      <c r="R27" s="902">
        <v>2730</v>
      </c>
      <c r="S27" s="902">
        <v>1054</v>
      </c>
      <c r="T27" s="902">
        <v>1144</v>
      </c>
      <c r="U27" s="902">
        <v>331</v>
      </c>
      <c r="V27" s="902">
        <v>40</v>
      </c>
      <c r="W27" s="902">
        <v>30</v>
      </c>
      <c r="X27" s="902">
        <v>0</v>
      </c>
      <c r="Y27" s="902">
        <v>26</v>
      </c>
      <c r="Z27" s="903">
        <v>50489</v>
      </c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299"/>
      <c r="AT27" s="299"/>
      <c r="AU27" s="299"/>
    </row>
    <row r="28" spans="1:47" ht="16.5" customHeight="1">
      <c r="A28" s="1214"/>
      <c r="B28" s="1212"/>
      <c r="C28" s="1212"/>
      <c r="D28" s="302" t="s">
        <v>26</v>
      </c>
      <c r="E28" s="907">
        <v>0</v>
      </c>
      <c r="F28" s="907">
        <v>0</v>
      </c>
      <c r="G28" s="907">
        <v>4</v>
      </c>
      <c r="H28" s="907">
        <v>37</v>
      </c>
      <c r="I28" s="907">
        <v>114</v>
      </c>
      <c r="J28" s="907">
        <v>220</v>
      </c>
      <c r="K28" s="907">
        <v>114</v>
      </c>
      <c r="L28" s="907">
        <v>32</v>
      </c>
      <c r="M28" s="907">
        <v>17</v>
      </c>
      <c r="N28" s="907">
        <v>99</v>
      </c>
      <c r="O28" s="907">
        <v>103</v>
      </c>
      <c r="P28" s="907">
        <v>106</v>
      </c>
      <c r="Q28" s="907">
        <v>79</v>
      </c>
      <c r="R28" s="907">
        <v>30</v>
      </c>
      <c r="S28" s="907">
        <v>9</v>
      </c>
      <c r="T28" s="907">
        <v>13</v>
      </c>
      <c r="U28" s="907">
        <v>3</v>
      </c>
      <c r="V28" s="907">
        <v>0</v>
      </c>
      <c r="W28" s="907">
        <v>0</v>
      </c>
      <c r="X28" s="907">
        <v>0</v>
      </c>
      <c r="Y28" s="907">
        <v>0</v>
      </c>
      <c r="Z28" s="908">
        <v>980</v>
      </c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</row>
    <row r="29" spans="1:47" ht="16.5" customHeight="1">
      <c r="A29" s="1214" t="s">
        <v>24</v>
      </c>
      <c r="B29" s="1212"/>
      <c r="C29" s="1212"/>
      <c r="D29" s="301" t="s">
        <v>27</v>
      </c>
      <c r="E29" s="900">
        <v>0</v>
      </c>
      <c r="F29" s="900">
        <v>24</v>
      </c>
      <c r="G29" s="900">
        <v>94</v>
      </c>
      <c r="H29" s="900">
        <v>237</v>
      </c>
      <c r="I29" s="900">
        <v>552</v>
      </c>
      <c r="J29" s="900">
        <v>682</v>
      </c>
      <c r="K29" s="900">
        <v>1401</v>
      </c>
      <c r="L29" s="900">
        <v>1871</v>
      </c>
      <c r="M29" s="900">
        <v>2075</v>
      </c>
      <c r="N29" s="900">
        <v>3514</v>
      </c>
      <c r="O29" s="900">
        <v>4490</v>
      </c>
      <c r="P29" s="900">
        <v>4117</v>
      </c>
      <c r="Q29" s="900">
        <v>2950</v>
      </c>
      <c r="R29" s="900">
        <v>1271</v>
      </c>
      <c r="S29" s="900">
        <v>631</v>
      </c>
      <c r="T29" s="900">
        <v>399</v>
      </c>
      <c r="U29" s="900">
        <v>279</v>
      </c>
      <c r="V29" s="900">
        <v>209</v>
      </c>
      <c r="W29" s="900">
        <v>118</v>
      </c>
      <c r="X29" s="900">
        <v>67</v>
      </c>
      <c r="Y29" s="900">
        <v>82</v>
      </c>
      <c r="Z29" s="901">
        <v>25061</v>
      </c>
      <c r="AA29" s="299"/>
      <c r="AB29" s="299"/>
      <c r="AC29" s="299"/>
      <c r="AD29" s="299"/>
      <c r="AE29" s="299"/>
      <c r="AF29" s="299"/>
      <c r="AG29" s="299"/>
      <c r="AH29" s="299"/>
      <c r="AI29" s="299"/>
      <c r="AJ29" s="299"/>
      <c r="AK29" s="299"/>
      <c r="AL29" s="299"/>
      <c r="AM29" s="299"/>
      <c r="AN29" s="299"/>
      <c r="AO29" s="299"/>
      <c r="AP29" s="299"/>
      <c r="AQ29" s="299"/>
      <c r="AR29" s="299"/>
      <c r="AS29" s="299"/>
      <c r="AT29" s="299"/>
      <c r="AU29" s="299"/>
    </row>
    <row r="30" spans="1:47" ht="16.5" customHeight="1">
      <c r="A30" s="1214"/>
      <c r="B30" s="1212"/>
      <c r="C30" s="1212"/>
      <c r="D30" s="303" t="s">
        <v>28</v>
      </c>
      <c r="E30" s="902">
        <v>0</v>
      </c>
      <c r="F30" s="902">
        <v>1339</v>
      </c>
      <c r="G30" s="902">
        <v>8972</v>
      </c>
      <c r="H30" s="902">
        <v>22602</v>
      </c>
      <c r="I30" s="902">
        <v>74450</v>
      </c>
      <c r="J30" s="902">
        <v>120591</v>
      </c>
      <c r="K30" s="902">
        <v>346999</v>
      </c>
      <c r="L30" s="902">
        <v>593709</v>
      </c>
      <c r="M30" s="902">
        <v>858763</v>
      </c>
      <c r="N30" s="902">
        <v>1546166</v>
      </c>
      <c r="O30" s="902">
        <v>2115489</v>
      </c>
      <c r="P30" s="902">
        <v>2061328</v>
      </c>
      <c r="Q30" s="902">
        <v>1414762</v>
      </c>
      <c r="R30" s="902">
        <v>703231</v>
      </c>
      <c r="S30" s="902">
        <v>361420</v>
      </c>
      <c r="T30" s="902">
        <v>223069</v>
      </c>
      <c r="U30" s="902">
        <v>155082</v>
      </c>
      <c r="V30" s="902">
        <v>118280</v>
      </c>
      <c r="W30" s="902">
        <v>68792</v>
      </c>
      <c r="X30" s="902">
        <v>37825</v>
      </c>
      <c r="Y30" s="902">
        <v>43380</v>
      </c>
      <c r="Z30" s="903">
        <v>10876249</v>
      </c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</row>
    <row r="31" spans="1:47" ht="16.5" customHeight="1">
      <c r="A31" s="1214"/>
      <c r="B31" s="1212"/>
      <c r="C31" s="1212"/>
      <c r="D31" s="302" t="s">
        <v>26</v>
      </c>
      <c r="E31" s="907">
        <v>0</v>
      </c>
      <c r="F31" s="907">
        <v>341</v>
      </c>
      <c r="G31" s="907">
        <v>1059</v>
      </c>
      <c r="H31" s="907">
        <v>1765</v>
      </c>
      <c r="I31" s="907">
        <v>4062</v>
      </c>
      <c r="J31" s="907">
        <v>4677</v>
      </c>
      <c r="K31" s="907">
        <v>10359</v>
      </c>
      <c r="L31" s="907">
        <v>13817</v>
      </c>
      <c r="M31" s="907">
        <v>15224</v>
      </c>
      <c r="N31" s="907">
        <v>22627</v>
      </c>
      <c r="O31" s="907">
        <v>25346</v>
      </c>
      <c r="P31" s="907">
        <v>20171</v>
      </c>
      <c r="Q31" s="907">
        <v>11018</v>
      </c>
      <c r="R31" s="907">
        <v>4692</v>
      </c>
      <c r="S31" s="907">
        <v>2059</v>
      </c>
      <c r="T31" s="907">
        <v>1059</v>
      </c>
      <c r="U31" s="907">
        <v>630</v>
      </c>
      <c r="V31" s="907">
        <v>437</v>
      </c>
      <c r="W31" s="907">
        <v>202</v>
      </c>
      <c r="X31" s="907">
        <v>100</v>
      </c>
      <c r="Y31" s="907">
        <v>127</v>
      </c>
      <c r="Z31" s="908">
        <v>139772</v>
      </c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</row>
    <row r="32" spans="1:47" ht="16.5" customHeight="1">
      <c r="A32" s="1214" t="s">
        <v>34</v>
      </c>
      <c r="B32" s="1212" t="s">
        <v>29</v>
      </c>
      <c r="C32" s="1215" t="s">
        <v>53</v>
      </c>
      <c r="D32" s="301" t="s">
        <v>27</v>
      </c>
      <c r="E32" s="900">
        <v>0</v>
      </c>
      <c r="F32" s="900">
        <v>0</v>
      </c>
      <c r="G32" s="900">
        <v>10</v>
      </c>
      <c r="H32" s="900">
        <v>0</v>
      </c>
      <c r="I32" s="900">
        <v>4</v>
      </c>
      <c r="J32" s="900">
        <v>0</v>
      </c>
      <c r="K32" s="900">
        <v>4</v>
      </c>
      <c r="L32" s="900">
        <v>0</v>
      </c>
      <c r="M32" s="900">
        <v>13</v>
      </c>
      <c r="N32" s="900">
        <v>8</v>
      </c>
      <c r="O32" s="900">
        <v>13</v>
      </c>
      <c r="P32" s="900">
        <v>12</v>
      </c>
      <c r="Q32" s="900">
        <v>19</v>
      </c>
      <c r="R32" s="900">
        <v>261</v>
      </c>
      <c r="S32" s="900">
        <v>206</v>
      </c>
      <c r="T32" s="900">
        <v>277</v>
      </c>
      <c r="U32" s="900">
        <v>234</v>
      </c>
      <c r="V32" s="900">
        <v>275</v>
      </c>
      <c r="W32" s="900">
        <v>134</v>
      </c>
      <c r="X32" s="900">
        <v>126</v>
      </c>
      <c r="Y32" s="900">
        <v>165</v>
      </c>
      <c r="Z32" s="901">
        <v>1761</v>
      </c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</row>
    <row r="33" spans="1:47" ht="16.5" customHeight="1">
      <c r="A33" s="1214"/>
      <c r="B33" s="1212"/>
      <c r="C33" s="1215"/>
      <c r="D33" s="303" t="s">
        <v>28</v>
      </c>
      <c r="E33" s="902">
        <v>0</v>
      </c>
      <c r="F33" s="902">
        <v>0</v>
      </c>
      <c r="G33" s="902">
        <v>290</v>
      </c>
      <c r="H33" s="902">
        <v>6</v>
      </c>
      <c r="I33" s="902">
        <v>456</v>
      </c>
      <c r="J33" s="902">
        <v>48</v>
      </c>
      <c r="K33" s="902">
        <v>566</v>
      </c>
      <c r="L33" s="902">
        <v>0</v>
      </c>
      <c r="M33" s="902">
        <v>2575</v>
      </c>
      <c r="N33" s="902">
        <v>1720</v>
      </c>
      <c r="O33" s="902">
        <v>3095</v>
      </c>
      <c r="P33" s="902">
        <v>2928</v>
      </c>
      <c r="Q33" s="902">
        <v>4353</v>
      </c>
      <c r="R33" s="902">
        <v>61187</v>
      </c>
      <c r="S33" s="902">
        <v>47857</v>
      </c>
      <c r="T33" s="902">
        <v>63830</v>
      </c>
      <c r="U33" s="902">
        <v>51459</v>
      </c>
      <c r="V33" s="902">
        <v>62017</v>
      </c>
      <c r="W33" s="902">
        <v>28994</v>
      </c>
      <c r="X33" s="902">
        <v>28739</v>
      </c>
      <c r="Y33" s="902">
        <v>37735</v>
      </c>
      <c r="Z33" s="903">
        <v>397855</v>
      </c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</row>
    <row r="34" spans="1:47" ht="16.5" customHeight="1">
      <c r="A34" s="1214"/>
      <c r="B34" s="1212"/>
      <c r="C34" s="1215"/>
      <c r="D34" s="302" t="s">
        <v>26</v>
      </c>
      <c r="E34" s="904">
        <v>0</v>
      </c>
      <c r="F34" s="904">
        <v>0</v>
      </c>
      <c r="G34" s="904">
        <v>35</v>
      </c>
      <c r="H34" s="904">
        <v>0</v>
      </c>
      <c r="I34" s="904">
        <v>28</v>
      </c>
      <c r="J34" s="904">
        <v>3</v>
      </c>
      <c r="K34" s="904">
        <v>20</v>
      </c>
      <c r="L34" s="904">
        <v>0</v>
      </c>
      <c r="M34" s="904">
        <v>55</v>
      </c>
      <c r="N34" s="904">
        <v>27</v>
      </c>
      <c r="O34" s="904">
        <v>25</v>
      </c>
      <c r="P34" s="904">
        <v>16</v>
      </c>
      <c r="Q34" s="904">
        <v>21</v>
      </c>
      <c r="R34" s="904">
        <v>307</v>
      </c>
      <c r="S34" s="904">
        <v>220</v>
      </c>
      <c r="T34" s="904">
        <v>303</v>
      </c>
      <c r="U34" s="904">
        <v>249</v>
      </c>
      <c r="V34" s="904">
        <v>311</v>
      </c>
      <c r="W34" s="904">
        <v>118</v>
      </c>
      <c r="X34" s="904">
        <v>134</v>
      </c>
      <c r="Y34" s="904">
        <v>174</v>
      </c>
      <c r="Z34" s="905">
        <v>2046</v>
      </c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99"/>
    </row>
    <row r="35" spans="1:47" ht="16.5" customHeight="1">
      <c r="A35" s="1214"/>
      <c r="B35" s="1212"/>
      <c r="C35" s="1215" t="s">
        <v>54</v>
      </c>
      <c r="D35" s="301" t="s">
        <v>27</v>
      </c>
      <c r="E35" s="900">
        <v>0</v>
      </c>
      <c r="F35" s="900">
        <v>0</v>
      </c>
      <c r="G35" s="900">
        <v>0</v>
      </c>
      <c r="H35" s="900">
        <v>0</v>
      </c>
      <c r="I35" s="900">
        <v>0</v>
      </c>
      <c r="J35" s="900">
        <v>0</v>
      </c>
      <c r="K35" s="900">
        <v>0</v>
      </c>
      <c r="L35" s="900">
        <v>0</v>
      </c>
      <c r="M35" s="900">
        <v>0</v>
      </c>
      <c r="N35" s="900">
        <v>1</v>
      </c>
      <c r="O35" s="900">
        <v>1</v>
      </c>
      <c r="P35" s="900">
        <v>0</v>
      </c>
      <c r="Q35" s="900">
        <v>0</v>
      </c>
      <c r="R35" s="900">
        <v>1</v>
      </c>
      <c r="S35" s="900">
        <v>0</v>
      </c>
      <c r="T35" s="900">
        <v>0</v>
      </c>
      <c r="U35" s="900">
        <v>0</v>
      </c>
      <c r="V35" s="900">
        <v>7</v>
      </c>
      <c r="W35" s="900">
        <v>0</v>
      </c>
      <c r="X35" s="900">
        <v>8</v>
      </c>
      <c r="Y35" s="900">
        <v>75</v>
      </c>
      <c r="Z35" s="901">
        <v>93</v>
      </c>
      <c r="AA35" s="299"/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  <c r="AL35" s="299"/>
      <c r="AM35" s="299"/>
      <c r="AN35" s="299"/>
      <c r="AO35" s="299"/>
      <c r="AP35" s="299"/>
      <c r="AQ35" s="299"/>
      <c r="AR35" s="299"/>
      <c r="AS35" s="299"/>
      <c r="AT35" s="299"/>
      <c r="AU35" s="299"/>
    </row>
    <row r="36" spans="1:47" ht="16.5" customHeight="1">
      <c r="A36" s="1214"/>
      <c r="B36" s="1212"/>
      <c r="C36" s="1215"/>
      <c r="D36" s="303" t="s">
        <v>28</v>
      </c>
      <c r="E36" s="902">
        <v>0</v>
      </c>
      <c r="F36" s="902">
        <v>0</v>
      </c>
      <c r="G36" s="902">
        <v>0</v>
      </c>
      <c r="H36" s="902">
        <v>0</v>
      </c>
      <c r="I36" s="902">
        <v>0</v>
      </c>
      <c r="J36" s="902">
        <v>0</v>
      </c>
      <c r="K36" s="902">
        <v>0</v>
      </c>
      <c r="L36" s="902">
        <v>0</v>
      </c>
      <c r="M36" s="902">
        <v>0</v>
      </c>
      <c r="N36" s="902">
        <v>190</v>
      </c>
      <c r="O36" s="902">
        <v>117</v>
      </c>
      <c r="P36" s="902">
        <v>0</v>
      </c>
      <c r="Q36" s="902">
        <v>43</v>
      </c>
      <c r="R36" s="902">
        <v>374</v>
      </c>
      <c r="S36" s="902">
        <v>0</v>
      </c>
      <c r="T36" s="902">
        <v>0</v>
      </c>
      <c r="U36" s="902">
        <v>0</v>
      </c>
      <c r="V36" s="902">
        <v>1672</v>
      </c>
      <c r="W36" s="902">
        <v>0</v>
      </c>
      <c r="X36" s="902">
        <v>1973</v>
      </c>
      <c r="Y36" s="902">
        <v>19079</v>
      </c>
      <c r="Z36" s="903">
        <v>23448</v>
      </c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  <c r="AL36" s="299"/>
      <c r="AM36" s="299"/>
      <c r="AN36" s="299"/>
      <c r="AO36" s="299"/>
      <c r="AP36" s="299"/>
      <c r="AQ36" s="299"/>
      <c r="AR36" s="299"/>
      <c r="AS36" s="299"/>
      <c r="AT36" s="299"/>
      <c r="AU36" s="299"/>
    </row>
    <row r="37" spans="1:47" ht="16.5" customHeight="1">
      <c r="A37" s="1214"/>
      <c r="B37" s="1212"/>
      <c r="C37" s="1215"/>
      <c r="D37" s="302" t="s">
        <v>26</v>
      </c>
      <c r="E37" s="904">
        <v>0</v>
      </c>
      <c r="F37" s="904">
        <v>0</v>
      </c>
      <c r="G37" s="904">
        <v>0</v>
      </c>
      <c r="H37" s="904">
        <v>0</v>
      </c>
      <c r="I37" s="904">
        <v>0</v>
      </c>
      <c r="J37" s="904">
        <v>0</v>
      </c>
      <c r="K37" s="904">
        <v>0</v>
      </c>
      <c r="L37" s="904">
        <v>0</v>
      </c>
      <c r="M37" s="904">
        <v>0</v>
      </c>
      <c r="N37" s="904">
        <v>3</v>
      </c>
      <c r="O37" s="904">
        <v>1</v>
      </c>
      <c r="P37" s="904">
        <v>0</v>
      </c>
      <c r="Q37" s="904">
        <v>0</v>
      </c>
      <c r="R37" s="904">
        <v>2</v>
      </c>
      <c r="S37" s="904">
        <v>0</v>
      </c>
      <c r="T37" s="904">
        <v>0</v>
      </c>
      <c r="U37" s="904">
        <v>0</v>
      </c>
      <c r="V37" s="904">
        <v>10</v>
      </c>
      <c r="W37" s="904">
        <v>0</v>
      </c>
      <c r="X37" s="904">
        <v>12</v>
      </c>
      <c r="Y37" s="904">
        <v>113</v>
      </c>
      <c r="Z37" s="905">
        <v>141</v>
      </c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</row>
    <row r="38" spans="1:47" ht="16.5" customHeight="1">
      <c r="A38" s="1214"/>
      <c r="B38" s="1212" t="s">
        <v>30</v>
      </c>
      <c r="C38" s="1212"/>
      <c r="D38" s="301" t="s">
        <v>27</v>
      </c>
      <c r="E38" s="900">
        <v>0</v>
      </c>
      <c r="F38" s="900">
        <v>0</v>
      </c>
      <c r="G38" s="900">
        <v>10</v>
      </c>
      <c r="H38" s="900">
        <v>0</v>
      </c>
      <c r="I38" s="900">
        <v>4</v>
      </c>
      <c r="J38" s="900">
        <v>0</v>
      </c>
      <c r="K38" s="900">
        <v>4</v>
      </c>
      <c r="L38" s="900">
        <v>0</v>
      </c>
      <c r="M38" s="900">
        <v>13</v>
      </c>
      <c r="N38" s="900">
        <v>9</v>
      </c>
      <c r="O38" s="900">
        <v>13</v>
      </c>
      <c r="P38" s="900">
        <v>12</v>
      </c>
      <c r="Q38" s="900">
        <v>19</v>
      </c>
      <c r="R38" s="900">
        <v>262</v>
      </c>
      <c r="S38" s="900">
        <v>206</v>
      </c>
      <c r="T38" s="900">
        <v>277</v>
      </c>
      <c r="U38" s="900">
        <v>234</v>
      </c>
      <c r="V38" s="900">
        <v>282</v>
      </c>
      <c r="W38" s="900">
        <v>134</v>
      </c>
      <c r="X38" s="900">
        <v>134</v>
      </c>
      <c r="Y38" s="900">
        <v>241</v>
      </c>
      <c r="Z38" s="901">
        <v>1854</v>
      </c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</row>
    <row r="39" spans="1:47" ht="16.5" customHeight="1">
      <c r="A39" s="1214"/>
      <c r="B39" s="1212"/>
      <c r="C39" s="1212"/>
      <c r="D39" s="303" t="s">
        <v>28</v>
      </c>
      <c r="E39" s="902">
        <v>0</v>
      </c>
      <c r="F39" s="902">
        <v>0</v>
      </c>
      <c r="G39" s="902">
        <v>290</v>
      </c>
      <c r="H39" s="902">
        <v>6</v>
      </c>
      <c r="I39" s="902">
        <v>456</v>
      </c>
      <c r="J39" s="902">
        <v>48</v>
      </c>
      <c r="K39" s="902">
        <v>566</v>
      </c>
      <c r="L39" s="902">
        <v>0</v>
      </c>
      <c r="M39" s="902">
        <v>2575</v>
      </c>
      <c r="N39" s="902">
        <v>1910</v>
      </c>
      <c r="O39" s="902">
        <v>3212</v>
      </c>
      <c r="P39" s="902">
        <v>2928</v>
      </c>
      <c r="Q39" s="902">
        <v>4396</v>
      </c>
      <c r="R39" s="902">
        <v>61561</v>
      </c>
      <c r="S39" s="902">
        <v>47857</v>
      </c>
      <c r="T39" s="902">
        <v>63830</v>
      </c>
      <c r="U39" s="902">
        <v>51459</v>
      </c>
      <c r="V39" s="902">
        <v>63689</v>
      </c>
      <c r="W39" s="902">
        <v>28994</v>
      </c>
      <c r="X39" s="902">
        <v>30712</v>
      </c>
      <c r="Y39" s="902">
        <v>56814</v>
      </c>
      <c r="Z39" s="903">
        <v>421303</v>
      </c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</row>
    <row r="40" spans="1:47" ht="16.5" customHeight="1">
      <c r="A40" s="1214"/>
      <c r="B40" s="1212"/>
      <c r="C40" s="1212"/>
      <c r="D40" s="302" t="s">
        <v>26</v>
      </c>
      <c r="E40" s="907">
        <v>0</v>
      </c>
      <c r="F40" s="907">
        <v>0</v>
      </c>
      <c r="G40" s="907">
        <v>35</v>
      </c>
      <c r="H40" s="907">
        <v>0</v>
      </c>
      <c r="I40" s="907">
        <v>28</v>
      </c>
      <c r="J40" s="907">
        <v>3</v>
      </c>
      <c r="K40" s="907">
        <v>20</v>
      </c>
      <c r="L40" s="907">
        <v>0</v>
      </c>
      <c r="M40" s="907">
        <v>55</v>
      </c>
      <c r="N40" s="907">
        <v>30</v>
      </c>
      <c r="O40" s="907">
        <v>26</v>
      </c>
      <c r="P40" s="907">
        <v>16</v>
      </c>
      <c r="Q40" s="907">
        <v>21</v>
      </c>
      <c r="R40" s="907">
        <v>309</v>
      </c>
      <c r="S40" s="907">
        <v>220</v>
      </c>
      <c r="T40" s="907">
        <v>303</v>
      </c>
      <c r="U40" s="907">
        <v>249</v>
      </c>
      <c r="V40" s="907">
        <v>321</v>
      </c>
      <c r="W40" s="907">
        <v>118</v>
      </c>
      <c r="X40" s="907">
        <v>146</v>
      </c>
      <c r="Y40" s="907">
        <v>287</v>
      </c>
      <c r="Z40" s="908">
        <v>2187</v>
      </c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</row>
    <row r="41" spans="1:47" ht="16.5" customHeight="1">
      <c r="A41" s="1214"/>
      <c r="B41" s="1212" t="s">
        <v>31</v>
      </c>
      <c r="C41" s="1215" t="s">
        <v>55</v>
      </c>
      <c r="D41" s="301" t="s">
        <v>27</v>
      </c>
      <c r="E41" s="900">
        <v>0</v>
      </c>
      <c r="F41" s="900">
        <v>0</v>
      </c>
      <c r="G41" s="900">
        <v>0</v>
      </c>
      <c r="H41" s="900">
        <v>0</v>
      </c>
      <c r="I41" s="900">
        <v>0</v>
      </c>
      <c r="J41" s="900">
        <v>0</v>
      </c>
      <c r="K41" s="900">
        <v>0</v>
      </c>
      <c r="L41" s="900">
        <v>0</v>
      </c>
      <c r="M41" s="900">
        <v>0</v>
      </c>
      <c r="N41" s="900">
        <v>0</v>
      </c>
      <c r="O41" s="900">
        <v>0</v>
      </c>
      <c r="P41" s="900">
        <v>0</v>
      </c>
      <c r="Q41" s="900">
        <v>0</v>
      </c>
      <c r="R41" s="900">
        <v>0</v>
      </c>
      <c r="S41" s="900">
        <v>0</v>
      </c>
      <c r="T41" s="900">
        <v>0</v>
      </c>
      <c r="U41" s="900">
        <v>0</v>
      </c>
      <c r="V41" s="900">
        <v>0</v>
      </c>
      <c r="W41" s="900">
        <v>0</v>
      </c>
      <c r="X41" s="900">
        <v>0</v>
      </c>
      <c r="Y41" s="900">
        <v>0</v>
      </c>
      <c r="Z41" s="901">
        <v>0</v>
      </c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299"/>
      <c r="AL41" s="299"/>
      <c r="AM41" s="299"/>
      <c r="AN41" s="299"/>
      <c r="AO41" s="299"/>
      <c r="AP41" s="299"/>
      <c r="AQ41" s="299"/>
      <c r="AR41" s="299"/>
      <c r="AS41" s="299"/>
      <c r="AT41" s="299"/>
      <c r="AU41" s="299"/>
    </row>
    <row r="42" spans="1:47" ht="16.5" customHeight="1">
      <c r="A42" s="1214"/>
      <c r="B42" s="1212"/>
      <c r="C42" s="1215"/>
      <c r="D42" s="303" t="s">
        <v>28</v>
      </c>
      <c r="E42" s="902">
        <v>0</v>
      </c>
      <c r="F42" s="902">
        <v>0</v>
      </c>
      <c r="G42" s="902">
        <v>0</v>
      </c>
      <c r="H42" s="902">
        <v>0</v>
      </c>
      <c r="I42" s="902">
        <v>0</v>
      </c>
      <c r="J42" s="902">
        <v>21</v>
      </c>
      <c r="K42" s="902">
        <v>12</v>
      </c>
      <c r="L42" s="902">
        <v>0</v>
      </c>
      <c r="M42" s="902">
        <v>0</v>
      </c>
      <c r="N42" s="902">
        <v>0</v>
      </c>
      <c r="O42" s="902">
        <v>0</v>
      </c>
      <c r="P42" s="902">
        <v>0</v>
      </c>
      <c r="Q42" s="902">
        <v>0</v>
      </c>
      <c r="R42" s="902">
        <v>0</v>
      </c>
      <c r="S42" s="902">
        <v>0</v>
      </c>
      <c r="T42" s="902">
        <v>0</v>
      </c>
      <c r="U42" s="902">
        <v>0</v>
      </c>
      <c r="V42" s="902">
        <v>0</v>
      </c>
      <c r="W42" s="902">
        <v>0</v>
      </c>
      <c r="X42" s="902">
        <v>0</v>
      </c>
      <c r="Y42" s="902">
        <v>0</v>
      </c>
      <c r="Z42" s="903">
        <v>33</v>
      </c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299"/>
      <c r="AM42" s="299"/>
      <c r="AN42" s="299"/>
      <c r="AO42" s="299"/>
      <c r="AP42" s="299"/>
      <c r="AQ42" s="299"/>
      <c r="AR42" s="299"/>
      <c r="AS42" s="299"/>
      <c r="AT42" s="299"/>
      <c r="AU42" s="299"/>
    </row>
    <row r="43" spans="1:47" ht="16.5" customHeight="1">
      <c r="A43" s="1214"/>
      <c r="B43" s="1212"/>
      <c r="C43" s="1215"/>
      <c r="D43" s="302" t="s">
        <v>26</v>
      </c>
      <c r="E43" s="904">
        <v>0</v>
      </c>
      <c r="F43" s="904">
        <v>0</v>
      </c>
      <c r="G43" s="904">
        <v>0</v>
      </c>
      <c r="H43" s="904">
        <v>0</v>
      </c>
      <c r="I43" s="904">
        <v>0</v>
      </c>
      <c r="J43" s="904">
        <v>1</v>
      </c>
      <c r="K43" s="904">
        <v>0</v>
      </c>
      <c r="L43" s="904">
        <v>0</v>
      </c>
      <c r="M43" s="904">
        <v>0</v>
      </c>
      <c r="N43" s="904">
        <v>0</v>
      </c>
      <c r="O43" s="904">
        <v>0</v>
      </c>
      <c r="P43" s="904">
        <v>0</v>
      </c>
      <c r="Q43" s="904">
        <v>0</v>
      </c>
      <c r="R43" s="904">
        <v>0</v>
      </c>
      <c r="S43" s="904">
        <v>0</v>
      </c>
      <c r="T43" s="904">
        <v>0</v>
      </c>
      <c r="U43" s="904">
        <v>0</v>
      </c>
      <c r="V43" s="904">
        <v>0</v>
      </c>
      <c r="W43" s="904">
        <v>0</v>
      </c>
      <c r="X43" s="904">
        <v>0</v>
      </c>
      <c r="Y43" s="904">
        <v>0</v>
      </c>
      <c r="Z43" s="905">
        <v>1</v>
      </c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</row>
    <row r="44" spans="1:47" ht="16.5" customHeight="1">
      <c r="A44" s="1214"/>
      <c r="B44" s="1212"/>
      <c r="C44" s="1215" t="s">
        <v>56</v>
      </c>
      <c r="D44" s="301" t="s">
        <v>27</v>
      </c>
      <c r="E44" s="900">
        <v>0</v>
      </c>
      <c r="F44" s="900">
        <v>48</v>
      </c>
      <c r="G44" s="900">
        <v>221</v>
      </c>
      <c r="H44" s="900">
        <v>79</v>
      </c>
      <c r="I44" s="900">
        <v>334</v>
      </c>
      <c r="J44" s="900">
        <v>156</v>
      </c>
      <c r="K44" s="900">
        <v>197</v>
      </c>
      <c r="L44" s="900">
        <v>101</v>
      </c>
      <c r="M44" s="900">
        <v>432</v>
      </c>
      <c r="N44" s="900">
        <v>2462</v>
      </c>
      <c r="O44" s="900">
        <v>2890</v>
      </c>
      <c r="P44" s="900">
        <v>3367</v>
      </c>
      <c r="Q44" s="900">
        <v>2302</v>
      </c>
      <c r="R44" s="900">
        <v>1223</v>
      </c>
      <c r="S44" s="900">
        <v>376</v>
      </c>
      <c r="T44" s="900">
        <v>239</v>
      </c>
      <c r="U44" s="900">
        <v>113</v>
      </c>
      <c r="V44" s="900">
        <v>133</v>
      </c>
      <c r="W44" s="900">
        <v>61</v>
      </c>
      <c r="X44" s="900">
        <v>45</v>
      </c>
      <c r="Y44" s="900">
        <v>543</v>
      </c>
      <c r="Z44" s="901">
        <v>15322</v>
      </c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</row>
    <row r="45" spans="1:47" ht="16.5" customHeight="1">
      <c r="A45" s="1214"/>
      <c r="B45" s="1212"/>
      <c r="C45" s="1215"/>
      <c r="D45" s="303" t="s">
        <v>28</v>
      </c>
      <c r="E45" s="902">
        <v>0</v>
      </c>
      <c r="F45" s="902">
        <v>824</v>
      </c>
      <c r="G45" s="902">
        <v>5375</v>
      </c>
      <c r="H45" s="902">
        <v>2671</v>
      </c>
      <c r="I45" s="902">
        <v>18389</v>
      </c>
      <c r="J45" s="902">
        <v>10831</v>
      </c>
      <c r="K45" s="902">
        <v>17608</v>
      </c>
      <c r="L45" s="902">
        <v>11215</v>
      </c>
      <c r="M45" s="902">
        <v>54191</v>
      </c>
      <c r="N45" s="902">
        <v>322255</v>
      </c>
      <c r="O45" s="902">
        <v>379403</v>
      </c>
      <c r="P45" s="902">
        <v>422647</v>
      </c>
      <c r="Q45" s="902">
        <v>287154</v>
      </c>
      <c r="R45" s="902">
        <v>163610</v>
      </c>
      <c r="S45" s="902">
        <v>50097</v>
      </c>
      <c r="T45" s="902">
        <v>32973</v>
      </c>
      <c r="U45" s="902">
        <v>15535</v>
      </c>
      <c r="V45" s="902">
        <v>20216</v>
      </c>
      <c r="W45" s="902">
        <v>8050</v>
      </c>
      <c r="X45" s="902">
        <v>6783</v>
      </c>
      <c r="Y45" s="902">
        <v>81139</v>
      </c>
      <c r="Z45" s="903">
        <v>1910966</v>
      </c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P45" s="299"/>
      <c r="AQ45" s="299"/>
      <c r="AR45" s="299"/>
      <c r="AS45" s="299"/>
      <c r="AT45" s="299"/>
      <c r="AU45" s="299"/>
    </row>
    <row r="46" spans="1:47" ht="16.5" customHeight="1">
      <c r="A46" s="1214"/>
      <c r="B46" s="1212"/>
      <c r="C46" s="1215"/>
      <c r="D46" s="302" t="s">
        <v>26</v>
      </c>
      <c r="E46" s="904">
        <v>0</v>
      </c>
      <c r="F46" s="904">
        <v>151</v>
      </c>
      <c r="G46" s="904">
        <v>607</v>
      </c>
      <c r="H46" s="904">
        <v>229</v>
      </c>
      <c r="I46" s="904">
        <v>1304</v>
      </c>
      <c r="J46" s="904">
        <v>591</v>
      </c>
      <c r="K46" s="904">
        <v>641</v>
      </c>
      <c r="L46" s="904">
        <v>287</v>
      </c>
      <c r="M46" s="904">
        <v>892</v>
      </c>
      <c r="N46" s="904">
        <v>4092</v>
      </c>
      <c r="O46" s="904">
        <v>4937</v>
      </c>
      <c r="P46" s="904">
        <v>5549</v>
      </c>
      <c r="Q46" s="904">
        <v>3806</v>
      </c>
      <c r="R46" s="904">
        <v>2171</v>
      </c>
      <c r="S46" s="904">
        <v>655</v>
      </c>
      <c r="T46" s="904">
        <v>430</v>
      </c>
      <c r="U46" s="904">
        <v>205</v>
      </c>
      <c r="V46" s="904">
        <v>269</v>
      </c>
      <c r="W46" s="904">
        <v>104</v>
      </c>
      <c r="X46" s="904">
        <v>92</v>
      </c>
      <c r="Y46" s="904">
        <v>1099</v>
      </c>
      <c r="Z46" s="905">
        <v>28111</v>
      </c>
      <c r="AA46" s="299"/>
      <c r="AB46" s="299"/>
      <c r="AC46" s="299"/>
      <c r="AD46" s="299"/>
      <c r="AE46" s="299"/>
      <c r="AF46" s="299"/>
      <c r="AG46" s="299"/>
      <c r="AH46" s="299"/>
      <c r="AI46" s="299"/>
      <c r="AJ46" s="299"/>
      <c r="AK46" s="299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</row>
    <row r="47" spans="1:47" ht="16.5" customHeight="1">
      <c r="A47" s="1214"/>
      <c r="B47" s="1212" t="s">
        <v>30</v>
      </c>
      <c r="C47" s="1212"/>
      <c r="D47" s="301" t="s">
        <v>27</v>
      </c>
      <c r="E47" s="900">
        <v>0</v>
      </c>
      <c r="F47" s="900">
        <v>48</v>
      </c>
      <c r="G47" s="900">
        <v>221</v>
      </c>
      <c r="H47" s="900">
        <v>79</v>
      </c>
      <c r="I47" s="900">
        <v>334</v>
      </c>
      <c r="J47" s="900">
        <v>156</v>
      </c>
      <c r="K47" s="900">
        <v>197</v>
      </c>
      <c r="L47" s="900">
        <v>101</v>
      </c>
      <c r="M47" s="900">
        <v>432</v>
      </c>
      <c r="N47" s="900">
        <v>2462</v>
      </c>
      <c r="O47" s="900">
        <v>2890</v>
      </c>
      <c r="P47" s="900">
        <v>3367</v>
      </c>
      <c r="Q47" s="900">
        <v>2302</v>
      </c>
      <c r="R47" s="900">
        <v>1223</v>
      </c>
      <c r="S47" s="900">
        <v>376</v>
      </c>
      <c r="T47" s="900">
        <v>239</v>
      </c>
      <c r="U47" s="900">
        <v>113</v>
      </c>
      <c r="V47" s="900">
        <v>133</v>
      </c>
      <c r="W47" s="900">
        <v>61</v>
      </c>
      <c r="X47" s="900">
        <v>45</v>
      </c>
      <c r="Y47" s="900">
        <v>543</v>
      </c>
      <c r="Z47" s="901">
        <v>15323</v>
      </c>
      <c r="AA47" s="299"/>
      <c r="AB47" s="299"/>
      <c r="AC47" s="299"/>
      <c r="AD47" s="299"/>
      <c r="AE47" s="299"/>
      <c r="AF47" s="299"/>
      <c r="AG47" s="299"/>
      <c r="AH47" s="299"/>
      <c r="AI47" s="299"/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</row>
    <row r="48" spans="1:47" ht="16.5" customHeight="1">
      <c r="A48" s="1214"/>
      <c r="B48" s="1212"/>
      <c r="C48" s="1212"/>
      <c r="D48" s="303" t="s">
        <v>28</v>
      </c>
      <c r="E48" s="902">
        <v>0</v>
      </c>
      <c r="F48" s="902">
        <v>824</v>
      </c>
      <c r="G48" s="902">
        <v>5375</v>
      </c>
      <c r="H48" s="902">
        <v>2671</v>
      </c>
      <c r="I48" s="902">
        <v>18389</v>
      </c>
      <c r="J48" s="902">
        <v>10852</v>
      </c>
      <c r="K48" s="902">
        <v>17620</v>
      </c>
      <c r="L48" s="902">
        <v>11215</v>
      </c>
      <c r="M48" s="902">
        <v>54191</v>
      </c>
      <c r="N48" s="902">
        <v>322255</v>
      </c>
      <c r="O48" s="902">
        <v>379403</v>
      </c>
      <c r="P48" s="902">
        <v>422647</v>
      </c>
      <c r="Q48" s="902">
        <v>287154</v>
      </c>
      <c r="R48" s="902">
        <v>163610</v>
      </c>
      <c r="S48" s="902">
        <v>50097</v>
      </c>
      <c r="T48" s="902">
        <v>32973</v>
      </c>
      <c r="U48" s="902">
        <v>15535</v>
      </c>
      <c r="V48" s="902">
        <v>20216</v>
      </c>
      <c r="W48" s="902">
        <v>8050</v>
      </c>
      <c r="X48" s="902">
        <v>6783</v>
      </c>
      <c r="Y48" s="902">
        <v>81139</v>
      </c>
      <c r="Z48" s="903">
        <v>1910999</v>
      </c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</row>
    <row r="49" spans="1:47" ht="16.5" customHeight="1">
      <c r="A49" s="1214"/>
      <c r="B49" s="1212"/>
      <c r="C49" s="1212"/>
      <c r="D49" s="302" t="s">
        <v>26</v>
      </c>
      <c r="E49" s="907">
        <v>0</v>
      </c>
      <c r="F49" s="907">
        <v>151</v>
      </c>
      <c r="G49" s="907">
        <v>607</v>
      </c>
      <c r="H49" s="907">
        <v>229</v>
      </c>
      <c r="I49" s="907">
        <v>1304</v>
      </c>
      <c r="J49" s="907">
        <v>592</v>
      </c>
      <c r="K49" s="907">
        <v>641</v>
      </c>
      <c r="L49" s="907">
        <v>287</v>
      </c>
      <c r="M49" s="907">
        <v>892</v>
      </c>
      <c r="N49" s="907">
        <v>4092</v>
      </c>
      <c r="O49" s="907">
        <v>4937</v>
      </c>
      <c r="P49" s="907">
        <v>5549</v>
      </c>
      <c r="Q49" s="907">
        <v>3806</v>
      </c>
      <c r="R49" s="907">
        <v>2171</v>
      </c>
      <c r="S49" s="907">
        <v>655</v>
      </c>
      <c r="T49" s="907">
        <v>430</v>
      </c>
      <c r="U49" s="907">
        <v>205</v>
      </c>
      <c r="V49" s="907">
        <v>269</v>
      </c>
      <c r="W49" s="907">
        <v>104</v>
      </c>
      <c r="X49" s="907">
        <v>92</v>
      </c>
      <c r="Y49" s="907">
        <v>1099</v>
      </c>
      <c r="Z49" s="908">
        <v>28112</v>
      </c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299"/>
      <c r="AN49" s="299"/>
      <c r="AO49" s="299"/>
      <c r="AP49" s="299"/>
      <c r="AQ49" s="299"/>
      <c r="AR49" s="299"/>
      <c r="AS49" s="299"/>
      <c r="AT49" s="299"/>
      <c r="AU49" s="299"/>
    </row>
    <row r="50" spans="1:47" ht="16.5" customHeight="1">
      <c r="A50" s="1214" t="s">
        <v>24</v>
      </c>
      <c r="B50" s="1212"/>
      <c r="C50" s="1212"/>
      <c r="D50" s="301" t="s">
        <v>27</v>
      </c>
      <c r="E50" s="900">
        <v>0</v>
      </c>
      <c r="F50" s="900">
        <v>48</v>
      </c>
      <c r="G50" s="900">
        <v>231</v>
      </c>
      <c r="H50" s="900">
        <v>79</v>
      </c>
      <c r="I50" s="900">
        <v>338</v>
      </c>
      <c r="J50" s="900">
        <v>157</v>
      </c>
      <c r="K50" s="900">
        <v>200</v>
      </c>
      <c r="L50" s="900">
        <v>101</v>
      </c>
      <c r="M50" s="900">
        <v>445</v>
      </c>
      <c r="N50" s="900">
        <v>2471</v>
      </c>
      <c r="O50" s="900">
        <v>2904</v>
      </c>
      <c r="P50" s="900">
        <v>3379</v>
      </c>
      <c r="Q50" s="900">
        <v>2321</v>
      </c>
      <c r="R50" s="900">
        <v>1486</v>
      </c>
      <c r="S50" s="900">
        <v>581</v>
      </c>
      <c r="T50" s="900">
        <v>516</v>
      </c>
      <c r="U50" s="900">
        <v>348</v>
      </c>
      <c r="V50" s="900">
        <v>415</v>
      </c>
      <c r="W50" s="900">
        <v>195</v>
      </c>
      <c r="X50" s="900">
        <v>179</v>
      </c>
      <c r="Y50" s="900">
        <v>784</v>
      </c>
      <c r="Z50" s="901">
        <v>17177</v>
      </c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</row>
    <row r="51" spans="1:47" ht="16.5" customHeight="1">
      <c r="A51" s="1214"/>
      <c r="B51" s="1212"/>
      <c r="C51" s="1212"/>
      <c r="D51" s="303" t="s">
        <v>28</v>
      </c>
      <c r="E51" s="902">
        <v>0</v>
      </c>
      <c r="F51" s="902">
        <v>824</v>
      </c>
      <c r="G51" s="902">
        <v>5665</v>
      </c>
      <c r="H51" s="902">
        <v>2677</v>
      </c>
      <c r="I51" s="902">
        <v>18845</v>
      </c>
      <c r="J51" s="902">
        <v>10900</v>
      </c>
      <c r="K51" s="902">
        <v>18186</v>
      </c>
      <c r="L51" s="902">
        <v>11215</v>
      </c>
      <c r="M51" s="902">
        <v>56766</v>
      </c>
      <c r="N51" s="902">
        <v>324165</v>
      </c>
      <c r="O51" s="902">
        <v>382615</v>
      </c>
      <c r="P51" s="902">
        <v>425575</v>
      </c>
      <c r="Q51" s="902">
        <v>291550</v>
      </c>
      <c r="R51" s="902">
        <v>225171</v>
      </c>
      <c r="S51" s="902">
        <v>97954</v>
      </c>
      <c r="T51" s="902">
        <v>96803</v>
      </c>
      <c r="U51" s="902">
        <v>66994</v>
      </c>
      <c r="V51" s="902">
        <v>83905</v>
      </c>
      <c r="W51" s="902">
        <v>37044</v>
      </c>
      <c r="X51" s="902">
        <v>37495</v>
      </c>
      <c r="Y51" s="902">
        <v>137953</v>
      </c>
      <c r="Z51" s="903">
        <v>2332302</v>
      </c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</row>
    <row r="52" spans="1:47" ht="16.5" customHeight="1">
      <c r="A52" s="1214"/>
      <c r="B52" s="1212"/>
      <c r="C52" s="1212"/>
      <c r="D52" s="302" t="s">
        <v>26</v>
      </c>
      <c r="E52" s="907">
        <v>0</v>
      </c>
      <c r="F52" s="907">
        <v>151</v>
      </c>
      <c r="G52" s="907">
        <v>642</v>
      </c>
      <c r="H52" s="907">
        <v>229</v>
      </c>
      <c r="I52" s="907">
        <v>1332</v>
      </c>
      <c r="J52" s="907">
        <v>595</v>
      </c>
      <c r="K52" s="907">
        <v>661</v>
      </c>
      <c r="L52" s="907">
        <v>287</v>
      </c>
      <c r="M52" s="907">
        <v>947</v>
      </c>
      <c r="N52" s="907">
        <v>4122</v>
      </c>
      <c r="O52" s="907">
        <v>4963</v>
      </c>
      <c r="P52" s="907">
        <v>5565</v>
      </c>
      <c r="Q52" s="907">
        <v>3827</v>
      </c>
      <c r="R52" s="907">
        <v>2480</v>
      </c>
      <c r="S52" s="907">
        <v>875</v>
      </c>
      <c r="T52" s="907">
        <v>733</v>
      </c>
      <c r="U52" s="907">
        <v>454</v>
      </c>
      <c r="V52" s="907">
        <v>590</v>
      </c>
      <c r="W52" s="907">
        <v>222</v>
      </c>
      <c r="X52" s="907">
        <v>238</v>
      </c>
      <c r="Y52" s="907">
        <v>1386</v>
      </c>
      <c r="Z52" s="908">
        <v>30299</v>
      </c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299"/>
      <c r="AS52" s="299"/>
      <c r="AT52" s="299"/>
      <c r="AU52" s="299"/>
    </row>
    <row r="53" spans="1:47" ht="16.5" customHeight="1">
      <c r="A53" s="1214" t="s">
        <v>33</v>
      </c>
      <c r="B53" s="1212"/>
      <c r="C53" s="1212"/>
      <c r="D53" s="301" t="s">
        <v>27</v>
      </c>
      <c r="E53" s="900">
        <v>0</v>
      </c>
      <c r="F53" s="900">
        <v>72</v>
      </c>
      <c r="G53" s="900">
        <v>324</v>
      </c>
      <c r="H53" s="900">
        <v>316</v>
      </c>
      <c r="I53" s="900">
        <v>890</v>
      </c>
      <c r="J53" s="900">
        <v>839</v>
      </c>
      <c r="K53" s="900">
        <v>1602</v>
      </c>
      <c r="L53" s="900">
        <v>1972</v>
      </c>
      <c r="M53" s="900">
        <v>2520</v>
      </c>
      <c r="N53" s="900">
        <v>5984</v>
      </c>
      <c r="O53" s="900">
        <v>7393</v>
      </c>
      <c r="P53" s="900">
        <v>7496</v>
      </c>
      <c r="Q53" s="900">
        <v>5271</v>
      </c>
      <c r="R53" s="900">
        <v>2757</v>
      </c>
      <c r="S53" s="900">
        <v>1212</v>
      </c>
      <c r="T53" s="900">
        <v>915</v>
      </c>
      <c r="U53" s="900">
        <v>627</v>
      </c>
      <c r="V53" s="900">
        <v>624</v>
      </c>
      <c r="W53" s="900">
        <v>313</v>
      </c>
      <c r="X53" s="900">
        <v>246</v>
      </c>
      <c r="Y53" s="900">
        <v>865</v>
      </c>
      <c r="Z53" s="901">
        <v>42238</v>
      </c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</row>
    <row r="54" spans="1:47" ht="16.5" customHeight="1">
      <c r="A54" s="1214"/>
      <c r="B54" s="1212"/>
      <c r="C54" s="1212"/>
      <c r="D54" s="303" t="s">
        <v>28</v>
      </c>
      <c r="E54" s="902">
        <v>0</v>
      </c>
      <c r="F54" s="902">
        <v>2163</v>
      </c>
      <c r="G54" s="902">
        <v>14637</v>
      </c>
      <c r="H54" s="902">
        <v>25279</v>
      </c>
      <c r="I54" s="902">
        <v>93295</v>
      </c>
      <c r="J54" s="902">
        <v>131491</v>
      </c>
      <c r="K54" s="902">
        <v>365185</v>
      </c>
      <c r="L54" s="902">
        <v>604924</v>
      </c>
      <c r="M54" s="902">
        <v>915529</v>
      </c>
      <c r="N54" s="902">
        <v>1870331</v>
      </c>
      <c r="O54" s="902">
        <v>2498104</v>
      </c>
      <c r="P54" s="902">
        <v>2486903</v>
      </c>
      <c r="Q54" s="902">
        <v>1706312</v>
      </c>
      <c r="R54" s="902">
        <v>928402</v>
      </c>
      <c r="S54" s="902">
        <v>459374</v>
      </c>
      <c r="T54" s="902">
        <v>319872</v>
      </c>
      <c r="U54" s="902">
        <v>222076</v>
      </c>
      <c r="V54" s="902">
        <v>202185</v>
      </c>
      <c r="W54" s="902">
        <v>105836</v>
      </c>
      <c r="X54" s="902">
        <v>75320</v>
      </c>
      <c r="Y54" s="902">
        <v>181333</v>
      </c>
      <c r="Z54" s="903">
        <v>13208551</v>
      </c>
      <c r="AA54" s="299"/>
      <c r="AB54" s="299"/>
      <c r="AC54" s="299"/>
      <c r="AD54" s="299"/>
      <c r="AE54" s="299"/>
      <c r="AF54" s="299"/>
      <c r="AG54" s="299"/>
      <c r="AH54" s="299"/>
      <c r="AI54" s="299"/>
      <c r="AJ54" s="299"/>
      <c r="AK54" s="299"/>
      <c r="AL54" s="299"/>
      <c r="AM54" s="299"/>
      <c r="AN54" s="299"/>
      <c r="AO54" s="299"/>
      <c r="AP54" s="299"/>
      <c r="AQ54" s="299"/>
      <c r="AR54" s="299"/>
      <c r="AS54" s="299"/>
      <c r="AT54" s="299"/>
      <c r="AU54" s="299"/>
    </row>
    <row r="55" spans="1:47" ht="16.5" customHeight="1" thickBot="1">
      <c r="A55" s="1216"/>
      <c r="B55" s="1217"/>
      <c r="C55" s="1217"/>
      <c r="D55" s="307" t="s">
        <v>26</v>
      </c>
      <c r="E55" s="909">
        <v>0</v>
      </c>
      <c r="F55" s="909">
        <v>492</v>
      </c>
      <c r="G55" s="909">
        <v>1701</v>
      </c>
      <c r="H55" s="909">
        <v>1994</v>
      </c>
      <c r="I55" s="909">
        <v>5394</v>
      </c>
      <c r="J55" s="909">
        <v>5272</v>
      </c>
      <c r="K55" s="909">
        <v>11020</v>
      </c>
      <c r="L55" s="909">
        <v>14104</v>
      </c>
      <c r="M55" s="909">
        <v>16171</v>
      </c>
      <c r="N55" s="909">
        <v>26749</v>
      </c>
      <c r="O55" s="909">
        <v>30309</v>
      </c>
      <c r="P55" s="909">
        <v>25736</v>
      </c>
      <c r="Q55" s="909">
        <v>14845</v>
      </c>
      <c r="R55" s="909">
        <v>7172</v>
      </c>
      <c r="S55" s="909">
        <v>2934</v>
      </c>
      <c r="T55" s="909">
        <v>1792</v>
      </c>
      <c r="U55" s="909">
        <v>1084</v>
      </c>
      <c r="V55" s="909">
        <v>1027</v>
      </c>
      <c r="W55" s="909">
        <v>424</v>
      </c>
      <c r="X55" s="909">
        <v>338</v>
      </c>
      <c r="Y55" s="909">
        <v>1513</v>
      </c>
      <c r="Z55" s="909">
        <v>170071</v>
      </c>
      <c r="AA55" s="299"/>
      <c r="AB55" s="299"/>
      <c r="AC55" s="299"/>
      <c r="AD55" s="299"/>
      <c r="AE55" s="299"/>
      <c r="AF55" s="299"/>
      <c r="AG55" s="299"/>
      <c r="AH55" s="299"/>
      <c r="AI55" s="299"/>
      <c r="AJ55" s="299"/>
      <c r="AK55" s="299"/>
      <c r="AL55" s="299"/>
      <c r="AM55" s="299"/>
      <c r="AN55" s="299"/>
      <c r="AO55" s="299"/>
      <c r="AP55" s="299"/>
      <c r="AQ55" s="299"/>
      <c r="AR55" s="299"/>
      <c r="AS55" s="299"/>
      <c r="AT55" s="299"/>
      <c r="AU55" s="299"/>
    </row>
    <row r="56" spans="1:47" ht="16.5" customHeight="1" thickBot="1">
      <c r="A56" s="298"/>
      <c r="B56" s="298"/>
      <c r="C56" s="298"/>
      <c r="D56" s="298"/>
      <c r="E56" s="398"/>
      <c r="F56" s="398"/>
      <c r="G56" s="398"/>
      <c r="H56" s="398"/>
      <c r="I56" s="398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/>
      <c r="AO56" s="298"/>
      <c r="AP56" s="298"/>
      <c r="AQ56" s="298"/>
      <c r="AR56" s="298"/>
      <c r="AS56" s="298"/>
      <c r="AT56" s="298"/>
      <c r="AU56" s="298"/>
    </row>
    <row r="57" spans="1:47" ht="16.5" customHeight="1">
      <c r="A57" s="298"/>
      <c r="B57" s="298"/>
      <c r="C57" s="298"/>
      <c r="D57" s="298"/>
      <c r="E57" s="398"/>
      <c r="F57" s="398"/>
      <c r="G57" s="1235" t="s">
        <v>445</v>
      </c>
      <c r="H57" s="1236"/>
      <c r="I57" s="1236"/>
      <c r="J57" s="1236"/>
      <c r="K57" s="1227" t="s">
        <v>446</v>
      </c>
      <c r="L57" s="1228"/>
      <c r="M57" s="1231" t="s">
        <v>447</v>
      </c>
      <c r="N57" s="1232"/>
      <c r="O57" s="1232"/>
      <c r="P57" s="1232"/>
      <c r="Q57" s="1232"/>
      <c r="R57" s="1232"/>
      <c r="S57" s="1232"/>
      <c r="T57" s="1233"/>
      <c r="U57" s="1231" t="s">
        <v>448</v>
      </c>
      <c r="V57" s="1232"/>
      <c r="W57" s="1232"/>
      <c r="X57" s="1232"/>
      <c r="Y57" s="1232"/>
      <c r="Z57" s="1234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8"/>
      <c r="AM57" s="298"/>
      <c r="AN57" s="298"/>
      <c r="AO57" s="298"/>
      <c r="AP57" s="298"/>
      <c r="AQ57" s="298"/>
      <c r="AR57" s="298"/>
      <c r="AS57" s="298"/>
      <c r="AT57" s="298"/>
      <c r="AU57" s="298"/>
    </row>
    <row r="58" spans="1:47" ht="16.5" customHeight="1">
      <c r="A58" s="298"/>
      <c r="B58" s="298"/>
      <c r="C58" s="298"/>
      <c r="D58" s="298"/>
      <c r="E58" s="398"/>
      <c r="F58" s="398"/>
      <c r="G58" s="1237" t="s">
        <v>449</v>
      </c>
      <c r="H58" s="1220"/>
      <c r="I58" s="1220" t="s">
        <v>450</v>
      </c>
      <c r="J58" s="1220"/>
      <c r="K58" s="1229"/>
      <c r="L58" s="1230"/>
      <c r="M58" s="1220" t="s">
        <v>451</v>
      </c>
      <c r="N58" s="1220"/>
      <c r="O58" s="1220" t="s">
        <v>452</v>
      </c>
      <c r="P58" s="1220"/>
      <c r="Q58" s="1220" t="s">
        <v>453</v>
      </c>
      <c r="R58" s="1220"/>
      <c r="S58" s="1220" t="s">
        <v>454</v>
      </c>
      <c r="T58" s="1220"/>
      <c r="U58" s="1223" t="s">
        <v>449</v>
      </c>
      <c r="V58" s="1224"/>
      <c r="W58" s="1220" t="s">
        <v>455</v>
      </c>
      <c r="X58" s="1220"/>
      <c r="Y58" s="1220" t="s">
        <v>456</v>
      </c>
      <c r="Z58" s="1225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  <c r="AL58" s="298"/>
      <c r="AM58" s="298"/>
      <c r="AN58" s="298"/>
      <c r="AO58" s="298"/>
      <c r="AP58" s="298"/>
      <c r="AQ58" s="298"/>
      <c r="AR58" s="298"/>
      <c r="AS58" s="298"/>
      <c r="AT58" s="298"/>
      <c r="AU58" s="298"/>
    </row>
    <row r="59" spans="1:47" ht="16.5" customHeight="1" thickBot="1">
      <c r="A59" s="298"/>
      <c r="B59" s="298"/>
      <c r="C59" s="298"/>
      <c r="D59" s="298"/>
      <c r="E59" s="398"/>
      <c r="F59" s="398"/>
      <c r="G59" s="1226">
        <v>700</v>
      </c>
      <c r="H59" s="1218"/>
      <c r="I59" s="1218">
        <v>69978</v>
      </c>
      <c r="J59" s="1218"/>
      <c r="K59" s="1218">
        <v>64</v>
      </c>
      <c r="L59" s="1218"/>
      <c r="M59" s="1218">
        <v>69</v>
      </c>
      <c r="N59" s="1218"/>
      <c r="O59" s="1218">
        <v>42</v>
      </c>
      <c r="P59" s="1218"/>
      <c r="Q59" s="1218">
        <v>147</v>
      </c>
      <c r="R59" s="1218"/>
      <c r="S59" s="1221">
        <v>259</v>
      </c>
      <c r="T59" s="1222"/>
      <c r="U59" s="1218">
        <v>43261</v>
      </c>
      <c r="V59" s="1218"/>
      <c r="W59" s="1218">
        <v>13208551</v>
      </c>
      <c r="X59" s="1218"/>
      <c r="Y59" s="1218">
        <v>170071</v>
      </c>
      <c r="Z59" s="1219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  <c r="AO59" s="298"/>
      <c r="AP59" s="298"/>
      <c r="AQ59" s="298"/>
      <c r="AR59" s="298"/>
      <c r="AS59" s="298"/>
      <c r="AT59" s="298"/>
      <c r="AU59" s="298"/>
    </row>
  </sheetData>
  <mergeCells count="48"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13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opLeftCell="B2" zoomScale="60" zoomScaleNormal="60" workbookViewId="0"/>
  </sheetViews>
  <sheetFormatPr defaultRowHeight="13.5"/>
  <cols>
    <col min="1" max="30" width="9" style="243"/>
    <col min="31" max="33" width="0" style="243" hidden="1" customWidth="1"/>
    <col min="34" max="16384" width="9" style="243"/>
  </cols>
  <sheetData>
    <row r="1" spans="1:47" ht="18.75">
      <c r="A1" s="1238" t="s">
        <v>82</v>
      </c>
      <c r="B1" s="1239"/>
      <c r="C1" s="1239"/>
      <c r="D1" s="1239"/>
      <c r="E1" s="1239"/>
      <c r="F1" s="1239"/>
      <c r="G1" s="123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</row>
    <row r="2" spans="1:47" ht="25.5">
      <c r="A2" s="1213" t="s">
        <v>0</v>
      </c>
      <c r="B2" s="1213"/>
      <c r="C2" s="1213"/>
      <c r="D2" s="1213"/>
      <c r="E2" s="1213"/>
      <c r="F2" s="1213"/>
      <c r="G2" s="1213"/>
      <c r="H2" s="1213"/>
      <c r="I2" s="1213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</row>
    <row r="3" spans="1:47" ht="14.25" thickBot="1">
      <c r="A3" s="309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</row>
    <row r="4" spans="1:47" ht="16.5" customHeight="1">
      <c r="A4" s="315" t="s">
        <v>36</v>
      </c>
      <c r="B4" s="316" t="s">
        <v>35</v>
      </c>
      <c r="C4" s="316" t="s">
        <v>1</v>
      </c>
      <c r="D4" s="316" t="s">
        <v>2</v>
      </c>
      <c r="E4" s="316" t="s">
        <v>3</v>
      </c>
      <c r="F4" s="316" t="s">
        <v>4</v>
      </c>
      <c r="G4" s="316" t="s">
        <v>5</v>
      </c>
      <c r="H4" s="316" t="s">
        <v>6</v>
      </c>
      <c r="I4" s="316" t="s">
        <v>7</v>
      </c>
      <c r="J4" s="316" t="s">
        <v>8</v>
      </c>
      <c r="K4" s="316" t="s">
        <v>9</v>
      </c>
      <c r="L4" s="316" t="s">
        <v>10</v>
      </c>
      <c r="M4" s="316" t="s">
        <v>11</v>
      </c>
      <c r="N4" s="316" t="s">
        <v>12</v>
      </c>
      <c r="O4" s="316" t="s">
        <v>13</v>
      </c>
      <c r="P4" s="316" t="s">
        <v>14</v>
      </c>
      <c r="Q4" s="316" t="s">
        <v>15</v>
      </c>
      <c r="R4" s="316" t="s">
        <v>16</v>
      </c>
      <c r="S4" s="316" t="s">
        <v>17</v>
      </c>
      <c r="T4" s="316" t="s">
        <v>18</v>
      </c>
      <c r="U4" s="316" t="s">
        <v>19</v>
      </c>
      <c r="V4" s="316" t="s">
        <v>20</v>
      </c>
      <c r="W4" s="316" t="s">
        <v>21</v>
      </c>
      <c r="X4" s="316" t="s">
        <v>22</v>
      </c>
      <c r="Y4" s="316" t="s">
        <v>23</v>
      </c>
      <c r="Z4" s="317" t="s">
        <v>25</v>
      </c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</row>
    <row r="5" spans="1:47" ht="16.5" customHeight="1">
      <c r="A5" s="1214" t="s">
        <v>32</v>
      </c>
      <c r="B5" s="1212" t="s">
        <v>29</v>
      </c>
      <c r="C5" s="1212" t="s">
        <v>51</v>
      </c>
      <c r="D5" s="312" t="s">
        <v>27</v>
      </c>
      <c r="E5" s="899">
        <v>20</v>
      </c>
      <c r="F5" s="900">
        <v>74</v>
      </c>
      <c r="G5" s="900">
        <v>49</v>
      </c>
      <c r="H5" s="900">
        <v>135</v>
      </c>
      <c r="I5" s="900">
        <v>188</v>
      </c>
      <c r="J5" s="900">
        <v>681</v>
      </c>
      <c r="K5" s="900">
        <v>1507</v>
      </c>
      <c r="L5" s="900">
        <v>2032</v>
      </c>
      <c r="M5" s="900">
        <v>5658</v>
      </c>
      <c r="N5" s="900">
        <v>4605</v>
      </c>
      <c r="O5" s="900">
        <v>4011</v>
      </c>
      <c r="P5" s="900">
        <v>2519</v>
      </c>
      <c r="Q5" s="900">
        <v>928</v>
      </c>
      <c r="R5" s="900">
        <v>548</v>
      </c>
      <c r="S5" s="900">
        <v>312</v>
      </c>
      <c r="T5" s="900">
        <v>265</v>
      </c>
      <c r="U5" s="900">
        <v>243</v>
      </c>
      <c r="V5" s="900">
        <v>119</v>
      </c>
      <c r="W5" s="900">
        <v>79</v>
      </c>
      <c r="X5" s="900">
        <v>50</v>
      </c>
      <c r="Y5" s="900">
        <v>46</v>
      </c>
      <c r="Z5" s="901">
        <v>24068</v>
      </c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</row>
    <row r="6" spans="1:47" ht="16.5" customHeight="1">
      <c r="A6" s="1214"/>
      <c r="B6" s="1212"/>
      <c r="C6" s="1212"/>
      <c r="D6" s="314" t="s">
        <v>28</v>
      </c>
      <c r="E6" s="902">
        <v>243</v>
      </c>
      <c r="F6" s="902">
        <v>4731</v>
      </c>
      <c r="G6" s="902">
        <v>6266</v>
      </c>
      <c r="H6" s="902">
        <v>26097</v>
      </c>
      <c r="I6" s="902">
        <v>45885</v>
      </c>
      <c r="J6" s="902">
        <v>222499</v>
      </c>
      <c r="K6" s="902">
        <v>562129</v>
      </c>
      <c r="L6" s="902">
        <v>856361</v>
      </c>
      <c r="M6" s="902">
        <v>2655327</v>
      </c>
      <c r="N6" s="902">
        <v>2349877</v>
      </c>
      <c r="O6" s="902">
        <v>2120662</v>
      </c>
      <c r="P6" s="902">
        <v>1429643</v>
      </c>
      <c r="Q6" s="902">
        <v>538522</v>
      </c>
      <c r="R6" s="902">
        <v>334430</v>
      </c>
      <c r="S6" s="902">
        <v>194182</v>
      </c>
      <c r="T6" s="902">
        <v>181248</v>
      </c>
      <c r="U6" s="902">
        <v>156300</v>
      </c>
      <c r="V6" s="902">
        <v>77359</v>
      </c>
      <c r="W6" s="902">
        <v>54567</v>
      </c>
      <c r="X6" s="902">
        <v>37380</v>
      </c>
      <c r="Y6" s="902">
        <v>29612</v>
      </c>
      <c r="Z6" s="903">
        <v>11883320</v>
      </c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310"/>
      <c r="AR6" s="310"/>
      <c r="AS6" s="310"/>
      <c r="AT6" s="310"/>
      <c r="AU6" s="310"/>
    </row>
    <row r="7" spans="1:47" ht="16.5" customHeight="1">
      <c r="A7" s="1214"/>
      <c r="B7" s="1212"/>
      <c r="C7" s="1212"/>
      <c r="D7" s="313" t="s">
        <v>26</v>
      </c>
      <c r="E7" s="904">
        <v>170</v>
      </c>
      <c r="F7" s="904">
        <v>1141</v>
      </c>
      <c r="G7" s="904">
        <v>704</v>
      </c>
      <c r="H7" s="904">
        <v>1861</v>
      </c>
      <c r="I7" s="904">
        <v>2316</v>
      </c>
      <c r="J7" s="904">
        <v>8162</v>
      </c>
      <c r="K7" s="904">
        <v>16181</v>
      </c>
      <c r="L7" s="904">
        <v>18873</v>
      </c>
      <c r="M7" s="904">
        <v>47837</v>
      </c>
      <c r="N7" s="904">
        <v>33652</v>
      </c>
      <c r="O7" s="904">
        <v>25544</v>
      </c>
      <c r="P7" s="904">
        <v>14048</v>
      </c>
      <c r="Q7" s="904">
        <v>4244</v>
      </c>
      <c r="R7" s="904">
        <v>2234</v>
      </c>
      <c r="S7" s="904">
        <v>1072</v>
      </c>
      <c r="T7" s="904">
        <v>805</v>
      </c>
      <c r="U7" s="904">
        <v>617</v>
      </c>
      <c r="V7" s="904">
        <v>267</v>
      </c>
      <c r="W7" s="904">
        <v>143</v>
      </c>
      <c r="X7" s="904">
        <v>84</v>
      </c>
      <c r="Y7" s="904">
        <v>74</v>
      </c>
      <c r="Z7" s="905">
        <v>180029</v>
      </c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K7" s="310"/>
      <c r="AL7" s="310"/>
      <c r="AM7" s="310"/>
      <c r="AN7" s="310"/>
      <c r="AO7" s="310"/>
      <c r="AP7" s="310"/>
      <c r="AQ7" s="310"/>
      <c r="AR7" s="310"/>
      <c r="AS7" s="310"/>
      <c r="AT7" s="310"/>
      <c r="AU7" s="310"/>
    </row>
    <row r="8" spans="1:47" ht="16.5" customHeight="1">
      <c r="A8" s="1214"/>
      <c r="B8" s="1212"/>
      <c r="C8" s="1212" t="s">
        <v>52</v>
      </c>
      <c r="D8" s="312" t="s">
        <v>27</v>
      </c>
      <c r="E8" s="900">
        <v>9</v>
      </c>
      <c r="F8" s="900">
        <v>92</v>
      </c>
      <c r="G8" s="900">
        <v>198</v>
      </c>
      <c r="H8" s="900">
        <v>629</v>
      </c>
      <c r="I8" s="900">
        <v>786</v>
      </c>
      <c r="J8" s="900">
        <v>1136</v>
      </c>
      <c r="K8" s="900">
        <v>1617</v>
      </c>
      <c r="L8" s="900">
        <v>1327</v>
      </c>
      <c r="M8" s="900">
        <v>1469</v>
      </c>
      <c r="N8" s="900">
        <v>1049</v>
      </c>
      <c r="O8" s="900">
        <v>930</v>
      </c>
      <c r="P8" s="900">
        <v>592</v>
      </c>
      <c r="Q8" s="900">
        <v>225</v>
      </c>
      <c r="R8" s="900">
        <v>143</v>
      </c>
      <c r="S8" s="900">
        <v>132</v>
      </c>
      <c r="T8" s="900">
        <v>115</v>
      </c>
      <c r="U8" s="900">
        <v>129</v>
      </c>
      <c r="V8" s="900">
        <v>63</v>
      </c>
      <c r="W8" s="900">
        <v>25</v>
      </c>
      <c r="X8" s="900">
        <v>9</v>
      </c>
      <c r="Y8" s="900">
        <v>24</v>
      </c>
      <c r="Z8" s="901">
        <v>10698</v>
      </c>
      <c r="AA8" s="310"/>
      <c r="AB8" s="310"/>
      <c r="AC8" s="310"/>
      <c r="AD8" s="310"/>
      <c r="AE8" s="310"/>
      <c r="AF8" s="310"/>
      <c r="AG8" s="310"/>
      <c r="AH8" s="310"/>
      <c r="AI8" s="310"/>
      <c r="AJ8" s="310"/>
      <c r="AK8" s="310"/>
      <c r="AL8" s="310"/>
      <c r="AM8" s="310"/>
      <c r="AN8" s="310"/>
      <c r="AO8" s="310"/>
      <c r="AP8" s="310"/>
      <c r="AQ8" s="310"/>
      <c r="AR8" s="310"/>
      <c r="AS8" s="310"/>
      <c r="AT8" s="310"/>
      <c r="AU8" s="310"/>
    </row>
    <row r="9" spans="1:47" ht="16.5" customHeight="1">
      <c r="A9" s="1214"/>
      <c r="B9" s="1212"/>
      <c r="C9" s="1212"/>
      <c r="D9" s="314" t="s">
        <v>28</v>
      </c>
      <c r="E9" s="902">
        <v>129</v>
      </c>
      <c r="F9" s="902">
        <v>3514</v>
      </c>
      <c r="G9" s="902">
        <v>16472</v>
      </c>
      <c r="H9" s="902">
        <v>73267</v>
      </c>
      <c r="I9" s="902">
        <v>116488</v>
      </c>
      <c r="J9" s="902">
        <v>217286</v>
      </c>
      <c r="K9" s="902">
        <v>368695</v>
      </c>
      <c r="L9" s="902">
        <v>355825</v>
      </c>
      <c r="M9" s="902">
        <v>435724</v>
      </c>
      <c r="N9" s="902">
        <v>340692</v>
      </c>
      <c r="O9" s="902">
        <v>295810</v>
      </c>
      <c r="P9" s="902">
        <v>206232</v>
      </c>
      <c r="Q9" s="902">
        <v>79803</v>
      </c>
      <c r="R9" s="902">
        <v>53163</v>
      </c>
      <c r="S9" s="902">
        <v>51325</v>
      </c>
      <c r="T9" s="902">
        <v>47046</v>
      </c>
      <c r="U9" s="902">
        <v>52007</v>
      </c>
      <c r="V9" s="902">
        <v>25928</v>
      </c>
      <c r="W9" s="902">
        <v>10151</v>
      </c>
      <c r="X9" s="902">
        <v>3609</v>
      </c>
      <c r="Y9" s="902">
        <v>10225</v>
      </c>
      <c r="Z9" s="903">
        <v>2763391</v>
      </c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AM9" s="310"/>
      <c r="AN9" s="310"/>
      <c r="AO9" s="310"/>
      <c r="AP9" s="310"/>
      <c r="AQ9" s="310"/>
      <c r="AR9" s="310"/>
      <c r="AS9" s="310"/>
      <c r="AT9" s="310"/>
      <c r="AU9" s="310"/>
    </row>
    <row r="10" spans="1:47" ht="16.5" customHeight="1">
      <c r="A10" s="1214"/>
      <c r="B10" s="1212"/>
      <c r="C10" s="1212"/>
      <c r="D10" s="313" t="s">
        <v>26</v>
      </c>
      <c r="E10" s="904">
        <v>60</v>
      </c>
      <c r="F10" s="904">
        <v>801</v>
      </c>
      <c r="G10" s="904">
        <v>1838</v>
      </c>
      <c r="H10" s="904">
        <v>5486</v>
      </c>
      <c r="I10" s="904">
        <v>6074</v>
      </c>
      <c r="J10" s="904">
        <v>8120</v>
      </c>
      <c r="K10" s="904">
        <v>10650</v>
      </c>
      <c r="L10" s="904">
        <v>7845</v>
      </c>
      <c r="M10" s="904">
        <v>7846</v>
      </c>
      <c r="N10" s="904">
        <v>4857</v>
      </c>
      <c r="O10" s="904">
        <v>3515</v>
      </c>
      <c r="P10" s="904">
        <v>2057</v>
      </c>
      <c r="Q10" s="904">
        <v>645</v>
      </c>
      <c r="R10" s="904">
        <v>347</v>
      </c>
      <c r="S10" s="904">
        <v>266</v>
      </c>
      <c r="T10" s="904">
        <v>228</v>
      </c>
      <c r="U10" s="904">
        <v>170</v>
      </c>
      <c r="V10" s="904">
        <v>90</v>
      </c>
      <c r="W10" s="904">
        <v>25</v>
      </c>
      <c r="X10" s="904">
        <v>6</v>
      </c>
      <c r="Y10" s="904">
        <v>28</v>
      </c>
      <c r="Z10" s="905">
        <v>60954</v>
      </c>
      <c r="AA10" s="310"/>
      <c r="AB10" s="310"/>
      <c r="AC10" s="310"/>
      <c r="AD10" s="310"/>
      <c r="AE10" s="310"/>
      <c r="AF10" s="310"/>
      <c r="AG10" s="310"/>
      <c r="AH10" s="310"/>
      <c r="AI10" s="310"/>
      <c r="AJ10" s="310"/>
      <c r="AK10" s="310"/>
      <c r="AL10" s="310"/>
      <c r="AM10" s="310"/>
      <c r="AN10" s="310"/>
      <c r="AO10" s="310"/>
      <c r="AP10" s="310"/>
      <c r="AQ10" s="310"/>
      <c r="AR10" s="310"/>
      <c r="AS10" s="310"/>
      <c r="AT10" s="310"/>
      <c r="AU10" s="310"/>
    </row>
    <row r="11" spans="1:47" ht="16.5" customHeight="1">
      <c r="A11" s="1214"/>
      <c r="B11" s="1212"/>
      <c r="C11" s="1212" t="s">
        <v>53</v>
      </c>
      <c r="D11" s="312" t="s">
        <v>27</v>
      </c>
      <c r="E11" s="900">
        <v>0</v>
      </c>
      <c r="F11" s="900">
        <v>0</v>
      </c>
      <c r="G11" s="900">
        <v>1</v>
      </c>
      <c r="H11" s="900">
        <v>1</v>
      </c>
      <c r="I11" s="900">
        <v>0</v>
      </c>
      <c r="J11" s="900">
        <v>3</v>
      </c>
      <c r="K11" s="900">
        <v>7</v>
      </c>
      <c r="L11" s="900">
        <v>100</v>
      </c>
      <c r="M11" s="900">
        <v>562</v>
      </c>
      <c r="N11" s="900">
        <v>736</v>
      </c>
      <c r="O11" s="900">
        <v>606</v>
      </c>
      <c r="P11" s="900">
        <v>396</v>
      </c>
      <c r="Q11" s="900">
        <v>3</v>
      </c>
      <c r="R11" s="900">
        <v>3</v>
      </c>
      <c r="S11" s="900">
        <v>3</v>
      </c>
      <c r="T11" s="900">
        <v>2</v>
      </c>
      <c r="U11" s="900">
        <v>2</v>
      </c>
      <c r="V11" s="900">
        <v>2</v>
      </c>
      <c r="W11" s="900">
        <v>1</v>
      </c>
      <c r="X11" s="900">
        <v>0</v>
      </c>
      <c r="Y11" s="900">
        <v>5</v>
      </c>
      <c r="Z11" s="901">
        <v>2432</v>
      </c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310"/>
      <c r="AL11" s="310"/>
      <c r="AM11" s="310"/>
      <c r="AN11" s="310"/>
      <c r="AO11" s="310"/>
      <c r="AP11" s="310"/>
      <c r="AQ11" s="310"/>
      <c r="AR11" s="310"/>
      <c r="AS11" s="310"/>
      <c r="AT11" s="310"/>
      <c r="AU11" s="310"/>
    </row>
    <row r="12" spans="1:47" ht="16.5" customHeight="1">
      <c r="A12" s="1214"/>
      <c r="B12" s="1212"/>
      <c r="C12" s="1212"/>
      <c r="D12" s="314" t="s">
        <v>28</v>
      </c>
      <c r="E12" s="902">
        <v>0</v>
      </c>
      <c r="F12" s="902">
        <v>0</v>
      </c>
      <c r="G12" s="902">
        <v>31</v>
      </c>
      <c r="H12" s="902">
        <v>36</v>
      </c>
      <c r="I12" s="902">
        <v>0</v>
      </c>
      <c r="J12" s="902">
        <v>406</v>
      </c>
      <c r="K12" s="902">
        <v>943</v>
      </c>
      <c r="L12" s="902">
        <v>15929</v>
      </c>
      <c r="M12" s="902">
        <v>101600</v>
      </c>
      <c r="N12" s="902">
        <v>146180</v>
      </c>
      <c r="O12" s="902">
        <v>130094</v>
      </c>
      <c r="P12" s="902">
        <v>87443</v>
      </c>
      <c r="Q12" s="902">
        <v>662</v>
      </c>
      <c r="R12" s="902">
        <v>757</v>
      </c>
      <c r="S12" s="902">
        <v>751</v>
      </c>
      <c r="T12" s="902">
        <v>373</v>
      </c>
      <c r="U12" s="902">
        <v>358</v>
      </c>
      <c r="V12" s="902">
        <v>418</v>
      </c>
      <c r="W12" s="902">
        <v>221</v>
      </c>
      <c r="X12" s="902">
        <v>0</v>
      </c>
      <c r="Y12" s="902">
        <v>1333</v>
      </c>
      <c r="Z12" s="903">
        <v>487535</v>
      </c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  <c r="AT12" s="310"/>
      <c r="AU12" s="310"/>
    </row>
    <row r="13" spans="1:47" ht="16.5" customHeight="1">
      <c r="A13" s="1214"/>
      <c r="B13" s="1212"/>
      <c r="C13" s="1212"/>
      <c r="D13" s="313" t="s">
        <v>26</v>
      </c>
      <c r="E13" s="904">
        <v>0</v>
      </c>
      <c r="F13" s="904">
        <v>0</v>
      </c>
      <c r="G13" s="904">
        <v>3</v>
      </c>
      <c r="H13" s="904">
        <v>3</v>
      </c>
      <c r="I13" s="904">
        <v>0</v>
      </c>
      <c r="J13" s="904">
        <v>21</v>
      </c>
      <c r="K13" s="904">
        <v>39</v>
      </c>
      <c r="L13" s="904">
        <v>503</v>
      </c>
      <c r="M13" s="904">
        <v>2097</v>
      </c>
      <c r="N13" s="904">
        <v>2254</v>
      </c>
      <c r="O13" s="904">
        <v>1450</v>
      </c>
      <c r="P13" s="904">
        <v>654</v>
      </c>
      <c r="Q13" s="904">
        <v>4</v>
      </c>
      <c r="R13" s="904">
        <v>5</v>
      </c>
      <c r="S13" s="904">
        <v>3</v>
      </c>
      <c r="T13" s="904">
        <v>1</v>
      </c>
      <c r="U13" s="904">
        <v>1</v>
      </c>
      <c r="V13" s="904">
        <v>1</v>
      </c>
      <c r="W13" s="904">
        <v>1</v>
      </c>
      <c r="X13" s="904">
        <v>0</v>
      </c>
      <c r="Y13" s="904">
        <v>7</v>
      </c>
      <c r="Z13" s="905">
        <v>7047</v>
      </c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310"/>
      <c r="AN13" s="310"/>
      <c r="AO13" s="310"/>
      <c r="AP13" s="310"/>
      <c r="AQ13" s="310"/>
      <c r="AR13" s="310"/>
      <c r="AS13" s="310"/>
      <c r="AT13" s="310"/>
      <c r="AU13" s="310"/>
    </row>
    <row r="14" spans="1:47" ht="16.5" customHeight="1">
      <c r="A14" s="1214"/>
      <c r="B14" s="1212"/>
      <c r="C14" s="1215" t="s">
        <v>54</v>
      </c>
      <c r="D14" s="312" t="s">
        <v>27</v>
      </c>
      <c r="E14" s="900">
        <v>0</v>
      </c>
      <c r="F14" s="900">
        <v>0</v>
      </c>
      <c r="G14" s="900">
        <v>0</v>
      </c>
      <c r="H14" s="900">
        <v>0</v>
      </c>
      <c r="I14" s="900">
        <v>0</v>
      </c>
      <c r="J14" s="900">
        <v>0</v>
      </c>
      <c r="K14" s="900">
        <v>0</v>
      </c>
      <c r="L14" s="900">
        <v>12</v>
      </c>
      <c r="M14" s="900">
        <v>5</v>
      </c>
      <c r="N14" s="900">
        <v>57</v>
      </c>
      <c r="O14" s="900">
        <v>17</v>
      </c>
      <c r="P14" s="900">
        <v>13</v>
      </c>
      <c r="Q14" s="900">
        <v>3</v>
      </c>
      <c r="R14" s="900">
        <v>0</v>
      </c>
      <c r="S14" s="900">
        <v>0</v>
      </c>
      <c r="T14" s="900">
        <v>0</v>
      </c>
      <c r="U14" s="900">
        <v>0</v>
      </c>
      <c r="V14" s="900">
        <v>0</v>
      </c>
      <c r="W14" s="900">
        <v>0</v>
      </c>
      <c r="X14" s="900">
        <v>0</v>
      </c>
      <c r="Y14" s="900">
        <v>0</v>
      </c>
      <c r="Z14" s="901">
        <v>107</v>
      </c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310"/>
      <c r="AR14" s="310"/>
      <c r="AS14" s="310"/>
      <c r="AT14" s="310"/>
      <c r="AU14" s="310"/>
    </row>
    <row r="15" spans="1:47" ht="16.5" customHeight="1">
      <c r="A15" s="1214"/>
      <c r="B15" s="1212"/>
      <c r="C15" s="1215"/>
      <c r="D15" s="314" t="s">
        <v>28</v>
      </c>
      <c r="E15" s="902">
        <v>0</v>
      </c>
      <c r="F15" s="902">
        <v>0</v>
      </c>
      <c r="G15" s="902">
        <v>0</v>
      </c>
      <c r="H15" s="902">
        <v>0</v>
      </c>
      <c r="I15" s="902">
        <v>0</v>
      </c>
      <c r="J15" s="902">
        <v>0</v>
      </c>
      <c r="K15" s="902">
        <v>0</v>
      </c>
      <c r="L15" s="902">
        <v>2283</v>
      </c>
      <c r="M15" s="902">
        <v>1088</v>
      </c>
      <c r="N15" s="902">
        <v>12750</v>
      </c>
      <c r="O15" s="902">
        <v>4201</v>
      </c>
      <c r="P15" s="902">
        <v>3618</v>
      </c>
      <c r="Q15" s="902">
        <v>967</v>
      </c>
      <c r="R15" s="902">
        <v>0</v>
      </c>
      <c r="S15" s="902">
        <v>0</v>
      </c>
      <c r="T15" s="902">
        <v>0</v>
      </c>
      <c r="U15" s="902">
        <v>0</v>
      </c>
      <c r="V15" s="902">
        <v>0</v>
      </c>
      <c r="W15" s="902">
        <v>0</v>
      </c>
      <c r="X15" s="902">
        <v>0</v>
      </c>
      <c r="Y15" s="902">
        <v>0</v>
      </c>
      <c r="Z15" s="903">
        <v>24907</v>
      </c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310"/>
      <c r="AN15" s="310"/>
      <c r="AO15" s="310"/>
      <c r="AP15" s="310"/>
      <c r="AQ15" s="310"/>
      <c r="AR15" s="310"/>
      <c r="AS15" s="310"/>
      <c r="AT15" s="310"/>
      <c r="AU15" s="310"/>
    </row>
    <row r="16" spans="1:47" ht="16.5" customHeight="1">
      <c r="A16" s="1214"/>
      <c r="B16" s="1212"/>
      <c r="C16" s="1215"/>
      <c r="D16" s="313" t="s">
        <v>26</v>
      </c>
      <c r="E16" s="904">
        <v>0</v>
      </c>
      <c r="F16" s="904">
        <v>0</v>
      </c>
      <c r="G16" s="904">
        <v>0</v>
      </c>
      <c r="H16" s="904">
        <v>0</v>
      </c>
      <c r="I16" s="904">
        <v>0</v>
      </c>
      <c r="J16" s="904">
        <v>0</v>
      </c>
      <c r="K16" s="904">
        <v>0</v>
      </c>
      <c r="L16" s="904">
        <v>67</v>
      </c>
      <c r="M16" s="904">
        <v>21</v>
      </c>
      <c r="N16" s="904">
        <v>195</v>
      </c>
      <c r="O16" s="904">
        <v>52</v>
      </c>
      <c r="P16" s="904">
        <v>33</v>
      </c>
      <c r="Q16" s="904">
        <v>7</v>
      </c>
      <c r="R16" s="904">
        <v>0</v>
      </c>
      <c r="S16" s="904">
        <v>0</v>
      </c>
      <c r="T16" s="904">
        <v>0</v>
      </c>
      <c r="U16" s="904">
        <v>0</v>
      </c>
      <c r="V16" s="904">
        <v>0</v>
      </c>
      <c r="W16" s="904">
        <v>0</v>
      </c>
      <c r="X16" s="904">
        <v>0</v>
      </c>
      <c r="Y16" s="904">
        <v>0</v>
      </c>
      <c r="Z16" s="906">
        <v>375</v>
      </c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10"/>
      <c r="AN16" s="310"/>
      <c r="AO16" s="310"/>
      <c r="AP16" s="310"/>
      <c r="AQ16" s="310"/>
      <c r="AR16" s="310"/>
      <c r="AS16" s="310"/>
      <c r="AT16" s="310"/>
      <c r="AU16" s="310"/>
    </row>
    <row r="17" spans="1:47" ht="16.5" customHeight="1">
      <c r="A17" s="1214"/>
      <c r="B17" s="1212" t="s">
        <v>30</v>
      </c>
      <c r="C17" s="1212"/>
      <c r="D17" s="312" t="s">
        <v>27</v>
      </c>
      <c r="E17" s="900">
        <v>30</v>
      </c>
      <c r="F17" s="900">
        <v>166</v>
      </c>
      <c r="G17" s="900">
        <v>248</v>
      </c>
      <c r="H17" s="900">
        <v>764</v>
      </c>
      <c r="I17" s="900">
        <v>973</v>
      </c>
      <c r="J17" s="900">
        <v>1821</v>
      </c>
      <c r="K17" s="900">
        <v>3131</v>
      </c>
      <c r="L17" s="900">
        <v>3471</v>
      </c>
      <c r="M17" s="900">
        <v>7693</v>
      </c>
      <c r="N17" s="900">
        <v>6448</v>
      </c>
      <c r="O17" s="900">
        <v>5563</v>
      </c>
      <c r="P17" s="900">
        <v>3519</v>
      </c>
      <c r="Q17" s="900">
        <v>1159</v>
      </c>
      <c r="R17" s="900">
        <v>694</v>
      </c>
      <c r="S17" s="900">
        <v>447</v>
      </c>
      <c r="T17" s="900">
        <v>381</v>
      </c>
      <c r="U17" s="900">
        <v>374</v>
      </c>
      <c r="V17" s="900">
        <v>183</v>
      </c>
      <c r="W17" s="900">
        <v>105</v>
      </c>
      <c r="X17" s="900">
        <v>59</v>
      </c>
      <c r="Y17" s="900">
        <v>75</v>
      </c>
      <c r="Z17" s="901">
        <v>37305</v>
      </c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</row>
    <row r="18" spans="1:47" ht="16.5" customHeight="1">
      <c r="A18" s="1214"/>
      <c r="B18" s="1212"/>
      <c r="C18" s="1212"/>
      <c r="D18" s="314" t="s">
        <v>28</v>
      </c>
      <c r="E18" s="902">
        <v>372</v>
      </c>
      <c r="F18" s="902">
        <v>8245</v>
      </c>
      <c r="G18" s="902">
        <v>22769</v>
      </c>
      <c r="H18" s="902">
        <v>99400</v>
      </c>
      <c r="I18" s="902">
        <v>162373</v>
      </c>
      <c r="J18" s="902">
        <v>440191</v>
      </c>
      <c r="K18" s="902">
        <v>931767</v>
      </c>
      <c r="L18" s="902">
        <v>1230398</v>
      </c>
      <c r="M18" s="902">
        <v>3193739</v>
      </c>
      <c r="N18" s="902">
        <v>2849499</v>
      </c>
      <c r="O18" s="902">
        <v>2550767</v>
      </c>
      <c r="P18" s="902">
        <v>1726936</v>
      </c>
      <c r="Q18" s="902">
        <v>619954</v>
      </c>
      <c r="R18" s="902">
        <v>388350</v>
      </c>
      <c r="S18" s="902">
        <v>246258</v>
      </c>
      <c r="T18" s="902">
        <v>228667</v>
      </c>
      <c r="U18" s="902">
        <v>208665</v>
      </c>
      <c r="V18" s="902">
        <v>103705</v>
      </c>
      <c r="W18" s="902">
        <v>64939</v>
      </c>
      <c r="X18" s="902">
        <v>40989</v>
      </c>
      <c r="Y18" s="902">
        <v>41170</v>
      </c>
      <c r="Z18" s="903">
        <v>15159153</v>
      </c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0"/>
      <c r="AQ18" s="310"/>
      <c r="AR18" s="310"/>
      <c r="AS18" s="310"/>
      <c r="AT18" s="310"/>
      <c r="AU18" s="310"/>
    </row>
    <row r="19" spans="1:47" ht="16.5" customHeight="1">
      <c r="A19" s="1214"/>
      <c r="B19" s="1212"/>
      <c r="C19" s="1212"/>
      <c r="D19" s="313" t="s">
        <v>26</v>
      </c>
      <c r="E19" s="907">
        <v>230</v>
      </c>
      <c r="F19" s="907">
        <v>1942</v>
      </c>
      <c r="G19" s="907">
        <v>2545</v>
      </c>
      <c r="H19" s="907">
        <v>7350</v>
      </c>
      <c r="I19" s="907">
        <v>8390</v>
      </c>
      <c r="J19" s="907">
        <v>16303</v>
      </c>
      <c r="K19" s="907">
        <v>26870</v>
      </c>
      <c r="L19" s="907">
        <v>27288</v>
      </c>
      <c r="M19" s="907">
        <v>57801</v>
      </c>
      <c r="N19" s="907">
        <v>40958</v>
      </c>
      <c r="O19" s="907">
        <v>30561</v>
      </c>
      <c r="P19" s="907">
        <v>16792</v>
      </c>
      <c r="Q19" s="907">
        <v>4900</v>
      </c>
      <c r="R19" s="907">
        <v>2586</v>
      </c>
      <c r="S19" s="907">
        <v>1341</v>
      </c>
      <c r="T19" s="907">
        <v>1034</v>
      </c>
      <c r="U19" s="907">
        <v>788</v>
      </c>
      <c r="V19" s="907">
        <v>358</v>
      </c>
      <c r="W19" s="907">
        <v>169</v>
      </c>
      <c r="X19" s="907">
        <v>90</v>
      </c>
      <c r="Y19" s="907">
        <v>109</v>
      </c>
      <c r="Z19" s="908">
        <v>248405</v>
      </c>
      <c r="AA19" s="310"/>
      <c r="AB19" s="310"/>
      <c r="AC19" s="310"/>
      <c r="AD19" s="310"/>
      <c r="AE19" s="310"/>
      <c r="AF19" s="310"/>
      <c r="AG19" s="310"/>
      <c r="AH19" s="310"/>
      <c r="AI19" s="310"/>
      <c r="AJ19" s="310"/>
      <c r="AK19" s="310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</row>
    <row r="20" spans="1:47" ht="16.5" customHeight="1">
      <c r="A20" s="1214"/>
      <c r="B20" s="1212" t="s">
        <v>31</v>
      </c>
      <c r="C20" s="1215" t="s">
        <v>55</v>
      </c>
      <c r="D20" s="312" t="s">
        <v>27</v>
      </c>
      <c r="E20" s="900">
        <v>2</v>
      </c>
      <c r="F20" s="900">
        <v>1</v>
      </c>
      <c r="G20" s="900">
        <v>6</v>
      </c>
      <c r="H20" s="900">
        <v>9</v>
      </c>
      <c r="I20" s="900">
        <v>23</v>
      </c>
      <c r="J20" s="900">
        <v>37</v>
      </c>
      <c r="K20" s="900">
        <v>39</v>
      </c>
      <c r="L20" s="900">
        <v>160</v>
      </c>
      <c r="M20" s="900">
        <v>272</v>
      </c>
      <c r="N20" s="900">
        <v>208</v>
      </c>
      <c r="O20" s="900">
        <v>481</v>
      </c>
      <c r="P20" s="900">
        <v>316</v>
      </c>
      <c r="Q20" s="900">
        <v>13</v>
      </c>
      <c r="R20" s="900">
        <v>1</v>
      </c>
      <c r="S20" s="900">
        <v>1</v>
      </c>
      <c r="T20" s="900">
        <v>0</v>
      </c>
      <c r="U20" s="900">
        <v>0</v>
      </c>
      <c r="V20" s="900">
        <v>0</v>
      </c>
      <c r="W20" s="900">
        <v>0</v>
      </c>
      <c r="X20" s="900">
        <v>0</v>
      </c>
      <c r="Y20" s="900">
        <v>0</v>
      </c>
      <c r="Z20" s="901">
        <v>1569</v>
      </c>
      <c r="AA20" s="310"/>
      <c r="AB20" s="310"/>
      <c r="AC20" s="310"/>
      <c r="AD20" s="310"/>
      <c r="AE20" s="310"/>
      <c r="AF20" s="310"/>
      <c r="AG20" s="310"/>
      <c r="AH20" s="310"/>
      <c r="AI20" s="310"/>
      <c r="AJ20" s="310"/>
      <c r="AK20" s="310"/>
      <c r="AL20" s="310"/>
      <c r="AM20" s="310"/>
      <c r="AN20" s="310"/>
      <c r="AO20" s="310"/>
      <c r="AP20" s="310"/>
      <c r="AQ20" s="310"/>
      <c r="AR20" s="310"/>
      <c r="AS20" s="310"/>
      <c r="AT20" s="310"/>
      <c r="AU20" s="310"/>
    </row>
    <row r="21" spans="1:47" ht="16.5" customHeight="1">
      <c r="A21" s="1214"/>
      <c r="B21" s="1212"/>
      <c r="C21" s="1215"/>
      <c r="D21" s="314" t="s">
        <v>28</v>
      </c>
      <c r="E21" s="902">
        <v>0</v>
      </c>
      <c r="F21" s="902">
        <v>26</v>
      </c>
      <c r="G21" s="902">
        <v>273</v>
      </c>
      <c r="H21" s="902">
        <v>630</v>
      </c>
      <c r="I21" s="902">
        <v>1643</v>
      </c>
      <c r="J21" s="902">
        <v>3469</v>
      </c>
      <c r="K21" s="902">
        <v>4188</v>
      </c>
      <c r="L21" s="902">
        <v>16240</v>
      </c>
      <c r="M21" s="902">
        <v>31532</v>
      </c>
      <c r="N21" s="902">
        <v>24615</v>
      </c>
      <c r="O21" s="902">
        <v>57681</v>
      </c>
      <c r="P21" s="902">
        <v>37031</v>
      </c>
      <c r="Q21" s="902">
        <v>1534</v>
      </c>
      <c r="R21" s="902">
        <v>127</v>
      </c>
      <c r="S21" s="902">
        <v>191</v>
      </c>
      <c r="T21" s="902">
        <v>0</v>
      </c>
      <c r="U21" s="902">
        <v>0</v>
      </c>
      <c r="V21" s="902">
        <v>0</v>
      </c>
      <c r="W21" s="902">
        <v>0</v>
      </c>
      <c r="X21" s="902">
        <v>0</v>
      </c>
      <c r="Y21" s="902">
        <v>0</v>
      </c>
      <c r="Z21" s="903">
        <v>179180</v>
      </c>
      <c r="AA21" s="310"/>
      <c r="AB21" s="310"/>
      <c r="AC21" s="310"/>
      <c r="AD21" s="310"/>
      <c r="AE21" s="310"/>
      <c r="AF21" s="310"/>
      <c r="AG21" s="310"/>
      <c r="AH21" s="310"/>
      <c r="AI21" s="310"/>
      <c r="AJ21" s="310"/>
      <c r="AK21" s="310"/>
      <c r="AL21" s="310"/>
      <c r="AM21" s="310"/>
      <c r="AN21" s="310"/>
      <c r="AO21" s="310"/>
      <c r="AP21" s="310"/>
      <c r="AQ21" s="310"/>
      <c r="AR21" s="310"/>
      <c r="AS21" s="310"/>
      <c r="AT21" s="310"/>
      <c r="AU21" s="310"/>
    </row>
    <row r="22" spans="1:47" ht="16.5" customHeight="1">
      <c r="A22" s="1214"/>
      <c r="B22" s="1212"/>
      <c r="C22" s="1215"/>
      <c r="D22" s="313" t="s">
        <v>26</v>
      </c>
      <c r="E22" s="904">
        <v>0</v>
      </c>
      <c r="F22" s="904">
        <v>5</v>
      </c>
      <c r="G22" s="904">
        <v>30</v>
      </c>
      <c r="H22" s="904">
        <v>35</v>
      </c>
      <c r="I22" s="904">
        <v>78</v>
      </c>
      <c r="J22" s="904">
        <v>114</v>
      </c>
      <c r="K22" s="904">
        <v>69</v>
      </c>
      <c r="L22" s="904">
        <v>157</v>
      </c>
      <c r="M22" s="904">
        <v>194</v>
      </c>
      <c r="N22" s="904">
        <v>160</v>
      </c>
      <c r="O22" s="904">
        <v>375</v>
      </c>
      <c r="P22" s="904">
        <v>245</v>
      </c>
      <c r="Q22" s="904">
        <v>11</v>
      </c>
      <c r="R22" s="904">
        <v>0</v>
      </c>
      <c r="S22" s="904">
        <v>2</v>
      </c>
      <c r="T22" s="904">
        <v>0</v>
      </c>
      <c r="U22" s="904">
        <v>0</v>
      </c>
      <c r="V22" s="904">
        <v>0</v>
      </c>
      <c r="W22" s="904">
        <v>0</v>
      </c>
      <c r="X22" s="904">
        <v>0</v>
      </c>
      <c r="Y22" s="904">
        <v>0</v>
      </c>
      <c r="Z22" s="905">
        <v>1475</v>
      </c>
      <c r="AA22" s="310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0"/>
      <c r="AM22" s="310"/>
      <c r="AN22" s="310"/>
      <c r="AO22" s="310"/>
      <c r="AP22" s="310"/>
      <c r="AQ22" s="310"/>
      <c r="AR22" s="310"/>
      <c r="AS22" s="310"/>
      <c r="AT22" s="310"/>
      <c r="AU22" s="310"/>
    </row>
    <row r="23" spans="1:47" ht="16.5" customHeight="1">
      <c r="A23" s="1214"/>
      <c r="B23" s="1212"/>
      <c r="C23" s="1215" t="s">
        <v>56</v>
      </c>
      <c r="D23" s="312" t="s">
        <v>27</v>
      </c>
      <c r="E23" s="900">
        <v>1</v>
      </c>
      <c r="F23" s="900">
        <v>6</v>
      </c>
      <c r="G23" s="900">
        <v>24</v>
      </c>
      <c r="H23" s="900">
        <v>12</v>
      </c>
      <c r="I23" s="900">
        <v>4</v>
      </c>
      <c r="J23" s="900">
        <v>0</v>
      </c>
      <c r="K23" s="900">
        <v>0</v>
      </c>
      <c r="L23" s="900">
        <v>1</v>
      </c>
      <c r="M23" s="900">
        <v>3</v>
      </c>
      <c r="N23" s="900">
        <v>0</v>
      </c>
      <c r="O23" s="900">
        <v>2</v>
      </c>
      <c r="P23" s="900">
        <v>0</v>
      </c>
      <c r="Q23" s="900">
        <v>1</v>
      </c>
      <c r="R23" s="900">
        <v>0</v>
      </c>
      <c r="S23" s="900">
        <v>0</v>
      </c>
      <c r="T23" s="900">
        <v>0</v>
      </c>
      <c r="U23" s="900">
        <v>0</v>
      </c>
      <c r="V23" s="900">
        <v>0</v>
      </c>
      <c r="W23" s="900">
        <v>0</v>
      </c>
      <c r="X23" s="900">
        <v>0</v>
      </c>
      <c r="Y23" s="900">
        <v>0</v>
      </c>
      <c r="Z23" s="901">
        <v>55</v>
      </c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310"/>
      <c r="AP23" s="310"/>
      <c r="AQ23" s="310"/>
      <c r="AR23" s="310"/>
      <c r="AS23" s="310"/>
      <c r="AT23" s="310"/>
      <c r="AU23" s="310"/>
    </row>
    <row r="24" spans="1:47" ht="16.5" customHeight="1">
      <c r="A24" s="1214"/>
      <c r="B24" s="1212"/>
      <c r="C24" s="1215"/>
      <c r="D24" s="314" t="s">
        <v>28</v>
      </c>
      <c r="E24" s="902">
        <v>0</v>
      </c>
      <c r="F24" s="902">
        <v>80</v>
      </c>
      <c r="G24" s="902">
        <v>811</v>
      </c>
      <c r="H24" s="902">
        <v>539</v>
      </c>
      <c r="I24" s="902">
        <v>242</v>
      </c>
      <c r="J24" s="902">
        <v>24</v>
      </c>
      <c r="K24" s="902">
        <v>0</v>
      </c>
      <c r="L24" s="902">
        <v>123</v>
      </c>
      <c r="M24" s="902">
        <v>305</v>
      </c>
      <c r="N24" s="902">
        <v>43</v>
      </c>
      <c r="O24" s="902">
        <v>300</v>
      </c>
      <c r="P24" s="902">
        <v>27</v>
      </c>
      <c r="Q24" s="902">
        <v>102</v>
      </c>
      <c r="R24" s="902">
        <v>0</v>
      </c>
      <c r="S24" s="902">
        <v>0</v>
      </c>
      <c r="T24" s="902">
        <v>0</v>
      </c>
      <c r="U24" s="902">
        <v>0</v>
      </c>
      <c r="V24" s="902">
        <v>0</v>
      </c>
      <c r="W24" s="902">
        <v>0</v>
      </c>
      <c r="X24" s="902">
        <v>0</v>
      </c>
      <c r="Y24" s="902">
        <v>0</v>
      </c>
      <c r="Z24" s="903">
        <v>2596</v>
      </c>
      <c r="AA24" s="310"/>
      <c r="AB24" s="310"/>
      <c r="AC24" s="310"/>
      <c r="AD24" s="310"/>
      <c r="AE24" s="310"/>
      <c r="AF24" s="310"/>
      <c r="AG24" s="310"/>
      <c r="AH24" s="310"/>
      <c r="AI24" s="310"/>
      <c r="AJ24" s="310"/>
      <c r="AK24" s="310"/>
      <c r="AL24" s="310"/>
      <c r="AM24" s="310"/>
      <c r="AN24" s="310"/>
      <c r="AO24" s="310"/>
      <c r="AP24" s="310"/>
      <c r="AQ24" s="310"/>
      <c r="AR24" s="310"/>
      <c r="AS24" s="310"/>
      <c r="AT24" s="310"/>
      <c r="AU24" s="310"/>
    </row>
    <row r="25" spans="1:47" ht="16.5" customHeight="1">
      <c r="A25" s="1214"/>
      <c r="B25" s="1212"/>
      <c r="C25" s="1215"/>
      <c r="D25" s="313" t="s">
        <v>26</v>
      </c>
      <c r="E25" s="904">
        <v>0</v>
      </c>
      <c r="F25" s="904">
        <v>12</v>
      </c>
      <c r="G25" s="904">
        <v>85</v>
      </c>
      <c r="H25" s="904">
        <v>44</v>
      </c>
      <c r="I25" s="904">
        <v>16</v>
      </c>
      <c r="J25" s="904">
        <v>1</v>
      </c>
      <c r="K25" s="904">
        <v>0</v>
      </c>
      <c r="L25" s="904">
        <v>3</v>
      </c>
      <c r="M25" s="904">
        <v>4</v>
      </c>
      <c r="N25" s="904">
        <v>0</v>
      </c>
      <c r="O25" s="904">
        <v>2</v>
      </c>
      <c r="P25" s="904">
        <v>0</v>
      </c>
      <c r="Q25" s="904">
        <v>0</v>
      </c>
      <c r="R25" s="904">
        <v>0</v>
      </c>
      <c r="S25" s="904">
        <v>0</v>
      </c>
      <c r="T25" s="904">
        <v>0</v>
      </c>
      <c r="U25" s="904">
        <v>0</v>
      </c>
      <c r="V25" s="904">
        <v>0</v>
      </c>
      <c r="W25" s="904">
        <v>0</v>
      </c>
      <c r="X25" s="904">
        <v>0</v>
      </c>
      <c r="Y25" s="904">
        <v>0</v>
      </c>
      <c r="Z25" s="906">
        <v>167</v>
      </c>
      <c r="AA25" s="310"/>
      <c r="AB25" s="310"/>
      <c r="AC25" s="310"/>
      <c r="AD25" s="310"/>
      <c r="AE25" s="310"/>
      <c r="AF25" s="310"/>
      <c r="AG25" s="310"/>
      <c r="AH25" s="310"/>
      <c r="AI25" s="310"/>
      <c r="AJ25" s="310"/>
      <c r="AK25" s="310"/>
      <c r="AL25" s="310"/>
      <c r="AM25" s="310"/>
      <c r="AN25" s="310"/>
      <c r="AO25" s="310"/>
      <c r="AP25" s="310"/>
      <c r="AQ25" s="310"/>
      <c r="AR25" s="310"/>
      <c r="AS25" s="310"/>
      <c r="AT25" s="310"/>
      <c r="AU25" s="310"/>
    </row>
    <row r="26" spans="1:47" ht="16.5" customHeight="1">
      <c r="A26" s="1214"/>
      <c r="B26" s="1212" t="s">
        <v>30</v>
      </c>
      <c r="C26" s="1212"/>
      <c r="D26" s="312" t="s">
        <v>27</v>
      </c>
      <c r="E26" s="900">
        <v>3</v>
      </c>
      <c r="F26" s="900">
        <v>7</v>
      </c>
      <c r="G26" s="900">
        <v>30</v>
      </c>
      <c r="H26" s="900">
        <v>21</v>
      </c>
      <c r="I26" s="900">
        <v>27</v>
      </c>
      <c r="J26" s="900">
        <v>37</v>
      </c>
      <c r="K26" s="900">
        <v>39</v>
      </c>
      <c r="L26" s="900">
        <v>161</v>
      </c>
      <c r="M26" s="900">
        <v>275</v>
      </c>
      <c r="N26" s="900">
        <v>208</v>
      </c>
      <c r="O26" s="900">
        <v>483</v>
      </c>
      <c r="P26" s="900">
        <v>316</v>
      </c>
      <c r="Q26" s="900">
        <v>14</v>
      </c>
      <c r="R26" s="900">
        <v>1</v>
      </c>
      <c r="S26" s="900">
        <v>1</v>
      </c>
      <c r="T26" s="900">
        <v>0</v>
      </c>
      <c r="U26" s="900">
        <v>0</v>
      </c>
      <c r="V26" s="900">
        <v>0</v>
      </c>
      <c r="W26" s="900">
        <v>0</v>
      </c>
      <c r="X26" s="900">
        <v>0</v>
      </c>
      <c r="Y26" s="900">
        <v>0</v>
      </c>
      <c r="Z26" s="901">
        <v>1624</v>
      </c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10"/>
      <c r="AL26" s="310"/>
      <c r="AM26" s="310"/>
      <c r="AN26" s="310"/>
      <c r="AO26" s="310"/>
      <c r="AP26" s="310"/>
      <c r="AQ26" s="310"/>
      <c r="AR26" s="310"/>
      <c r="AS26" s="310"/>
      <c r="AT26" s="310"/>
      <c r="AU26" s="310"/>
    </row>
    <row r="27" spans="1:47" ht="16.5" customHeight="1">
      <c r="A27" s="1214"/>
      <c r="B27" s="1212"/>
      <c r="C27" s="1212"/>
      <c r="D27" s="314" t="s">
        <v>28</v>
      </c>
      <c r="E27" s="902">
        <v>0</v>
      </c>
      <c r="F27" s="902">
        <v>106</v>
      </c>
      <c r="G27" s="902">
        <v>1084</v>
      </c>
      <c r="H27" s="902">
        <v>1169</v>
      </c>
      <c r="I27" s="902">
        <v>1885</v>
      </c>
      <c r="J27" s="902">
        <v>3493</v>
      </c>
      <c r="K27" s="902">
        <v>4188</v>
      </c>
      <c r="L27" s="902">
        <v>16363</v>
      </c>
      <c r="M27" s="902">
        <v>31837</v>
      </c>
      <c r="N27" s="902">
        <v>24658</v>
      </c>
      <c r="O27" s="902">
        <v>57981</v>
      </c>
      <c r="P27" s="902">
        <v>37058</v>
      </c>
      <c r="Q27" s="902">
        <v>1636</v>
      </c>
      <c r="R27" s="902">
        <v>127</v>
      </c>
      <c r="S27" s="902">
        <v>191</v>
      </c>
      <c r="T27" s="902">
        <v>0</v>
      </c>
      <c r="U27" s="902">
        <v>0</v>
      </c>
      <c r="V27" s="902">
        <v>0</v>
      </c>
      <c r="W27" s="902">
        <v>0</v>
      </c>
      <c r="X27" s="902">
        <v>0</v>
      </c>
      <c r="Y27" s="902">
        <v>0</v>
      </c>
      <c r="Z27" s="903">
        <v>181776</v>
      </c>
      <c r="AA27" s="310"/>
      <c r="AB27" s="310"/>
      <c r="AC27" s="310"/>
      <c r="AD27" s="310"/>
      <c r="AE27" s="310"/>
      <c r="AF27" s="310"/>
      <c r="AG27" s="310"/>
      <c r="AH27" s="310"/>
      <c r="AI27" s="310"/>
      <c r="AJ27" s="310"/>
      <c r="AK27" s="310"/>
      <c r="AL27" s="310"/>
      <c r="AM27" s="310"/>
      <c r="AN27" s="310"/>
      <c r="AO27" s="310"/>
      <c r="AP27" s="310"/>
      <c r="AQ27" s="310"/>
      <c r="AR27" s="310"/>
      <c r="AS27" s="310"/>
      <c r="AT27" s="310"/>
      <c r="AU27" s="310"/>
    </row>
    <row r="28" spans="1:47" ht="16.5" customHeight="1">
      <c r="A28" s="1214"/>
      <c r="B28" s="1212"/>
      <c r="C28" s="1212"/>
      <c r="D28" s="313" t="s">
        <v>26</v>
      </c>
      <c r="E28" s="907">
        <v>0</v>
      </c>
      <c r="F28" s="907">
        <v>17</v>
      </c>
      <c r="G28" s="907">
        <v>115</v>
      </c>
      <c r="H28" s="907">
        <v>79</v>
      </c>
      <c r="I28" s="907">
        <v>94</v>
      </c>
      <c r="J28" s="907">
        <v>115</v>
      </c>
      <c r="K28" s="907">
        <v>69</v>
      </c>
      <c r="L28" s="907">
        <v>160</v>
      </c>
      <c r="M28" s="907">
        <v>198</v>
      </c>
      <c r="N28" s="907">
        <v>160</v>
      </c>
      <c r="O28" s="907">
        <v>377</v>
      </c>
      <c r="P28" s="907">
        <v>245</v>
      </c>
      <c r="Q28" s="907">
        <v>11</v>
      </c>
      <c r="R28" s="907">
        <v>0</v>
      </c>
      <c r="S28" s="907">
        <v>2</v>
      </c>
      <c r="T28" s="907">
        <v>0</v>
      </c>
      <c r="U28" s="907">
        <v>0</v>
      </c>
      <c r="V28" s="907">
        <v>0</v>
      </c>
      <c r="W28" s="907">
        <v>0</v>
      </c>
      <c r="X28" s="907">
        <v>0</v>
      </c>
      <c r="Y28" s="907">
        <v>0</v>
      </c>
      <c r="Z28" s="908">
        <v>1642</v>
      </c>
      <c r="AA28" s="310"/>
      <c r="AB28" s="310"/>
      <c r="AC28" s="310"/>
      <c r="AD28" s="310"/>
      <c r="AE28" s="310"/>
      <c r="AF28" s="310"/>
      <c r="AG28" s="310"/>
      <c r="AH28" s="310"/>
      <c r="AI28" s="310"/>
      <c r="AJ28" s="310"/>
      <c r="AK28" s="310"/>
      <c r="AL28" s="310"/>
      <c r="AM28" s="310"/>
      <c r="AN28" s="310"/>
      <c r="AO28" s="310"/>
      <c r="AP28" s="310"/>
      <c r="AQ28" s="310"/>
      <c r="AR28" s="310"/>
      <c r="AS28" s="310"/>
      <c r="AT28" s="310"/>
      <c r="AU28" s="310"/>
    </row>
    <row r="29" spans="1:47" ht="16.5" customHeight="1">
      <c r="A29" s="1214" t="s">
        <v>24</v>
      </c>
      <c r="B29" s="1212"/>
      <c r="C29" s="1212"/>
      <c r="D29" s="312" t="s">
        <v>27</v>
      </c>
      <c r="E29" s="900">
        <v>33</v>
      </c>
      <c r="F29" s="900">
        <v>173</v>
      </c>
      <c r="G29" s="900">
        <v>278</v>
      </c>
      <c r="H29" s="900">
        <v>785</v>
      </c>
      <c r="I29" s="900">
        <v>1000</v>
      </c>
      <c r="J29" s="900">
        <v>1858</v>
      </c>
      <c r="K29" s="900">
        <v>3171</v>
      </c>
      <c r="L29" s="900">
        <v>3632</v>
      </c>
      <c r="M29" s="900">
        <v>7968</v>
      </c>
      <c r="N29" s="900">
        <v>6656</v>
      </c>
      <c r="O29" s="900">
        <v>6046</v>
      </c>
      <c r="P29" s="900">
        <v>3835</v>
      </c>
      <c r="Q29" s="900">
        <v>1173</v>
      </c>
      <c r="R29" s="900">
        <v>695</v>
      </c>
      <c r="S29" s="900">
        <v>449</v>
      </c>
      <c r="T29" s="900">
        <v>381</v>
      </c>
      <c r="U29" s="900">
        <v>374</v>
      </c>
      <c r="V29" s="900">
        <v>183</v>
      </c>
      <c r="W29" s="900">
        <v>105</v>
      </c>
      <c r="X29" s="900">
        <v>59</v>
      </c>
      <c r="Y29" s="900">
        <v>75</v>
      </c>
      <c r="Z29" s="901">
        <v>38929</v>
      </c>
      <c r="AA29" s="310"/>
      <c r="AB29" s="310"/>
      <c r="AC29" s="310"/>
      <c r="AD29" s="310"/>
      <c r="AE29" s="310"/>
      <c r="AF29" s="310"/>
      <c r="AG29" s="310"/>
      <c r="AH29" s="310"/>
      <c r="AI29" s="310"/>
      <c r="AJ29" s="310"/>
      <c r="AK29" s="310"/>
      <c r="AL29" s="310"/>
      <c r="AM29" s="310"/>
      <c r="AN29" s="310"/>
      <c r="AO29" s="310"/>
      <c r="AP29" s="310"/>
      <c r="AQ29" s="310"/>
      <c r="AR29" s="310"/>
      <c r="AS29" s="310"/>
      <c r="AT29" s="310"/>
      <c r="AU29" s="310"/>
    </row>
    <row r="30" spans="1:47" ht="16.5" customHeight="1">
      <c r="A30" s="1214"/>
      <c r="B30" s="1212"/>
      <c r="C30" s="1212"/>
      <c r="D30" s="314" t="s">
        <v>28</v>
      </c>
      <c r="E30" s="902">
        <v>372</v>
      </c>
      <c r="F30" s="902">
        <v>8351</v>
      </c>
      <c r="G30" s="902">
        <v>23853</v>
      </c>
      <c r="H30" s="902">
        <v>100569</v>
      </c>
      <c r="I30" s="902">
        <v>164258</v>
      </c>
      <c r="J30" s="902">
        <v>443684</v>
      </c>
      <c r="K30" s="902">
        <v>935955</v>
      </c>
      <c r="L30" s="902">
        <v>1246761</v>
      </c>
      <c r="M30" s="902">
        <v>3225576</v>
      </c>
      <c r="N30" s="902">
        <v>2874157</v>
      </c>
      <c r="O30" s="902">
        <v>2608748</v>
      </c>
      <c r="P30" s="902">
        <v>1763994</v>
      </c>
      <c r="Q30" s="902">
        <v>621590</v>
      </c>
      <c r="R30" s="902">
        <v>388477</v>
      </c>
      <c r="S30" s="902">
        <v>246449</v>
      </c>
      <c r="T30" s="902">
        <v>228667</v>
      </c>
      <c r="U30" s="902">
        <v>208665</v>
      </c>
      <c r="V30" s="902">
        <v>103705</v>
      </c>
      <c r="W30" s="902">
        <v>64939</v>
      </c>
      <c r="X30" s="902">
        <v>40989</v>
      </c>
      <c r="Y30" s="902">
        <v>41170</v>
      </c>
      <c r="Z30" s="903">
        <v>15340929</v>
      </c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310"/>
      <c r="AU30" s="310"/>
    </row>
    <row r="31" spans="1:47" ht="16.5" customHeight="1">
      <c r="A31" s="1214"/>
      <c r="B31" s="1212"/>
      <c r="C31" s="1212"/>
      <c r="D31" s="313" t="s">
        <v>26</v>
      </c>
      <c r="E31" s="907">
        <v>230</v>
      </c>
      <c r="F31" s="907">
        <v>1959</v>
      </c>
      <c r="G31" s="907">
        <v>2660</v>
      </c>
      <c r="H31" s="907">
        <v>7429</v>
      </c>
      <c r="I31" s="907">
        <v>8484</v>
      </c>
      <c r="J31" s="907">
        <v>16418</v>
      </c>
      <c r="K31" s="907">
        <v>26939</v>
      </c>
      <c r="L31" s="907">
        <v>27448</v>
      </c>
      <c r="M31" s="907">
        <v>57999</v>
      </c>
      <c r="N31" s="907">
        <v>41118</v>
      </c>
      <c r="O31" s="907">
        <v>30938</v>
      </c>
      <c r="P31" s="907">
        <v>17037</v>
      </c>
      <c r="Q31" s="907">
        <v>4911</v>
      </c>
      <c r="R31" s="907">
        <v>2586</v>
      </c>
      <c r="S31" s="907">
        <v>1343</v>
      </c>
      <c r="T31" s="907">
        <v>1034</v>
      </c>
      <c r="U31" s="907">
        <v>788</v>
      </c>
      <c r="V31" s="907">
        <v>358</v>
      </c>
      <c r="W31" s="907">
        <v>169</v>
      </c>
      <c r="X31" s="907">
        <v>90</v>
      </c>
      <c r="Y31" s="907">
        <v>109</v>
      </c>
      <c r="Z31" s="908">
        <v>250047</v>
      </c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  <c r="AN31" s="310"/>
      <c r="AO31" s="310"/>
      <c r="AP31" s="310"/>
      <c r="AQ31" s="310"/>
      <c r="AR31" s="310"/>
      <c r="AS31" s="310"/>
      <c r="AT31" s="310"/>
      <c r="AU31" s="310"/>
    </row>
    <row r="32" spans="1:47" ht="16.5" customHeight="1">
      <c r="A32" s="1214" t="s">
        <v>34</v>
      </c>
      <c r="B32" s="1212" t="s">
        <v>29</v>
      </c>
      <c r="C32" s="1215" t="s">
        <v>53</v>
      </c>
      <c r="D32" s="312" t="s">
        <v>27</v>
      </c>
      <c r="E32" s="900">
        <v>0</v>
      </c>
      <c r="F32" s="900">
        <v>0</v>
      </c>
      <c r="G32" s="900">
        <v>0</v>
      </c>
      <c r="H32" s="900">
        <v>0</v>
      </c>
      <c r="I32" s="900">
        <v>0</v>
      </c>
      <c r="J32" s="900">
        <v>1</v>
      </c>
      <c r="K32" s="900">
        <v>1</v>
      </c>
      <c r="L32" s="900">
        <v>1</v>
      </c>
      <c r="M32" s="900">
        <v>4</v>
      </c>
      <c r="N32" s="900">
        <v>11</v>
      </c>
      <c r="O32" s="900">
        <v>31</v>
      </c>
      <c r="P32" s="900">
        <v>16</v>
      </c>
      <c r="Q32" s="900">
        <v>275</v>
      </c>
      <c r="R32" s="900">
        <v>244</v>
      </c>
      <c r="S32" s="900">
        <v>195</v>
      </c>
      <c r="T32" s="900">
        <v>171</v>
      </c>
      <c r="U32" s="900">
        <v>96</v>
      </c>
      <c r="V32" s="900">
        <v>74</v>
      </c>
      <c r="W32" s="900">
        <v>31</v>
      </c>
      <c r="X32" s="900">
        <v>23</v>
      </c>
      <c r="Y32" s="900">
        <v>17</v>
      </c>
      <c r="Z32" s="901">
        <v>1190</v>
      </c>
      <c r="AA32" s="310"/>
      <c r="AB32" s="310"/>
      <c r="AC32" s="310"/>
      <c r="AD32" s="310"/>
      <c r="AE32" s="310"/>
      <c r="AF32" s="310"/>
      <c r="AG32" s="310"/>
      <c r="AH32" s="310"/>
      <c r="AI32" s="310"/>
      <c r="AJ32" s="310"/>
      <c r="AK32" s="310"/>
      <c r="AL32" s="310"/>
      <c r="AM32" s="310"/>
      <c r="AN32" s="310"/>
      <c r="AO32" s="310"/>
      <c r="AP32" s="310"/>
      <c r="AQ32" s="310"/>
      <c r="AR32" s="310"/>
      <c r="AS32" s="310"/>
      <c r="AT32" s="310"/>
      <c r="AU32" s="310"/>
    </row>
    <row r="33" spans="1:47" ht="16.5" customHeight="1">
      <c r="A33" s="1214"/>
      <c r="B33" s="1212"/>
      <c r="C33" s="1215"/>
      <c r="D33" s="314" t="s">
        <v>28</v>
      </c>
      <c r="E33" s="902">
        <v>0</v>
      </c>
      <c r="F33" s="902">
        <v>0</v>
      </c>
      <c r="G33" s="902">
        <v>0</v>
      </c>
      <c r="H33" s="902">
        <v>0</v>
      </c>
      <c r="I33" s="902">
        <v>0</v>
      </c>
      <c r="J33" s="902">
        <v>65</v>
      </c>
      <c r="K33" s="902">
        <v>140</v>
      </c>
      <c r="L33" s="902">
        <v>78</v>
      </c>
      <c r="M33" s="902">
        <v>684</v>
      </c>
      <c r="N33" s="902">
        <v>2219</v>
      </c>
      <c r="O33" s="902">
        <v>6227</v>
      </c>
      <c r="P33" s="902">
        <v>3383</v>
      </c>
      <c r="Q33" s="902">
        <v>63260</v>
      </c>
      <c r="R33" s="902">
        <v>55424</v>
      </c>
      <c r="S33" s="902">
        <v>43827</v>
      </c>
      <c r="T33" s="902">
        <v>38007</v>
      </c>
      <c r="U33" s="902">
        <v>21420</v>
      </c>
      <c r="V33" s="902">
        <v>15754</v>
      </c>
      <c r="W33" s="902">
        <v>6751</v>
      </c>
      <c r="X33" s="902">
        <v>5122</v>
      </c>
      <c r="Y33" s="902">
        <v>3975</v>
      </c>
      <c r="Z33" s="903">
        <v>266336</v>
      </c>
      <c r="AA33" s="310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</row>
    <row r="34" spans="1:47" ht="16.5" customHeight="1">
      <c r="A34" s="1214"/>
      <c r="B34" s="1212"/>
      <c r="C34" s="1215"/>
      <c r="D34" s="313" t="s">
        <v>26</v>
      </c>
      <c r="E34" s="904">
        <v>0</v>
      </c>
      <c r="F34" s="904">
        <v>0</v>
      </c>
      <c r="G34" s="904">
        <v>0</v>
      </c>
      <c r="H34" s="904">
        <v>0</v>
      </c>
      <c r="I34" s="904">
        <v>0</v>
      </c>
      <c r="J34" s="904">
        <v>3</v>
      </c>
      <c r="K34" s="904">
        <v>6</v>
      </c>
      <c r="L34" s="904">
        <v>2</v>
      </c>
      <c r="M34" s="904">
        <v>10</v>
      </c>
      <c r="N34" s="904">
        <v>36</v>
      </c>
      <c r="O34" s="904">
        <v>68</v>
      </c>
      <c r="P34" s="904">
        <v>24</v>
      </c>
      <c r="Q34" s="904">
        <v>314</v>
      </c>
      <c r="R34" s="904">
        <v>238</v>
      </c>
      <c r="S34" s="904">
        <v>208</v>
      </c>
      <c r="T34" s="904">
        <v>153</v>
      </c>
      <c r="U34" s="904">
        <v>81</v>
      </c>
      <c r="V34" s="904">
        <v>66</v>
      </c>
      <c r="W34" s="904">
        <v>27</v>
      </c>
      <c r="X34" s="904">
        <v>20</v>
      </c>
      <c r="Y34" s="904">
        <v>16</v>
      </c>
      <c r="Z34" s="905">
        <v>1272</v>
      </c>
      <c r="AA34" s="310"/>
      <c r="AB34" s="310"/>
      <c r="AC34" s="310"/>
      <c r="AD34" s="310"/>
      <c r="AE34" s="310"/>
      <c r="AF34" s="310"/>
      <c r="AG34" s="310"/>
      <c r="AH34" s="310"/>
      <c r="AI34" s="310"/>
      <c r="AJ34" s="310"/>
      <c r="AK34" s="310"/>
      <c r="AL34" s="310"/>
      <c r="AM34" s="310"/>
      <c r="AN34" s="310"/>
      <c r="AO34" s="310"/>
      <c r="AP34" s="310"/>
      <c r="AQ34" s="310"/>
      <c r="AR34" s="310"/>
      <c r="AS34" s="310"/>
      <c r="AT34" s="310"/>
      <c r="AU34" s="310"/>
    </row>
    <row r="35" spans="1:47" ht="16.5" customHeight="1">
      <c r="A35" s="1214"/>
      <c r="B35" s="1212"/>
      <c r="C35" s="1215" t="s">
        <v>54</v>
      </c>
      <c r="D35" s="312" t="s">
        <v>27</v>
      </c>
      <c r="E35" s="900">
        <v>0</v>
      </c>
      <c r="F35" s="900">
        <v>0</v>
      </c>
      <c r="G35" s="900">
        <v>0</v>
      </c>
      <c r="H35" s="900">
        <v>0</v>
      </c>
      <c r="I35" s="900">
        <v>0</v>
      </c>
      <c r="J35" s="900">
        <v>0</v>
      </c>
      <c r="K35" s="900">
        <v>0</v>
      </c>
      <c r="L35" s="900">
        <v>0</v>
      </c>
      <c r="M35" s="900">
        <v>0</v>
      </c>
      <c r="N35" s="900">
        <v>0</v>
      </c>
      <c r="O35" s="900">
        <v>5</v>
      </c>
      <c r="P35" s="900">
        <v>0</v>
      </c>
      <c r="Q35" s="900">
        <v>10</v>
      </c>
      <c r="R35" s="900">
        <v>0</v>
      </c>
      <c r="S35" s="900">
        <v>0</v>
      </c>
      <c r="T35" s="900">
        <v>1</v>
      </c>
      <c r="U35" s="900">
        <v>6</v>
      </c>
      <c r="V35" s="900">
        <v>1</v>
      </c>
      <c r="W35" s="900">
        <v>0</v>
      </c>
      <c r="X35" s="900">
        <v>0</v>
      </c>
      <c r="Y35" s="900">
        <v>5</v>
      </c>
      <c r="Z35" s="901">
        <v>28</v>
      </c>
      <c r="AA35" s="310"/>
      <c r="AB35" s="310"/>
      <c r="AC35" s="310"/>
      <c r="AD35" s="310"/>
      <c r="AE35" s="310"/>
      <c r="AF35" s="310"/>
      <c r="AG35" s="310"/>
      <c r="AH35" s="310"/>
      <c r="AI35" s="310"/>
      <c r="AJ35" s="310"/>
      <c r="AK35" s="310"/>
      <c r="AL35" s="310"/>
      <c r="AM35" s="310"/>
      <c r="AN35" s="310"/>
      <c r="AO35" s="310"/>
      <c r="AP35" s="310"/>
      <c r="AQ35" s="310"/>
      <c r="AR35" s="310"/>
      <c r="AS35" s="310"/>
      <c r="AT35" s="310"/>
      <c r="AU35" s="310"/>
    </row>
    <row r="36" spans="1:47" ht="16.5" customHeight="1">
      <c r="A36" s="1214"/>
      <c r="B36" s="1212"/>
      <c r="C36" s="1215"/>
      <c r="D36" s="314" t="s">
        <v>28</v>
      </c>
      <c r="E36" s="902">
        <v>0</v>
      </c>
      <c r="F36" s="902">
        <v>0</v>
      </c>
      <c r="G36" s="902">
        <v>0</v>
      </c>
      <c r="H36" s="902">
        <v>0</v>
      </c>
      <c r="I36" s="902">
        <v>0</v>
      </c>
      <c r="J36" s="902">
        <v>0</v>
      </c>
      <c r="K36" s="902">
        <v>0</v>
      </c>
      <c r="L36" s="902">
        <v>51</v>
      </c>
      <c r="M36" s="902">
        <v>0</v>
      </c>
      <c r="N36" s="902">
        <v>0</v>
      </c>
      <c r="O36" s="902">
        <v>1487</v>
      </c>
      <c r="P36" s="902">
        <v>0</v>
      </c>
      <c r="Q36" s="902">
        <v>2960</v>
      </c>
      <c r="R36" s="902">
        <v>0</v>
      </c>
      <c r="S36" s="902">
        <v>0</v>
      </c>
      <c r="T36" s="902">
        <v>188</v>
      </c>
      <c r="U36" s="902">
        <v>1227</v>
      </c>
      <c r="V36" s="902">
        <v>97</v>
      </c>
      <c r="W36" s="902">
        <v>0</v>
      </c>
      <c r="X36" s="902">
        <v>0</v>
      </c>
      <c r="Y36" s="902">
        <v>1159</v>
      </c>
      <c r="Z36" s="903">
        <v>7169</v>
      </c>
      <c r="AA36" s="310"/>
      <c r="AB36" s="310"/>
      <c r="AC36" s="310"/>
      <c r="AD36" s="310"/>
      <c r="AE36" s="310"/>
      <c r="AF36" s="310"/>
      <c r="AG36" s="310"/>
      <c r="AH36" s="310"/>
      <c r="AI36" s="310"/>
      <c r="AJ36" s="310"/>
      <c r="AK36" s="310"/>
      <c r="AL36" s="310"/>
      <c r="AM36" s="310"/>
      <c r="AN36" s="310"/>
      <c r="AO36" s="310"/>
      <c r="AP36" s="310"/>
      <c r="AQ36" s="310"/>
      <c r="AR36" s="310"/>
      <c r="AS36" s="310"/>
      <c r="AT36" s="310"/>
      <c r="AU36" s="310"/>
    </row>
    <row r="37" spans="1:47" ht="16.5" customHeight="1">
      <c r="A37" s="1214"/>
      <c r="B37" s="1212"/>
      <c r="C37" s="1215"/>
      <c r="D37" s="313" t="s">
        <v>26</v>
      </c>
      <c r="E37" s="904">
        <v>0</v>
      </c>
      <c r="F37" s="904">
        <v>0</v>
      </c>
      <c r="G37" s="904">
        <v>0</v>
      </c>
      <c r="H37" s="904">
        <v>0</v>
      </c>
      <c r="I37" s="904">
        <v>0</v>
      </c>
      <c r="J37" s="904">
        <v>0</v>
      </c>
      <c r="K37" s="904">
        <v>0</v>
      </c>
      <c r="L37" s="904">
        <v>1</v>
      </c>
      <c r="M37" s="904">
        <v>0</v>
      </c>
      <c r="N37" s="904">
        <v>0</v>
      </c>
      <c r="O37" s="904">
        <v>21</v>
      </c>
      <c r="P37" s="904">
        <v>0</v>
      </c>
      <c r="Q37" s="904">
        <v>20</v>
      </c>
      <c r="R37" s="904">
        <v>0</v>
      </c>
      <c r="S37" s="904">
        <v>0</v>
      </c>
      <c r="T37" s="904">
        <v>1</v>
      </c>
      <c r="U37" s="904">
        <v>7</v>
      </c>
      <c r="V37" s="904">
        <v>1</v>
      </c>
      <c r="W37" s="904">
        <v>0</v>
      </c>
      <c r="X37" s="904">
        <v>0</v>
      </c>
      <c r="Y37" s="904">
        <v>7</v>
      </c>
      <c r="Z37" s="905">
        <v>58</v>
      </c>
      <c r="AA37" s="310"/>
      <c r="AB37" s="310"/>
      <c r="AC37" s="310"/>
      <c r="AD37" s="310"/>
      <c r="AE37" s="310"/>
      <c r="AF37" s="310"/>
      <c r="AG37" s="310"/>
      <c r="AH37" s="310"/>
      <c r="AI37" s="310"/>
      <c r="AJ37" s="310"/>
      <c r="AK37" s="310"/>
      <c r="AL37" s="310"/>
      <c r="AM37" s="310"/>
      <c r="AN37" s="310"/>
      <c r="AO37" s="310"/>
      <c r="AP37" s="310"/>
      <c r="AQ37" s="310"/>
      <c r="AR37" s="310"/>
      <c r="AS37" s="310"/>
      <c r="AT37" s="310"/>
      <c r="AU37" s="310"/>
    </row>
    <row r="38" spans="1:47" ht="16.5" customHeight="1">
      <c r="A38" s="1214"/>
      <c r="B38" s="1212" t="s">
        <v>30</v>
      </c>
      <c r="C38" s="1212"/>
      <c r="D38" s="312" t="s">
        <v>27</v>
      </c>
      <c r="E38" s="900">
        <v>0</v>
      </c>
      <c r="F38" s="900">
        <v>0</v>
      </c>
      <c r="G38" s="900">
        <v>0</v>
      </c>
      <c r="H38" s="900">
        <v>0</v>
      </c>
      <c r="I38" s="900">
        <v>0</v>
      </c>
      <c r="J38" s="900">
        <v>1</v>
      </c>
      <c r="K38" s="900">
        <v>1</v>
      </c>
      <c r="L38" s="900">
        <v>1</v>
      </c>
      <c r="M38" s="900">
        <v>4</v>
      </c>
      <c r="N38" s="900">
        <v>11</v>
      </c>
      <c r="O38" s="900">
        <v>36</v>
      </c>
      <c r="P38" s="900">
        <v>16</v>
      </c>
      <c r="Q38" s="900">
        <v>284</v>
      </c>
      <c r="R38" s="900">
        <v>244</v>
      </c>
      <c r="S38" s="900">
        <v>195</v>
      </c>
      <c r="T38" s="900">
        <v>172</v>
      </c>
      <c r="U38" s="900">
        <v>102</v>
      </c>
      <c r="V38" s="900">
        <v>74</v>
      </c>
      <c r="W38" s="900">
        <v>31</v>
      </c>
      <c r="X38" s="900">
        <v>23</v>
      </c>
      <c r="Y38" s="900">
        <v>22</v>
      </c>
      <c r="Z38" s="901">
        <v>1218</v>
      </c>
      <c r="AA38" s="310"/>
      <c r="AB38" s="310"/>
      <c r="AC38" s="310"/>
      <c r="AD38" s="310"/>
      <c r="AE38" s="310"/>
      <c r="AF38" s="310"/>
      <c r="AG38" s="310"/>
      <c r="AH38" s="310"/>
      <c r="AI38" s="310"/>
      <c r="AJ38" s="310"/>
      <c r="AK38" s="310"/>
      <c r="AL38" s="310"/>
      <c r="AM38" s="310"/>
      <c r="AN38" s="310"/>
      <c r="AO38" s="310"/>
      <c r="AP38" s="310"/>
      <c r="AQ38" s="310"/>
      <c r="AR38" s="310"/>
      <c r="AS38" s="310"/>
      <c r="AT38" s="310"/>
      <c r="AU38" s="310"/>
    </row>
    <row r="39" spans="1:47" ht="16.5" customHeight="1">
      <c r="A39" s="1214"/>
      <c r="B39" s="1212"/>
      <c r="C39" s="1212"/>
      <c r="D39" s="314" t="s">
        <v>28</v>
      </c>
      <c r="E39" s="902">
        <v>0</v>
      </c>
      <c r="F39" s="902">
        <v>0</v>
      </c>
      <c r="G39" s="902">
        <v>0</v>
      </c>
      <c r="H39" s="902">
        <v>0</v>
      </c>
      <c r="I39" s="902">
        <v>0</v>
      </c>
      <c r="J39" s="902">
        <v>65</v>
      </c>
      <c r="K39" s="902">
        <v>140</v>
      </c>
      <c r="L39" s="902">
        <v>129</v>
      </c>
      <c r="M39" s="902">
        <v>684</v>
      </c>
      <c r="N39" s="902">
        <v>2219</v>
      </c>
      <c r="O39" s="902">
        <v>7714</v>
      </c>
      <c r="P39" s="902">
        <v>3383</v>
      </c>
      <c r="Q39" s="902">
        <v>66220</v>
      </c>
      <c r="R39" s="902">
        <v>55424</v>
      </c>
      <c r="S39" s="902">
        <v>43827</v>
      </c>
      <c r="T39" s="902">
        <v>38195</v>
      </c>
      <c r="U39" s="902">
        <v>22647</v>
      </c>
      <c r="V39" s="902">
        <v>15851</v>
      </c>
      <c r="W39" s="902">
        <v>6751</v>
      </c>
      <c r="X39" s="902">
        <v>5122</v>
      </c>
      <c r="Y39" s="902">
        <v>5134</v>
      </c>
      <c r="Z39" s="903">
        <v>273505</v>
      </c>
      <c r="AA39" s="310"/>
      <c r="AB39" s="310"/>
      <c r="AC39" s="310"/>
      <c r="AD39" s="310"/>
      <c r="AE39" s="310"/>
      <c r="AF39" s="310"/>
      <c r="AG39" s="310"/>
      <c r="AH39" s="310"/>
      <c r="AI39" s="310"/>
      <c r="AJ39" s="310"/>
      <c r="AK39" s="310"/>
      <c r="AL39" s="310"/>
      <c r="AM39" s="310"/>
      <c r="AN39" s="310"/>
      <c r="AO39" s="310"/>
      <c r="AP39" s="310"/>
      <c r="AQ39" s="310"/>
      <c r="AR39" s="310"/>
      <c r="AS39" s="310"/>
      <c r="AT39" s="310"/>
      <c r="AU39" s="310"/>
    </row>
    <row r="40" spans="1:47" ht="16.5" customHeight="1">
      <c r="A40" s="1214"/>
      <c r="B40" s="1212"/>
      <c r="C40" s="1212"/>
      <c r="D40" s="313" t="s">
        <v>26</v>
      </c>
      <c r="E40" s="907">
        <v>0</v>
      </c>
      <c r="F40" s="907">
        <v>0</v>
      </c>
      <c r="G40" s="907">
        <v>0</v>
      </c>
      <c r="H40" s="907">
        <v>0</v>
      </c>
      <c r="I40" s="907">
        <v>0</v>
      </c>
      <c r="J40" s="907">
        <v>3</v>
      </c>
      <c r="K40" s="907">
        <v>6</v>
      </c>
      <c r="L40" s="907">
        <v>3</v>
      </c>
      <c r="M40" s="907">
        <v>10</v>
      </c>
      <c r="N40" s="907">
        <v>36</v>
      </c>
      <c r="O40" s="907">
        <v>89</v>
      </c>
      <c r="P40" s="907">
        <v>24</v>
      </c>
      <c r="Q40" s="907">
        <v>334</v>
      </c>
      <c r="R40" s="907">
        <v>238</v>
      </c>
      <c r="S40" s="907">
        <v>208</v>
      </c>
      <c r="T40" s="907">
        <v>154</v>
      </c>
      <c r="U40" s="907">
        <v>88</v>
      </c>
      <c r="V40" s="907">
        <v>67</v>
      </c>
      <c r="W40" s="907">
        <v>27</v>
      </c>
      <c r="X40" s="907">
        <v>20</v>
      </c>
      <c r="Y40" s="907">
        <v>23</v>
      </c>
      <c r="Z40" s="908">
        <v>1330</v>
      </c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310"/>
      <c r="AM40" s="310"/>
      <c r="AN40" s="310"/>
      <c r="AO40" s="310"/>
      <c r="AP40" s="310"/>
      <c r="AQ40" s="310"/>
      <c r="AR40" s="310"/>
      <c r="AS40" s="310"/>
      <c r="AT40" s="310"/>
      <c r="AU40" s="310"/>
    </row>
    <row r="41" spans="1:47" ht="16.5" customHeight="1">
      <c r="A41" s="1214"/>
      <c r="B41" s="1212" t="s">
        <v>31</v>
      </c>
      <c r="C41" s="1215" t="s">
        <v>55</v>
      </c>
      <c r="D41" s="312" t="s">
        <v>27</v>
      </c>
      <c r="E41" s="900">
        <v>0</v>
      </c>
      <c r="F41" s="900">
        <v>0</v>
      </c>
      <c r="G41" s="900">
        <v>0</v>
      </c>
      <c r="H41" s="900">
        <v>0</v>
      </c>
      <c r="I41" s="900">
        <v>4</v>
      </c>
      <c r="J41" s="900">
        <v>10</v>
      </c>
      <c r="K41" s="900">
        <v>0</v>
      </c>
      <c r="L41" s="900">
        <v>3</v>
      </c>
      <c r="M41" s="900">
        <v>0</v>
      </c>
      <c r="N41" s="900">
        <v>5</v>
      </c>
      <c r="O41" s="900">
        <v>2</v>
      </c>
      <c r="P41" s="900">
        <v>0</v>
      </c>
      <c r="Q41" s="900">
        <v>0</v>
      </c>
      <c r="R41" s="900">
        <v>0</v>
      </c>
      <c r="S41" s="900">
        <v>0</v>
      </c>
      <c r="T41" s="900">
        <v>0</v>
      </c>
      <c r="U41" s="900">
        <v>0</v>
      </c>
      <c r="V41" s="900">
        <v>0</v>
      </c>
      <c r="W41" s="900">
        <v>0</v>
      </c>
      <c r="X41" s="900">
        <v>0</v>
      </c>
      <c r="Y41" s="900">
        <v>0</v>
      </c>
      <c r="Z41" s="901">
        <v>25</v>
      </c>
      <c r="AA41" s="310"/>
      <c r="AB41" s="310"/>
      <c r="AC41" s="310"/>
      <c r="AD41" s="310"/>
      <c r="AE41" s="310"/>
      <c r="AF41" s="310"/>
      <c r="AG41" s="310"/>
      <c r="AH41" s="310"/>
      <c r="AI41" s="310"/>
      <c r="AJ41" s="310"/>
      <c r="AK41" s="310"/>
      <c r="AL41" s="310"/>
      <c r="AM41" s="310"/>
      <c r="AN41" s="310"/>
      <c r="AO41" s="310"/>
      <c r="AP41" s="310"/>
      <c r="AQ41" s="310"/>
      <c r="AR41" s="310"/>
      <c r="AS41" s="310"/>
      <c r="AT41" s="310"/>
      <c r="AU41" s="310"/>
    </row>
    <row r="42" spans="1:47" ht="16.5" customHeight="1">
      <c r="A42" s="1214"/>
      <c r="B42" s="1212"/>
      <c r="C42" s="1215"/>
      <c r="D42" s="314" t="s">
        <v>28</v>
      </c>
      <c r="E42" s="902">
        <v>0</v>
      </c>
      <c r="F42" s="902">
        <v>0</v>
      </c>
      <c r="G42" s="902">
        <v>0</v>
      </c>
      <c r="H42" s="902">
        <v>0</v>
      </c>
      <c r="I42" s="902">
        <v>298</v>
      </c>
      <c r="J42" s="902">
        <v>1351</v>
      </c>
      <c r="K42" s="902">
        <v>0</v>
      </c>
      <c r="L42" s="902">
        <v>457</v>
      </c>
      <c r="M42" s="902">
        <v>44</v>
      </c>
      <c r="N42" s="902">
        <v>603</v>
      </c>
      <c r="O42" s="902">
        <v>275</v>
      </c>
      <c r="P42" s="902">
        <v>0</v>
      </c>
      <c r="Q42" s="902">
        <v>0</v>
      </c>
      <c r="R42" s="902">
        <v>0</v>
      </c>
      <c r="S42" s="902">
        <v>0</v>
      </c>
      <c r="T42" s="902">
        <v>0</v>
      </c>
      <c r="U42" s="902">
        <v>0</v>
      </c>
      <c r="V42" s="902">
        <v>0</v>
      </c>
      <c r="W42" s="902">
        <v>0</v>
      </c>
      <c r="X42" s="902">
        <v>0</v>
      </c>
      <c r="Y42" s="902">
        <v>0</v>
      </c>
      <c r="Z42" s="903">
        <v>3028</v>
      </c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0"/>
      <c r="AM42" s="310"/>
      <c r="AN42" s="310"/>
      <c r="AO42" s="310"/>
      <c r="AP42" s="310"/>
      <c r="AQ42" s="310"/>
      <c r="AR42" s="310"/>
      <c r="AS42" s="310"/>
      <c r="AT42" s="310"/>
      <c r="AU42" s="310"/>
    </row>
    <row r="43" spans="1:47" ht="16.5" customHeight="1">
      <c r="A43" s="1214"/>
      <c r="B43" s="1212"/>
      <c r="C43" s="1215"/>
      <c r="D43" s="313" t="s">
        <v>26</v>
      </c>
      <c r="E43" s="904">
        <v>0</v>
      </c>
      <c r="F43" s="904">
        <v>0</v>
      </c>
      <c r="G43" s="904">
        <v>0</v>
      </c>
      <c r="H43" s="904">
        <v>0</v>
      </c>
      <c r="I43" s="904">
        <v>13</v>
      </c>
      <c r="J43" s="904">
        <v>39</v>
      </c>
      <c r="K43" s="904">
        <v>0</v>
      </c>
      <c r="L43" s="904">
        <v>5</v>
      </c>
      <c r="M43" s="904">
        <v>0</v>
      </c>
      <c r="N43" s="904">
        <v>4</v>
      </c>
      <c r="O43" s="904">
        <v>3</v>
      </c>
      <c r="P43" s="904">
        <v>0</v>
      </c>
      <c r="Q43" s="904">
        <v>0</v>
      </c>
      <c r="R43" s="904">
        <v>0</v>
      </c>
      <c r="S43" s="904">
        <v>0</v>
      </c>
      <c r="T43" s="904">
        <v>0</v>
      </c>
      <c r="U43" s="904">
        <v>0</v>
      </c>
      <c r="V43" s="904">
        <v>0</v>
      </c>
      <c r="W43" s="904">
        <v>0</v>
      </c>
      <c r="X43" s="904">
        <v>0</v>
      </c>
      <c r="Y43" s="904">
        <v>0</v>
      </c>
      <c r="Z43" s="905">
        <v>64</v>
      </c>
      <c r="AA43" s="310"/>
      <c r="AB43" s="310"/>
      <c r="AC43" s="310"/>
      <c r="AD43" s="310"/>
      <c r="AE43" s="310"/>
      <c r="AF43" s="310"/>
      <c r="AG43" s="310"/>
      <c r="AH43" s="310"/>
      <c r="AI43" s="310"/>
      <c r="AJ43" s="310"/>
      <c r="AK43" s="310"/>
      <c r="AL43" s="310"/>
      <c r="AM43" s="310"/>
      <c r="AN43" s="310"/>
      <c r="AO43" s="310"/>
      <c r="AP43" s="310"/>
      <c r="AQ43" s="310"/>
      <c r="AR43" s="310"/>
      <c r="AS43" s="310"/>
      <c r="AT43" s="310"/>
      <c r="AU43" s="310"/>
    </row>
    <row r="44" spans="1:47" ht="16.5" customHeight="1">
      <c r="A44" s="1214"/>
      <c r="B44" s="1212"/>
      <c r="C44" s="1215" t="s">
        <v>56</v>
      </c>
      <c r="D44" s="312" t="s">
        <v>27</v>
      </c>
      <c r="E44" s="900">
        <v>6</v>
      </c>
      <c r="F44" s="900">
        <v>118</v>
      </c>
      <c r="G44" s="900">
        <v>340</v>
      </c>
      <c r="H44" s="900">
        <v>325</v>
      </c>
      <c r="I44" s="900">
        <v>373</v>
      </c>
      <c r="J44" s="900">
        <v>373</v>
      </c>
      <c r="K44" s="900">
        <v>475</v>
      </c>
      <c r="L44" s="900">
        <v>1049</v>
      </c>
      <c r="M44" s="900">
        <v>3605</v>
      </c>
      <c r="N44" s="900">
        <v>4808</v>
      </c>
      <c r="O44" s="900">
        <v>5008</v>
      </c>
      <c r="P44" s="900">
        <v>2615</v>
      </c>
      <c r="Q44" s="900">
        <v>1519</v>
      </c>
      <c r="R44" s="900">
        <v>531</v>
      </c>
      <c r="S44" s="900">
        <v>480</v>
      </c>
      <c r="T44" s="900">
        <v>280</v>
      </c>
      <c r="U44" s="900">
        <v>272</v>
      </c>
      <c r="V44" s="900">
        <v>100</v>
      </c>
      <c r="W44" s="900">
        <v>56</v>
      </c>
      <c r="X44" s="900">
        <v>22</v>
      </c>
      <c r="Y44" s="900">
        <v>116</v>
      </c>
      <c r="Z44" s="901">
        <v>22472</v>
      </c>
      <c r="AA44" s="310"/>
      <c r="AB44" s="310"/>
      <c r="AC44" s="310"/>
      <c r="AD44" s="310"/>
      <c r="AE44" s="310"/>
      <c r="AF44" s="310"/>
      <c r="AG44" s="310"/>
      <c r="AH44" s="310"/>
      <c r="AI44" s="310"/>
      <c r="AJ44" s="310"/>
      <c r="AK44" s="310"/>
      <c r="AL44" s="310"/>
      <c r="AM44" s="310"/>
      <c r="AN44" s="310"/>
      <c r="AO44" s="310"/>
      <c r="AP44" s="310"/>
      <c r="AQ44" s="310"/>
      <c r="AR44" s="310"/>
      <c r="AS44" s="310"/>
      <c r="AT44" s="310"/>
      <c r="AU44" s="310"/>
    </row>
    <row r="45" spans="1:47" ht="16.5" customHeight="1">
      <c r="A45" s="1214"/>
      <c r="B45" s="1212"/>
      <c r="C45" s="1215"/>
      <c r="D45" s="314" t="s">
        <v>28</v>
      </c>
      <c r="E45" s="902">
        <v>0</v>
      </c>
      <c r="F45" s="902">
        <v>1729</v>
      </c>
      <c r="G45" s="902">
        <v>9047</v>
      </c>
      <c r="H45" s="902">
        <v>13995</v>
      </c>
      <c r="I45" s="902">
        <v>21327</v>
      </c>
      <c r="J45" s="902">
        <v>31435</v>
      </c>
      <c r="K45" s="902">
        <v>46750</v>
      </c>
      <c r="L45" s="902">
        <v>111820</v>
      </c>
      <c r="M45" s="902">
        <v>424381</v>
      </c>
      <c r="N45" s="902">
        <v>602489</v>
      </c>
      <c r="O45" s="902">
        <v>636217</v>
      </c>
      <c r="P45" s="902">
        <v>344104</v>
      </c>
      <c r="Q45" s="902">
        <v>199976</v>
      </c>
      <c r="R45" s="902">
        <v>70662</v>
      </c>
      <c r="S45" s="902">
        <v>64726</v>
      </c>
      <c r="T45" s="902">
        <v>37582</v>
      </c>
      <c r="U45" s="902">
        <v>35381</v>
      </c>
      <c r="V45" s="902">
        <v>15353</v>
      </c>
      <c r="W45" s="902">
        <v>8954</v>
      </c>
      <c r="X45" s="902">
        <v>3654</v>
      </c>
      <c r="Y45" s="902">
        <v>15865</v>
      </c>
      <c r="Z45" s="903">
        <v>2695447</v>
      </c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310"/>
      <c r="AQ45" s="310"/>
      <c r="AR45" s="310"/>
      <c r="AS45" s="310"/>
      <c r="AT45" s="310"/>
      <c r="AU45" s="310"/>
    </row>
    <row r="46" spans="1:47" ht="16.5" customHeight="1">
      <c r="A46" s="1214"/>
      <c r="B46" s="1212"/>
      <c r="C46" s="1215"/>
      <c r="D46" s="313" t="s">
        <v>26</v>
      </c>
      <c r="E46" s="904">
        <v>0</v>
      </c>
      <c r="F46" s="904">
        <v>283</v>
      </c>
      <c r="G46" s="904">
        <v>969</v>
      </c>
      <c r="H46" s="904">
        <v>1139</v>
      </c>
      <c r="I46" s="904">
        <v>1369</v>
      </c>
      <c r="J46" s="904">
        <v>1633</v>
      </c>
      <c r="K46" s="904">
        <v>1542</v>
      </c>
      <c r="L46" s="904">
        <v>2493</v>
      </c>
      <c r="M46" s="904">
        <v>6651</v>
      </c>
      <c r="N46" s="904">
        <v>5702</v>
      </c>
      <c r="O46" s="904">
        <v>6160</v>
      </c>
      <c r="P46" s="904">
        <v>3388</v>
      </c>
      <c r="Q46" s="904">
        <v>2023</v>
      </c>
      <c r="R46" s="904">
        <v>712</v>
      </c>
      <c r="S46" s="904">
        <v>667</v>
      </c>
      <c r="T46" s="904">
        <v>390</v>
      </c>
      <c r="U46" s="904">
        <v>375</v>
      </c>
      <c r="V46" s="904">
        <v>169</v>
      </c>
      <c r="W46" s="904">
        <v>97</v>
      </c>
      <c r="X46" s="904">
        <v>39</v>
      </c>
      <c r="Y46" s="904">
        <v>171</v>
      </c>
      <c r="Z46" s="905">
        <v>35972</v>
      </c>
      <c r="AA46" s="310"/>
      <c r="AB46" s="310"/>
      <c r="AC46" s="310"/>
      <c r="AD46" s="310"/>
      <c r="AE46" s="310"/>
      <c r="AF46" s="310"/>
      <c r="AG46" s="310"/>
      <c r="AH46" s="310"/>
      <c r="AI46" s="310"/>
      <c r="AJ46" s="310"/>
      <c r="AK46" s="310"/>
      <c r="AL46" s="310"/>
      <c r="AM46" s="310"/>
      <c r="AN46" s="310"/>
      <c r="AO46" s="310"/>
      <c r="AP46" s="310"/>
      <c r="AQ46" s="310"/>
      <c r="AR46" s="310"/>
      <c r="AS46" s="310"/>
      <c r="AT46" s="310"/>
      <c r="AU46" s="310"/>
    </row>
    <row r="47" spans="1:47" ht="16.5" customHeight="1">
      <c r="A47" s="1214"/>
      <c r="B47" s="1212" t="s">
        <v>30</v>
      </c>
      <c r="C47" s="1212"/>
      <c r="D47" s="312" t="s">
        <v>27</v>
      </c>
      <c r="E47" s="900">
        <v>6</v>
      </c>
      <c r="F47" s="900">
        <v>118</v>
      </c>
      <c r="G47" s="900">
        <v>340</v>
      </c>
      <c r="H47" s="900">
        <v>325</v>
      </c>
      <c r="I47" s="900">
        <v>376</v>
      </c>
      <c r="J47" s="900">
        <v>383</v>
      </c>
      <c r="K47" s="900">
        <v>475</v>
      </c>
      <c r="L47" s="900">
        <v>1052</v>
      </c>
      <c r="M47" s="900">
        <v>3605</v>
      </c>
      <c r="N47" s="900">
        <v>4813</v>
      </c>
      <c r="O47" s="900">
        <v>5010</v>
      </c>
      <c r="P47" s="900">
        <v>2615</v>
      </c>
      <c r="Q47" s="900">
        <v>1519</v>
      </c>
      <c r="R47" s="900">
        <v>531</v>
      </c>
      <c r="S47" s="900">
        <v>480</v>
      </c>
      <c r="T47" s="900">
        <v>280</v>
      </c>
      <c r="U47" s="900">
        <v>272</v>
      </c>
      <c r="V47" s="900">
        <v>100</v>
      </c>
      <c r="W47" s="900">
        <v>56</v>
      </c>
      <c r="X47" s="900">
        <v>22</v>
      </c>
      <c r="Y47" s="900">
        <v>116</v>
      </c>
      <c r="Z47" s="901">
        <v>22496</v>
      </c>
      <c r="AA47" s="310"/>
      <c r="AB47" s="310"/>
      <c r="AC47" s="310"/>
      <c r="AD47" s="310"/>
      <c r="AE47" s="310"/>
      <c r="AF47" s="310"/>
      <c r="AG47" s="310"/>
      <c r="AH47" s="310"/>
      <c r="AI47" s="310"/>
      <c r="AJ47" s="310"/>
      <c r="AK47" s="310"/>
      <c r="AL47" s="310"/>
      <c r="AM47" s="310"/>
      <c r="AN47" s="310"/>
      <c r="AO47" s="310"/>
      <c r="AP47" s="310"/>
      <c r="AQ47" s="310"/>
      <c r="AR47" s="310"/>
      <c r="AS47" s="310"/>
      <c r="AT47" s="310"/>
      <c r="AU47" s="310"/>
    </row>
    <row r="48" spans="1:47" ht="16.5" customHeight="1">
      <c r="A48" s="1214"/>
      <c r="B48" s="1212"/>
      <c r="C48" s="1212"/>
      <c r="D48" s="314" t="s">
        <v>28</v>
      </c>
      <c r="E48" s="902">
        <v>0</v>
      </c>
      <c r="F48" s="902">
        <v>1729</v>
      </c>
      <c r="G48" s="902">
        <v>9047</v>
      </c>
      <c r="H48" s="902">
        <v>13995</v>
      </c>
      <c r="I48" s="902">
        <v>21625</v>
      </c>
      <c r="J48" s="902">
        <v>32786</v>
      </c>
      <c r="K48" s="902">
        <v>46750</v>
      </c>
      <c r="L48" s="902">
        <v>112277</v>
      </c>
      <c r="M48" s="902">
        <v>424425</v>
      </c>
      <c r="N48" s="902">
        <v>603092</v>
      </c>
      <c r="O48" s="902">
        <v>636492</v>
      </c>
      <c r="P48" s="902">
        <v>344104</v>
      </c>
      <c r="Q48" s="902">
        <v>199976</v>
      </c>
      <c r="R48" s="902">
        <v>70662</v>
      </c>
      <c r="S48" s="902">
        <v>64726</v>
      </c>
      <c r="T48" s="902">
        <v>37582</v>
      </c>
      <c r="U48" s="902">
        <v>35381</v>
      </c>
      <c r="V48" s="902">
        <v>15353</v>
      </c>
      <c r="W48" s="902">
        <v>8954</v>
      </c>
      <c r="X48" s="902">
        <v>3654</v>
      </c>
      <c r="Y48" s="902">
        <v>15865</v>
      </c>
      <c r="Z48" s="903">
        <v>2698475</v>
      </c>
      <c r="AA48" s="310"/>
      <c r="AB48" s="310"/>
      <c r="AC48" s="310"/>
      <c r="AD48" s="310"/>
      <c r="AE48" s="310"/>
      <c r="AF48" s="310"/>
      <c r="AG48" s="310"/>
      <c r="AH48" s="310"/>
      <c r="AI48" s="310"/>
      <c r="AJ48" s="310"/>
      <c r="AK48" s="310"/>
      <c r="AL48" s="310"/>
      <c r="AM48" s="310"/>
      <c r="AN48" s="310"/>
      <c r="AO48" s="310"/>
      <c r="AP48" s="310"/>
      <c r="AQ48" s="310"/>
      <c r="AR48" s="310"/>
      <c r="AS48" s="310"/>
      <c r="AT48" s="310"/>
      <c r="AU48" s="310"/>
    </row>
    <row r="49" spans="1:47" ht="16.5" customHeight="1">
      <c r="A49" s="1214"/>
      <c r="B49" s="1212"/>
      <c r="C49" s="1212"/>
      <c r="D49" s="313" t="s">
        <v>26</v>
      </c>
      <c r="E49" s="907">
        <v>0</v>
      </c>
      <c r="F49" s="907">
        <v>283</v>
      </c>
      <c r="G49" s="907">
        <v>969</v>
      </c>
      <c r="H49" s="907">
        <v>1139</v>
      </c>
      <c r="I49" s="907">
        <v>1382</v>
      </c>
      <c r="J49" s="907">
        <v>1672</v>
      </c>
      <c r="K49" s="907">
        <v>1542</v>
      </c>
      <c r="L49" s="907">
        <v>2498</v>
      </c>
      <c r="M49" s="907">
        <v>6651</v>
      </c>
      <c r="N49" s="907">
        <v>5706</v>
      </c>
      <c r="O49" s="907">
        <v>6163</v>
      </c>
      <c r="P49" s="907">
        <v>3388</v>
      </c>
      <c r="Q49" s="907">
        <v>2023</v>
      </c>
      <c r="R49" s="907">
        <v>712</v>
      </c>
      <c r="S49" s="907">
        <v>667</v>
      </c>
      <c r="T49" s="907">
        <v>390</v>
      </c>
      <c r="U49" s="907">
        <v>375</v>
      </c>
      <c r="V49" s="907">
        <v>169</v>
      </c>
      <c r="W49" s="907">
        <v>97</v>
      </c>
      <c r="X49" s="907">
        <v>39</v>
      </c>
      <c r="Y49" s="907">
        <v>171</v>
      </c>
      <c r="Z49" s="908">
        <v>36036</v>
      </c>
      <c r="AA49" s="310"/>
      <c r="AB49" s="310"/>
      <c r="AC49" s="310"/>
      <c r="AD49" s="310"/>
      <c r="AE49" s="310"/>
      <c r="AF49" s="310"/>
      <c r="AG49" s="310"/>
      <c r="AH49" s="310"/>
      <c r="AI49" s="310"/>
      <c r="AJ49" s="310"/>
      <c r="AK49" s="310"/>
      <c r="AL49" s="310"/>
      <c r="AM49" s="310"/>
      <c r="AN49" s="310"/>
      <c r="AO49" s="310"/>
      <c r="AP49" s="310"/>
      <c r="AQ49" s="310"/>
      <c r="AR49" s="310"/>
      <c r="AS49" s="310"/>
      <c r="AT49" s="310"/>
      <c r="AU49" s="310"/>
    </row>
    <row r="50" spans="1:47" ht="16.5" customHeight="1">
      <c r="A50" s="1214" t="s">
        <v>24</v>
      </c>
      <c r="B50" s="1212"/>
      <c r="C50" s="1212"/>
      <c r="D50" s="312" t="s">
        <v>27</v>
      </c>
      <c r="E50" s="900">
        <v>6</v>
      </c>
      <c r="F50" s="900">
        <v>118</v>
      </c>
      <c r="G50" s="900">
        <v>340</v>
      </c>
      <c r="H50" s="900">
        <v>325</v>
      </c>
      <c r="I50" s="900">
        <v>376</v>
      </c>
      <c r="J50" s="900">
        <v>384</v>
      </c>
      <c r="K50" s="900">
        <v>475</v>
      </c>
      <c r="L50" s="900">
        <v>1053</v>
      </c>
      <c r="M50" s="900">
        <v>3609</v>
      </c>
      <c r="N50" s="900">
        <v>4824</v>
      </c>
      <c r="O50" s="900">
        <v>5046</v>
      </c>
      <c r="P50" s="900">
        <v>2630</v>
      </c>
      <c r="Q50" s="900">
        <v>1803</v>
      </c>
      <c r="R50" s="900">
        <v>776</v>
      </c>
      <c r="S50" s="900">
        <v>675</v>
      </c>
      <c r="T50" s="900">
        <v>453</v>
      </c>
      <c r="U50" s="900">
        <v>374</v>
      </c>
      <c r="V50" s="900">
        <v>174</v>
      </c>
      <c r="W50" s="900">
        <v>88</v>
      </c>
      <c r="X50" s="900">
        <v>45</v>
      </c>
      <c r="Y50" s="900">
        <v>138</v>
      </c>
      <c r="Z50" s="901">
        <v>23715</v>
      </c>
      <c r="AA50" s="310"/>
      <c r="AB50" s="310"/>
      <c r="AC50" s="310"/>
      <c r="AD50" s="310"/>
      <c r="AE50" s="310"/>
      <c r="AF50" s="310"/>
      <c r="AG50" s="310"/>
      <c r="AH50" s="310"/>
      <c r="AI50" s="310"/>
      <c r="AJ50" s="310"/>
      <c r="AK50" s="310"/>
      <c r="AL50" s="310"/>
      <c r="AM50" s="310"/>
      <c r="AN50" s="310"/>
      <c r="AO50" s="310"/>
      <c r="AP50" s="310"/>
      <c r="AQ50" s="310"/>
      <c r="AR50" s="310"/>
      <c r="AS50" s="310"/>
      <c r="AT50" s="310"/>
      <c r="AU50" s="310"/>
    </row>
    <row r="51" spans="1:47" ht="16.5" customHeight="1">
      <c r="A51" s="1214"/>
      <c r="B51" s="1212"/>
      <c r="C51" s="1212"/>
      <c r="D51" s="314" t="s">
        <v>28</v>
      </c>
      <c r="E51" s="902">
        <v>0</v>
      </c>
      <c r="F51" s="902">
        <v>1729</v>
      </c>
      <c r="G51" s="902">
        <v>9047</v>
      </c>
      <c r="H51" s="902">
        <v>13995</v>
      </c>
      <c r="I51" s="902">
        <v>21625</v>
      </c>
      <c r="J51" s="902">
        <v>32851</v>
      </c>
      <c r="K51" s="902">
        <v>46890</v>
      </c>
      <c r="L51" s="902">
        <v>112406</v>
      </c>
      <c r="M51" s="902">
        <v>425109</v>
      </c>
      <c r="N51" s="902">
        <v>605311</v>
      </c>
      <c r="O51" s="902">
        <v>644206</v>
      </c>
      <c r="P51" s="902">
        <v>347487</v>
      </c>
      <c r="Q51" s="902">
        <v>266196</v>
      </c>
      <c r="R51" s="902">
        <v>126086</v>
      </c>
      <c r="S51" s="902">
        <v>108553</v>
      </c>
      <c r="T51" s="902">
        <v>75777</v>
      </c>
      <c r="U51" s="902">
        <v>58028</v>
      </c>
      <c r="V51" s="902">
        <v>31204</v>
      </c>
      <c r="W51" s="902">
        <v>15705</v>
      </c>
      <c r="X51" s="902">
        <v>8776</v>
      </c>
      <c r="Y51" s="902">
        <v>20999</v>
      </c>
      <c r="Z51" s="903">
        <v>2971980</v>
      </c>
      <c r="AA51" s="310"/>
      <c r="AB51" s="310"/>
      <c r="AC51" s="310"/>
      <c r="AD51" s="310"/>
      <c r="AE51" s="310"/>
      <c r="AF51" s="310"/>
      <c r="AG51" s="310"/>
      <c r="AH51" s="310"/>
      <c r="AI51" s="310"/>
      <c r="AJ51" s="310"/>
      <c r="AK51" s="310"/>
      <c r="AL51" s="310"/>
      <c r="AM51" s="310"/>
      <c r="AN51" s="310"/>
      <c r="AO51" s="310"/>
      <c r="AP51" s="310"/>
      <c r="AQ51" s="310"/>
      <c r="AR51" s="310"/>
      <c r="AS51" s="310"/>
      <c r="AT51" s="310"/>
      <c r="AU51" s="310"/>
    </row>
    <row r="52" spans="1:47" ht="16.5" customHeight="1">
      <c r="A52" s="1214"/>
      <c r="B52" s="1212"/>
      <c r="C52" s="1212"/>
      <c r="D52" s="313" t="s">
        <v>26</v>
      </c>
      <c r="E52" s="907">
        <v>0</v>
      </c>
      <c r="F52" s="907">
        <v>283</v>
      </c>
      <c r="G52" s="907">
        <v>969</v>
      </c>
      <c r="H52" s="907">
        <v>1139</v>
      </c>
      <c r="I52" s="907">
        <v>1382</v>
      </c>
      <c r="J52" s="907">
        <v>1675</v>
      </c>
      <c r="K52" s="907">
        <v>1548</v>
      </c>
      <c r="L52" s="907">
        <v>2501</v>
      </c>
      <c r="M52" s="907">
        <v>6661</v>
      </c>
      <c r="N52" s="907">
        <v>5742</v>
      </c>
      <c r="O52" s="907">
        <v>6252</v>
      </c>
      <c r="P52" s="907">
        <v>3412</v>
      </c>
      <c r="Q52" s="907">
        <v>2357</v>
      </c>
      <c r="R52" s="907">
        <v>950</v>
      </c>
      <c r="S52" s="907">
        <v>875</v>
      </c>
      <c r="T52" s="907">
        <v>544</v>
      </c>
      <c r="U52" s="907">
        <v>463</v>
      </c>
      <c r="V52" s="907">
        <v>236</v>
      </c>
      <c r="W52" s="907">
        <v>124</v>
      </c>
      <c r="X52" s="907">
        <v>59</v>
      </c>
      <c r="Y52" s="907">
        <v>194</v>
      </c>
      <c r="Z52" s="908">
        <v>37366</v>
      </c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0"/>
      <c r="AN52" s="310"/>
      <c r="AO52" s="310"/>
      <c r="AP52" s="310"/>
      <c r="AQ52" s="310"/>
      <c r="AR52" s="310"/>
      <c r="AS52" s="310"/>
      <c r="AT52" s="310"/>
      <c r="AU52" s="310"/>
    </row>
    <row r="53" spans="1:47" ht="16.5" customHeight="1">
      <c r="A53" s="1214" t="s">
        <v>33</v>
      </c>
      <c r="B53" s="1212"/>
      <c r="C53" s="1212"/>
      <c r="D53" s="312" t="s">
        <v>27</v>
      </c>
      <c r="E53" s="900">
        <v>39</v>
      </c>
      <c r="F53" s="900">
        <v>291</v>
      </c>
      <c r="G53" s="900">
        <v>618</v>
      </c>
      <c r="H53" s="900">
        <v>1111</v>
      </c>
      <c r="I53" s="900">
        <v>1376</v>
      </c>
      <c r="J53" s="900">
        <v>2242</v>
      </c>
      <c r="K53" s="900">
        <v>3646</v>
      </c>
      <c r="L53" s="900">
        <v>4685</v>
      </c>
      <c r="M53" s="900">
        <v>11577</v>
      </c>
      <c r="N53" s="900">
        <v>11480</v>
      </c>
      <c r="O53" s="900">
        <v>11093</v>
      </c>
      <c r="P53" s="900">
        <v>6466</v>
      </c>
      <c r="Q53" s="900">
        <v>2976</v>
      </c>
      <c r="R53" s="900">
        <v>1471</v>
      </c>
      <c r="S53" s="900">
        <v>1124</v>
      </c>
      <c r="T53" s="900">
        <v>834</v>
      </c>
      <c r="U53" s="900">
        <v>748</v>
      </c>
      <c r="V53" s="900">
        <v>357</v>
      </c>
      <c r="W53" s="900">
        <v>192</v>
      </c>
      <c r="X53" s="900">
        <v>104</v>
      </c>
      <c r="Y53" s="900">
        <v>214</v>
      </c>
      <c r="Z53" s="901">
        <v>62644</v>
      </c>
      <c r="AA53" s="310"/>
      <c r="AB53" s="310"/>
      <c r="AC53" s="310"/>
      <c r="AD53" s="310"/>
      <c r="AE53" s="310"/>
      <c r="AF53" s="310"/>
      <c r="AG53" s="310"/>
      <c r="AH53" s="310"/>
      <c r="AI53" s="310"/>
      <c r="AJ53" s="310"/>
      <c r="AK53" s="310"/>
      <c r="AL53" s="310"/>
      <c r="AM53" s="310"/>
      <c r="AN53" s="310"/>
      <c r="AO53" s="310"/>
      <c r="AP53" s="310"/>
      <c r="AQ53" s="310"/>
      <c r="AR53" s="310"/>
      <c r="AS53" s="310"/>
      <c r="AT53" s="310"/>
      <c r="AU53" s="310"/>
    </row>
    <row r="54" spans="1:47" ht="16.5" customHeight="1">
      <c r="A54" s="1214"/>
      <c r="B54" s="1212"/>
      <c r="C54" s="1212"/>
      <c r="D54" s="314" t="s">
        <v>28</v>
      </c>
      <c r="E54" s="902">
        <v>372</v>
      </c>
      <c r="F54" s="902">
        <v>10080</v>
      </c>
      <c r="G54" s="902">
        <v>32900</v>
      </c>
      <c r="H54" s="902">
        <v>114564</v>
      </c>
      <c r="I54" s="902">
        <v>185883</v>
      </c>
      <c r="J54" s="902">
        <v>476535</v>
      </c>
      <c r="K54" s="902">
        <v>982845</v>
      </c>
      <c r="L54" s="902">
        <v>1359167</v>
      </c>
      <c r="M54" s="902">
        <v>3650685</v>
      </c>
      <c r="N54" s="902">
        <v>3479468</v>
      </c>
      <c r="O54" s="902">
        <v>3252954</v>
      </c>
      <c r="P54" s="902">
        <v>2111481</v>
      </c>
      <c r="Q54" s="902">
        <v>887786</v>
      </c>
      <c r="R54" s="902">
        <v>514563</v>
      </c>
      <c r="S54" s="902">
        <v>355002</v>
      </c>
      <c r="T54" s="902">
        <v>304444</v>
      </c>
      <c r="U54" s="902">
        <v>266693</v>
      </c>
      <c r="V54" s="902">
        <v>134909</v>
      </c>
      <c r="W54" s="902">
        <v>80644</v>
      </c>
      <c r="X54" s="902">
        <v>49765</v>
      </c>
      <c r="Y54" s="902">
        <v>62169</v>
      </c>
      <c r="Z54" s="903">
        <v>18312909</v>
      </c>
      <c r="AA54" s="310"/>
      <c r="AB54" s="310"/>
      <c r="AC54" s="310"/>
      <c r="AD54" s="310"/>
      <c r="AE54" s="310"/>
      <c r="AF54" s="310"/>
      <c r="AG54" s="310"/>
      <c r="AH54" s="310"/>
      <c r="AI54" s="310"/>
      <c r="AJ54" s="310"/>
      <c r="AK54" s="310"/>
      <c r="AL54" s="310"/>
      <c r="AM54" s="310"/>
      <c r="AN54" s="310"/>
      <c r="AO54" s="310"/>
      <c r="AP54" s="310"/>
      <c r="AQ54" s="310"/>
      <c r="AR54" s="310"/>
      <c r="AS54" s="310"/>
      <c r="AT54" s="310"/>
      <c r="AU54" s="310"/>
    </row>
    <row r="55" spans="1:47" ht="16.5" customHeight="1" thickBot="1">
      <c r="A55" s="1216"/>
      <c r="B55" s="1217"/>
      <c r="C55" s="1217"/>
      <c r="D55" s="318" t="s">
        <v>26</v>
      </c>
      <c r="E55" s="909">
        <v>230</v>
      </c>
      <c r="F55" s="909">
        <v>2242</v>
      </c>
      <c r="G55" s="909">
        <v>3629</v>
      </c>
      <c r="H55" s="909">
        <v>8568</v>
      </c>
      <c r="I55" s="909">
        <v>9866</v>
      </c>
      <c r="J55" s="909">
        <v>18093</v>
      </c>
      <c r="K55" s="909">
        <v>28487</v>
      </c>
      <c r="L55" s="909">
        <v>29949</v>
      </c>
      <c r="M55" s="909">
        <v>64660</v>
      </c>
      <c r="N55" s="909">
        <v>46860</v>
      </c>
      <c r="O55" s="909">
        <v>37190</v>
      </c>
      <c r="P55" s="909">
        <v>20449</v>
      </c>
      <c r="Q55" s="909">
        <v>7268</v>
      </c>
      <c r="R55" s="909">
        <v>3536</v>
      </c>
      <c r="S55" s="909">
        <v>2218</v>
      </c>
      <c r="T55" s="909">
        <v>1578</v>
      </c>
      <c r="U55" s="909">
        <v>1251</v>
      </c>
      <c r="V55" s="909">
        <v>594</v>
      </c>
      <c r="W55" s="909">
        <v>293</v>
      </c>
      <c r="X55" s="909">
        <v>149</v>
      </c>
      <c r="Y55" s="909">
        <v>303</v>
      </c>
      <c r="Z55" s="909">
        <v>287413</v>
      </c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310"/>
      <c r="AM55" s="310"/>
      <c r="AN55" s="310"/>
      <c r="AO55" s="310"/>
      <c r="AP55" s="310"/>
      <c r="AQ55" s="310"/>
      <c r="AR55" s="310"/>
      <c r="AS55" s="310"/>
      <c r="AT55" s="310"/>
      <c r="AU55" s="310"/>
    </row>
    <row r="56" spans="1:47" ht="16.5" customHeight="1" thickBot="1">
      <c r="A56" s="309"/>
      <c r="B56" s="309"/>
      <c r="C56" s="309"/>
      <c r="D56" s="309"/>
      <c r="E56" s="398"/>
      <c r="F56" s="398"/>
      <c r="G56" s="398"/>
      <c r="H56" s="398"/>
      <c r="I56" s="398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</row>
    <row r="57" spans="1:47" ht="16.5" customHeight="1">
      <c r="A57" s="309"/>
      <c r="B57" s="309"/>
      <c r="C57" s="309"/>
      <c r="D57" s="309"/>
      <c r="E57" s="398"/>
      <c r="F57" s="398"/>
      <c r="G57" s="1235" t="s">
        <v>422</v>
      </c>
      <c r="H57" s="1236"/>
      <c r="I57" s="1236"/>
      <c r="J57" s="1236"/>
      <c r="K57" s="1227" t="s">
        <v>434</v>
      </c>
      <c r="L57" s="1228"/>
      <c r="M57" s="1231" t="s">
        <v>435</v>
      </c>
      <c r="N57" s="1232"/>
      <c r="O57" s="1232"/>
      <c r="P57" s="1232"/>
      <c r="Q57" s="1232"/>
      <c r="R57" s="1232"/>
      <c r="S57" s="1232"/>
      <c r="T57" s="1233"/>
      <c r="U57" s="1231" t="s">
        <v>436</v>
      </c>
      <c r="V57" s="1232"/>
      <c r="W57" s="1232"/>
      <c r="X57" s="1232"/>
      <c r="Y57" s="1232"/>
      <c r="Z57" s="1234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</row>
    <row r="58" spans="1:47" ht="16.5" customHeight="1">
      <c r="A58" s="309"/>
      <c r="B58" s="309"/>
      <c r="C58" s="309"/>
      <c r="D58" s="309"/>
      <c r="E58" s="398"/>
      <c r="F58" s="398"/>
      <c r="G58" s="1237" t="s">
        <v>437</v>
      </c>
      <c r="H58" s="1220"/>
      <c r="I58" s="1220" t="s">
        <v>438</v>
      </c>
      <c r="J58" s="1220"/>
      <c r="K58" s="1229"/>
      <c r="L58" s="1230"/>
      <c r="M58" s="1220" t="s">
        <v>439</v>
      </c>
      <c r="N58" s="1220"/>
      <c r="O58" s="1220" t="s">
        <v>440</v>
      </c>
      <c r="P58" s="1220"/>
      <c r="Q58" s="1220" t="s">
        <v>441</v>
      </c>
      <c r="R58" s="1220"/>
      <c r="S58" s="1220" t="s">
        <v>442</v>
      </c>
      <c r="T58" s="1220"/>
      <c r="U58" s="1223" t="s">
        <v>437</v>
      </c>
      <c r="V58" s="1224"/>
      <c r="W58" s="1220" t="s">
        <v>443</v>
      </c>
      <c r="X58" s="1220"/>
      <c r="Y58" s="1220" t="s">
        <v>444</v>
      </c>
      <c r="Z58" s="1225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</row>
    <row r="59" spans="1:47" ht="16.5" customHeight="1" thickBot="1">
      <c r="A59" s="309"/>
      <c r="B59" s="309"/>
      <c r="C59" s="309"/>
      <c r="D59" s="309"/>
      <c r="E59" s="398"/>
      <c r="F59" s="398"/>
      <c r="G59" s="1226">
        <v>488</v>
      </c>
      <c r="H59" s="1218"/>
      <c r="I59" s="1218">
        <v>48839</v>
      </c>
      <c r="J59" s="1218"/>
      <c r="K59" s="1218">
        <v>361</v>
      </c>
      <c r="L59" s="1218"/>
      <c r="M59" s="1218">
        <v>123</v>
      </c>
      <c r="N59" s="1218"/>
      <c r="O59" s="1218">
        <v>14</v>
      </c>
      <c r="P59" s="1218"/>
      <c r="Q59" s="1218">
        <v>94</v>
      </c>
      <c r="R59" s="1218"/>
      <c r="S59" s="1221">
        <v>232</v>
      </c>
      <c r="T59" s="1222"/>
      <c r="U59" s="1218">
        <v>63725</v>
      </c>
      <c r="V59" s="1218"/>
      <c r="W59" s="1218">
        <v>18312909</v>
      </c>
      <c r="X59" s="1218"/>
      <c r="Y59" s="1218">
        <v>287413</v>
      </c>
      <c r="Z59" s="121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</row>
  </sheetData>
  <mergeCells count="48"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13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opLeftCell="B2" zoomScale="60" zoomScaleNormal="60" workbookViewId="0"/>
  </sheetViews>
  <sheetFormatPr defaultRowHeight="13.5"/>
  <cols>
    <col min="31" max="33" width="0" hidden="1" customWidth="1"/>
  </cols>
  <sheetData>
    <row r="1" spans="1:47" ht="18.75">
      <c r="A1" s="1238" t="s">
        <v>49</v>
      </c>
      <c r="B1" s="1239"/>
      <c r="C1" s="1239"/>
      <c r="D1" s="1239"/>
      <c r="E1" s="1239"/>
      <c r="F1" s="1239"/>
      <c r="G1" s="1239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</row>
    <row r="2" spans="1:47" ht="25.5">
      <c r="A2" s="1213" t="s">
        <v>0</v>
      </c>
      <c r="B2" s="1213"/>
      <c r="C2" s="1213"/>
      <c r="D2" s="1213"/>
      <c r="E2" s="1213"/>
      <c r="F2" s="1213"/>
      <c r="G2" s="1213"/>
      <c r="H2" s="1213"/>
      <c r="I2" s="121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</row>
    <row r="3" spans="1:47" ht="14.25" thickBot="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</row>
    <row r="4" spans="1:47" ht="16.5" customHeight="1">
      <c r="A4" s="249" t="s">
        <v>36</v>
      </c>
      <c r="B4" s="250" t="s">
        <v>35</v>
      </c>
      <c r="C4" s="250" t="s">
        <v>1</v>
      </c>
      <c r="D4" s="250" t="s">
        <v>2</v>
      </c>
      <c r="E4" s="250" t="s">
        <v>3</v>
      </c>
      <c r="F4" s="250" t="s">
        <v>4</v>
      </c>
      <c r="G4" s="250" t="s">
        <v>5</v>
      </c>
      <c r="H4" s="250" t="s">
        <v>6</v>
      </c>
      <c r="I4" s="250" t="s">
        <v>7</v>
      </c>
      <c r="J4" s="250" t="s">
        <v>8</v>
      </c>
      <c r="K4" s="250" t="s">
        <v>9</v>
      </c>
      <c r="L4" s="250" t="s">
        <v>10</v>
      </c>
      <c r="M4" s="250" t="s">
        <v>11</v>
      </c>
      <c r="N4" s="250" t="s">
        <v>12</v>
      </c>
      <c r="O4" s="250" t="s">
        <v>13</v>
      </c>
      <c r="P4" s="250" t="s">
        <v>14</v>
      </c>
      <c r="Q4" s="250" t="s">
        <v>15</v>
      </c>
      <c r="R4" s="250" t="s">
        <v>16</v>
      </c>
      <c r="S4" s="250" t="s">
        <v>17</v>
      </c>
      <c r="T4" s="250" t="s">
        <v>18</v>
      </c>
      <c r="U4" s="250" t="s">
        <v>19</v>
      </c>
      <c r="V4" s="250" t="s">
        <v>20</v>
      </c>
      <c r="W4" s="250" t="s">
        <v>21</v>
      </c>
      <c r="X4" s="250" t="s">
        <v>22</v>
      </c>
      <c r="Y4" s="250" t="s">
        <v>23</v>
      </c>
      <c r="Z4" s="251" t="s">
        <v>25</v>
      </c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</row>
    <row r="5" spans="1:47" ht="16.5" customHeight="1">
      <c r="A5" s="1214" t="s">
        <v>32</v>
      </c>
      <c r="B5" s="1212" t="s">
        <v>29</v>
      </c>
      <c r="C5" s="1212" t="s">
        <v>51</v>
      </c>
      <c r="D5" s="246" t="s">
        <v>27</v>
      </c>
      <c r="E5" s="899">
        <v>0</v>
      </c>
      <c r="F5" s="900">
        <v>0</v>
      </c>
      <c r="G5" s="900">
        <v>0</v>
      </c>
      <c r="H5" s="900">
        <v>0.42</v>
      </c>
      <c r="I5" s="900">
        <v>9.1300000000000008</v>
      </c>
      <c r="J5" s="900">
        <v>3.74</v>
      </c>
      <c r="K5" s="900">
        <v>12.15</v>
      </c>
      <c r="L5" s="900">
        <v>18.059999999999999</v>
      </c>
      <c r="M5" s="973">
        <v>16.5</v>
      </c>
      <c r="N5" s="973">
        <v>118.97</v>
      </c>
      <c r="O5" s="973">
        <v>106.47</v>
      </c>
      <c r="P5" s="973">
        <v>79.75</v>
      </c>
      <c r="Q5" s="973">
        <v>85.48</v>
      </c>
      <c r="R5" s="973">
        <v>20.69</v>
      </c>
      <c r="S5" s="973">
        <v>27.84</v>
      </c>
      <c r="T5" s="973">
        <v>15.91</v>
      </c>
      <c r="U5" s="973">
        <v>12.44</v>
      </c>
      <c r="V5" s="973">
        <v>20.25</v>
      </c>
      <c r="W5" s="973">
        <v>7.14</v>
      </c>
      <c r="X5" s="973">
        <v>3.38</v>
      </c>
      <c r="Y5" s="973">
        <v>1.69</v>
      </c>
      <c r="Z5" s="901">
        <v>560.01</v>
      </c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</row>
    <row r="6" spans="1:47" ht="16.5" customHeight="1">
      <c r="A6" s="1214"/>
      <c r="B6" s="1212"/>
      <c r="C6" s="1212"/>
      <c r="D6" s="248" t="s">
        <v>28</v>
      </c>
      <c r="E6" s="902">
        <v>0</v>
      </c>
      <c r="F6" s="902">
        <v>0</v>
      </c>
      <c r="G6" s="902">
        <v>0</v>
      </c>
      <c r="H6" s="902">
        <v>79</v>
      </c>
      <c r="I6" s="902">
        <v>2334</v>
      </c>
      <c r="J6" s="902">
        <v>1200</v>
      </c>
      <c r="K6" s="902">
        <v>4482</v>
      </c>
      <c r="L6" s="902">
        <v>7566</v>
      </c>
      <c r="M6" s="902">
        <v>7970</v>
      </c>
      <c r="N6" s="902">
        <v>67466</v>
      </c>
      <c r="O6" s="902">
        <v>59969</v>
      </c>
      <c r="P6" s="902">
        <v>46626</v>
      </c>
      <c r="Q6" s="902">
        <v>52817</v>
      </c>
      <c r="R6" s="902">
        <v>14159</v>
      </c>
      <c r="S6" s="902">
        <v>19558</v>
      </c>
      <c r="T6" s="902">
        <v>10899</v>
      </c>
      <c r="U6" s="902">
        <v>8230</v>
      </c>
      <c r="V6" s="902">
        <v>14074</v>
      </c>
      <c r="W6" s="902">
        <v>4709</v>
      </c>
      <c r="X6" s="902">
        <v>2012</v>
      </c>
      <c r="Y6" s="902">
        <v>1042</v>
      </c>
      <c r="Z6" s="903">
        <v>325192</v>
      </c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</row>
    <row r="7" spans="1:47" ht="16.5" customHeight="1">
      <c r="A7" s="1214"/>
      <c r="B7" s="1212"/>
      <c r="C7" s="1212"/>
      <c r="D7" s="247" t="s">
        <v>26</v>
      </c>
      <c r="E7" s="904">
        <v>0</v>
      </c>
      <c r="F7" s="904">
        <v>0</v>
      </c>
      <c r="G7" s="904">
        <v>0</v>
      </c>
      <c r="H7" s="904">
        <v>6</v>
      </c>
      <c r="I7" s="904">
        <v>116</v>
      </c>
      <c r="J7" s="904">
        <v>44</v>
      </c>
      <c r="K7" s="904">
        <v>131</v>
      </c>
      <c r="L7" s="904">
        <v>174</v>
      </c>
      <c r="M7" s="904">
        <v>133</v>
      </c>
      <c r="N7" s="904">
        <v>916</v>
      </c>
      <c r="O7" s="904">
        <v>678</v>
      </c>
      <c r="P7" s="904">
        <v>450</v>
      </c>
      <c r="Q7" s="904">
        <v>434</v>
      </c>
      <c r="R7" s="904">
        <v>90</v>
      </c>
      <c r="S7" s="904">
        <v>104</v>
      </c>
      <c r="T7" s="904">
        <v>48</v>
      </c>
      <c r="U7" s="904">
        <v>28</v>
      </c>
      <c r="V7" s="904">
        <v>55</v>
      </c>
      <c r="W7" s="904">
        <v>14</v>
      </c>
      <c r="X7" s="904">
        <v>4</v>
      </c>
      <c r="Y7" s="904">
        <v>2</v>
      </c>
      <c r="Z7" s="905">
        <v>3427</v>
      </c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</row>
    <row r="8" spans="1:47" ht="16.5" customHeight="1">
      <c r="A8" s="1214"/>
      <c r="B8" s="1212"/>
      <c r="C8" s="1212" t="s">
        <v>52</v>
      </c>
      <c r="D8" s="246" t="s">
        <v>27</v>
      </c>
      <c r="E8" s="900">
        <v>0</v>
      </c>
      <c r="F8" s="900">
        <v>0</v>
      </c>
      <c r="G8" s="900">
        <v>0</v>
      </c>
      <c r="H8" s="900">
        <v>7.27</v>
      </c>
      <c r="I8" s="900">
        <v>21.05</v>
      </c>
      <c r="J8" s="900">
        <v>13.36</v>
      </c>
      <c r="K8" s="900">
        <v>49.39</v>
      </c>
      <c r="L8" s="900">
        <v>39.770000000000003</v>
      </c>
      <c r="M8" s="900">
        <v>17.29</v>
      </c>
      <c r="N8" s="900">
        <v>29.78</v>
      </c>
      <c r="O8" s="900">
        <v>46.45</v>
      </c>
      <c r="P8" s="900">
        <v>38.36</v>
      </c>
      <c r="Q8" s="900">
        <v>16.649999999999999</v>
      </c>
      <c r="R8" s="900">
        <v>5.34</v>
      </c>
      <c r="S8" s="900">
        <v>7.29</v>
      </c>
      <c r="T8" s="900">
        <v>7.5</v>
      </c>
      <c r="U8" s="900">
        <v>5.15</v>
      </c>
      <c r="V8" s="900">
        <v>4.75</v>
      </c>
      <c r="W8" s="900">
        <v>0.65</v>
      </c>
      <c r="X8" s="900">
        <v>0.98</v>
      </c>
      <c r="Y8" s="900">
        <v>0.55000000000000004</v>
      </c>
      <c r="Z8" s="901">
        <v>311.58</v>
      </c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</row>
    <row r="9" spans="1:47" ht="16.5" customHeight="1">
      <c r="A9" s="1214"/>
      <c r="B9" s="1212"/>
      <c r="C9" s="1212"/>
      <c r="D9" s="248" t="s">
        <v>28</v>
      </c>
      <c r="E9" s="902">
        <v>0</v>
      </c>
      <c r="F9" s="902">
        <v>0</v>
      </c>
      <c r="G9" s="902">
        <v>0</v>
      </c>
      <c r="H9" s="902">
        <v>1171</v>
      </c>
      <c r="I9" s="902">
        <v>3714</v>
      </c>
      <c r="J9" s="902">
        <v>2826</v>
      </c>
      <c r="K9" s="902">
        <v>10996</v>
      </c>
      <c r="L9" s="902">
        <v>9707</v>
      </c>
      <c r="M9" s="902">
        <v>4931</v>
      </c>
      <c r="N9" s="902">
        <v>9368</v>
      </c>
      <c r="O9" s="902">
        <v>16332</v>
      </c>
      <c r="P9" s="902">
        <v>13439</v>
      </c>
      <c r="Q9" s="902">
        <v>6032</v>
      </c>
      <c r="R9" s="902">
        <v>2006</v>
      </c>
      <c r="S9" s="902">
        <v>3571</v>
      </c>
      <c r="T9" s="902">
        <v>3274</v>
      </c>
      <c r="U9" s="902">
        <v>2187</v>
      </c>
      <c r="V9" s="902">
        <v>1907</v>
      </c>
      <c r="W9" s="902">
        <v>280</v>
      </c>
      <c r="X9" s="902">
        <v>391</v>
      </c>
      <c r="Y9" s="902">
        <v>230</v>
      </c>
      <c r="Z9" s="903">
        <v>92362</v>
      </c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</row>
    <row r="10" spans="1:47" ht="16.5" customHeight="1">
      <c r="A10" s="1214"/>
      <c r="B10" s="1212"/>
      <c r="C10" s="1212"/>
      <c r="D10" s="247" t="s">
        <v>26</v>
      </c>
      <c r="E10" s="904">
        <v>0</v>
      </c>
      <c r="F10" s="904">
        <v>0</v>
      </c>
      <c r="G10" s="904">
        <v>0</v>
      </c>
      <c r="H10" s="904">
        <v>76</v>
      </c>
      <c r="I10" s="904">
        <v>186</v>
      </c>
      <c r="J10" s="904">
        <v>108</v>
      </c>
      <c r="K10" s="904">
        <v>319</v>
      </c>
      <c r="L10" s="904">
        <v>223</v>
      </c>
      <c r="M10" s="904">
        <v>87</v>
      </c>
      <c r="N10" s="904">
        <v>134</v>
      </c>
      <c r="O10" s="904">
        <v>181</v>
      </c>
      <c r="P10" s="904">
        <v>132</v>
      </c>
      <c r="Q10" s="904">
        <v>46</v>
      </c>
      <c r="R10" s="904">
        <v>15</v>
      </c>
      <c r="S10" s="904">
        <v>19</v>
      </c>
      <c r="T10" s="904">
        <v>10</v>
      </c>
      <c r="U10" s="904">
        <v>8</v>
      </c>
      <c r="V10" s="904">
        <v>6</v>
      </c>
      <c r="W10" s="904">
        <v>1</v>
      </c>
      <c r="X10" s="904">
        <v>0</v>
      </c>
      <c r="Y10" s="904">
        <v>0</v>
      </c>
      <c r="Z10" s="905">
        <v>1551</v>
      </c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</row>
    <row r="11" spans="1:47" ht="16.5" customHeight="1">
      <c r="A11" s="1214"/>
      <c r="B11" s="1212"/>
      <c r="C11" s="1212" t="s">
        <v>53</v>
      </c>
      <c r="D11" s="246" t="s">
        <v>27</v>
      </c>
      <c r="E11" s="900">
        <v>0</v>
      </c>
      <c r="F11" s="900">
        <v>0</v>
      </c>
      <c r="G11" s="900">
        <v>0</v>
      </c>
      <c r="H11" s="900">
        <v>0.08</v>
      </c>
      <c r="I11" s="900">
        <v>0</v>
      </c>
      <c r="J11" s="900">
        <v>0</v>
      </c>
      <c r="K11" s="900">
        <v>0</v>
      </c>
      <c r="L11" s="900">
        <v>0.24</v>
      </c>
      <c r="M11" s="900">
        <v>1.46</v>
      </c>
      <c r="N11" s="900">
        <v>12.35</v>
      </c>
      <c r="O11" s="900">
        <v>34.19</v>
      </c>
      <c r="P11" s="900">
        <v>37.130000000000003</v>
      </c>
      <c r="Q11" s="900">
        <v>2.0499999999999998</v>
      </c>
      <c r="R11" s="900">
        <v>0.97</v>
      </c>
      <c r="S11" s="900">
        <v>0</v>
      </c>
      <c r="T11" s="900">
        <v>2.35</v>
      </c>
      <c r="U11" s="900">
        <v>0.43</v>
      </c>
      <c r="V11" s="900">
        <v>0.44</v>
      </c>
      <c r="W11" s="900">
        <v>7.0000000000000007E-2</v>
      </c>
      <c r="X11" s="900">
        <v>0</v>
      </c>
      <c r="Y11" s="900">
        <v>0</v>
      </c>
      <c r="Z11" s="901">
        <v>91.76</v>
      </c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</row>
    <row r="12" spans="1:47" ht="16.5" customHeight="1">
      <c r="A12" s="1214"/>
      <c r="B12" s="1212"/>
      <c r="C12" s="1212"/>
      <c r="D12" s="248" t="s">
        <v>28</v>
      </c>
      <c r="E12" s="902">
        <v>0</v>
      </c>
      <c r="F12" s="902">
        <v>0</v>
      </c>
      <c r="G12" s="902">
        <v>0</v>
      </c>
      <c r="H12" s="902">
        <v>6</v>
      </c>
      <c r="I12" s="902">
        <v>0</v>
      </c>
      <c r="J12" s="902">
        <v>0</v>
      </c>
      <c r="K12" s="902">
        <v>0</v>
      </c>
      <c r="L12" s="902">
        <v>43</v>
      </c>
      <c r="M12" s="902">
        <v>241</v>
      </c>
      <c r="N12" s="902">
        <v>2779</v>
      </c>
      <c r="O12" s="902">
        <v>7299</v>
      </c>
      <c r="P12" s="902">
        <v>8791</v>
      </c>
      <c r="Q12" s="902">
        <v>440</v>
      </c>
      <c r="R12" s="902">
        <v>262</v>
      </c>
      <c r="S12" s="902">
        <v>0</v>
      </c>
      <c r="T12" s="902">
        <v>637</v>
      </c>
      <c r="U12" s="902">
        <v>121</v>
      </c>
      <c r="V12" s="902">
        <v>94</v>
      </c>
      <c r="W12" s="902">
        <v>20</v>
      </c>
      <c r="X12" s="902">
        <v>0</v>
      </c>
      <c r="Y12" s="902">
        <v>0</v>
      </c>
      <c r="Z12" s="903">
        <v>20733</v>
      </c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</row>
    <row r="13" spans="1:47" ht="16.5" customHeight="1">
      <c r="A13" s="1214"/>
      <c r="B13" s="1212"/>
      <c r="C13" s="1212"/>
      <c r="D13" s="247" t="s">
        <v>26</v>
      </c>
      <c r="E13" s="904">
        <v>0</v>
      </c>
      <c r="F13" s="904">
        <v>0</v>
      </c>
      <c r="G13" s="904">
        <v>0</v>
      </c>
      <c r="H13" s="904">
        <v>1</v>
      </c>
      <c r="I13" s="904">
        <v>0</v>
      </c>
      <c r="J13" s="904">
        <v>0</v>
      </c>
      <c r="K13" s="904">
        <v>0</v>
      </c>
      <c r="L13" s="904">
        <v>1</v>
      </c>
      <c r="M13" s="904">
        <v>5</v>
      </c>
      <c r="N13" s="904">
        <v>37</v>
      </c>
      <c r="O13" s="904">
        <v>75</v>
      </c>
      <c r="P13" s="904">
        <v>72</v>
      </c>
      <c r="Q13" s="904">
        <v>4</v>
      </c>
      <c r="R13" s="904">
        <v>1</v>
      </c>
      <c r="S13" s="904">
        <v>0</v>
      </c>
      <c r="T13" s="904">
        <v>2</v>
      </c>
      <c r="U13" s="904">
        <v>0</v>
      </c>
      <c r="V13" s="904">
        <v>0</v>
      </c>
      <c r="W13" s="904">
        <v>0</v>
      </c>
      <c r="X13" s="904">
        <v>0</v>
      </c>
      <c r="Y13" s="904">
        <v>0</v>
      </c>
      <c r="Z13" s="905">
        <v>198</v>
      </c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</row>
    <row r="14" spans="1:47" ht="16.5" customHeight="1">
      <c r="A14" s="1214"/>
      <c r="B14" s="1212"/>
      <c r="C14" s="1215" t="s">
        <v>54</v>
      </c>
      <c r="D14" s="246" t="s">
        <v>27</v>
      </c>
      <c r="E14" s="900">
        <v>0</v>
      </c>
      <c r="F14" s="900">
        <v>0</v>
      </c>
      <c r="G14" s="900">
        <v>0</v>
      </c>
      <c r="H14" s="900">
        <v>0</v>
      </c>
      <c r="I14" s="900">
        <v>0</v>
      </c>
      <c r="J14" s="900">
        <v>0</v>
      </c>
      <c r="K14" s="900">
        <v>0</v>
      </c>
      <c r="L14" s="900">
        <v>0</v>
      </c>
      <c r="M14" s="900">
        <v>0.35</v>
      </c>
      <c r="N14" s="900">
        <v>0.42</v>
      </c>
      <c r="O14" s="900">
        <v>17.98</v>
      </c>
      <c r="P14" s="900">
        <v>1.3</v>
      </c>
      <c r="Q14" s="900">
        <v>0</v>
      </c>
      <c r="R14" s="900">
        <v>0.16</v>
      </c>
      <c r="S14" s="900">
        <v>0</v>
      </c>
      <c r="T14" s="900">
        <v>0</v>
      </c>
      <c r="U14" s="900">
        <v>0</v>
      </c>
      <c r="V14" s="900">
        <v>0</v>
      </c>
      <c r="W14" s="900">
        <v>0</v>
      </c>
      <c r="X14" s="900">
        <v>0</v>
      </c>
      <c r="Y14" s="900">
        <v>0</v>
      </c>
      <c r="Z14" s="901">
        <v>20.21</v>
      </c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</row>
    <row r="15" spans="1:47" ht="16.5" customHeight="1">
      <c r="A15" s="1214"/>
      <c r="B15" s="1212"/>
      <c r="C15" s="1215"/>
      <c r="D15" s="248" t="s">
        <v>28</v>
      </c>
      <c r="E15" s="902">
        <v>0</v>
      </c>
      <c r="F15" s="902">
        <v>0</v>
      </c>
      <c r="G15" s="902">
        <v>0</v>
      </c>
      <c r="H15" s="902">
        <v>0</v>
      </c>
      <c r="I15" s="902">
        <v>0</v>
      </c>
      <c r="J15" s="902">
        <v>0</v>
      </c>
      <c r="K15" s="902">
        <v>0</v>
      </c>
      <c r="L15" s="902">
        <v>0</v>
      </c>
      <c r="M15" s="902">
        <v>47</v>
      </c>
      <c r="N15" s="902">
        <v>73</v>
      </c>
      <c r="O15" s="902">
        <v>3923</v>
      </c>
      <c r="P15" s="902">
        <v>225</v>
      </c>
      <c r="Q15" s="902">
        <v>0</v>
      </c>
      <c r="R15" s="902">
        <v>44</v>
      </c>
      <c r="S15" s="902">
        <v>0</v>
      </c>
      <c r="T15" s="902">
        <v>0</v>
      </c>
      <c r="U15" s="902">
        <v>0</v>
      </c>
      <c r="V15" s="902">
        <v>0</v>
      </c>
      <c r="W15" s="902">
        <v>0</v>
      </c>
      <c r="X15" s="902">
        <v>0</v>
      </c>
      <c r="Y15" s="902">
        <v>0</v>
      </c>
      <c r="Z15" s="903">
        <v>4312</v>
      </c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</row>
    <row r="16" spans="1:47" ht="16.5" customHeight="1">
      <c r="A16" s="1214"/>
      <c r="B16" s="1212"/>
      <c r="C16" s="1215"/>
      <c r="D16" s="247" t="s">
        <v>26</v>
      </c>
      <c r="E16" s="904">
        <v>0</v>
      </c>
      <c r="F16" s="904">
        <v>0</v>
      </c>
      <c r="G16" s="904">
        <v>0</v>
      </c>
      <c r="H16" s="904">
        <v>0</v>
      </c>
      <c r="I16" s="904">
        <v>0</v>
      </c>
      <c r="J16" s="904">
        <v>0</v>
      </c>
      <c r="K16" s="904">
        <v>0</v>
      </c>
      <c r="L16" s="904">
        <v>0</v>
      </c>
      <c r="M16" s="904">
        <v>1</v>
      </c>
      <c r="N16" s="904">
        <v>1</v>
      </c>
      <c r="O16" s="904">
        <v>52</v>
      </c>
      <c r="P16" s="904">
        <v>3</v>
      </c>
      <c r="Q16" s="904">
        <v>0</v>
      </c>
      <c r="R16" s="904">
        <v>0</v>
      </c>
      <c r="S16" s="904">
        <v>0</v>
      </c>
      <c r="T16" s="904">
        <v>0</v>
      </c>
      <c r="U16" s="904">
        <v>0</v>
      </c>
      <c r="V16" s="904">
        <v>0</v>
      </c>
      <c r="W16" s="904">
        <v>0</v>
      </c>
      <c r="X16" s="904">
        <v>0</v>
      </c>
      <c r="Y16" s="904">
        <v>0</v>
      </c>
      <c r="Z16" s="906">
        <v>57</v>
      </c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</row>
    <row r="17" spans="1:47" ht="16.5" customHeight="1">
      <c r="A17" s="1214"/>
      <c r="B17" s="1212" t="s">
        <v>30</v>
      </c>
      <c r="C17" s="1212"/>
      <c r="D17" s="246" t="s">
        <v>27</v>
      </c>
      <c r="E17" s="900">
        <v>0</v>
      </c>
      <c r="F17" s="900">
        <v>0</v>
      </c>
      <c r="G17" s="900">
        <v>0</v>
      </c>
      <c r="H17" s="900">
        <v>7.77</v>
      </c>
      <c r="I17" s="900">
        <v>30.18</v>
      </c>
      <c r="J17" s="900">
        <v>17.100000000000001</v>
      </c>
      <c r="K17" s="900">
        <v>61.54</v>
      </c>
      <c r="L17" s="900">
        <v>58.07</v>
      </c>
      <c r="M17" s="900">
        <v>35.6</v>
      </c>
      <c r="N17" s="900">
        <v>161.51999999999998</v>
      </c>
      <c r="O17" s="900">
        <v>205.09</v>
      </c>
      <c r="P17" s="900">
        <v>156.54000000000002</v>
      </c>
      <c r="Q17" s="900">
        <v>104.17999999999999</v>
      </c>
      <c r="R17" s="900">
        <v>27.16</v>
      </c>
      <c r="S17" s="900">
        <v>35.130000000000003</v>
      </c>
      <c r="T17" s="900">
        <v>25.76</v>
      </c>
      <c r="U17" s="900">
        <v>18.02</v>
      </c>
      <c r="V17" s="900">
        <v>25.44</v>
      </c>
      <c r="W17" s="900">
        <v>7.86</v>
      </c>
      <c r="X17" s="900">
        <v>4.3599999999999994</v>
      </c>
      <c r="Y17" s="900">
        <v>2.2400000000000002</v>
      </c>
      <c r="Z17" s="901">
        <v>983.56</v>
      </c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</row>
    <row r="18" spans="1:47" ht="16.5" customHeight="1">
      <c r="A18" s="1214"/>
      <c r="B18" s="1212"/>
      <c r="C18" s="1212"/>
      <c r="D18" s="248" t="s">
        <v>28</v>
      </c>
      <c r="E18" s="902">
        <v>0</v>
      </c>
      <c r="F18" s="902">
        <v>0</v>
      </c>
      <c r="G18" s="902">
        <v>0</v>
      </c>
      <c r="H18" s="902">
        <v>1256</v>
      </c>
      <c r="I18" s="902">
        <v>6048</v>
      </c>
      <c r="J18" s="902">
        <v>4026</v>
      </c>
      <c r="K18" s="902">
        <v>15478</v>
      </c>
      <c r="L18" s="902">
        <v>17316</v>
      </c>
      <c r="M18" s="902">
        <v>13189</v>
      </c>
      <c r="N18" s="902">
        <v>79686</v>
      </c>
      <c r="O18" s="902">
        <v>87523</v>
      </c>
      <c r="P18" s="902">
        <v>69081</v>
      </c>
      <c r="Q18" s="902">
        <v>59289</v>
      </c>
      <c r="R18" s="902">
        <v>16471</v>
      </c>
      <c r="S18" s="902">
        <v>23129</v>
      </c>
      <c r="T18" s="902">
        <v>14810</v>
      </c>
      <c r="U18" s="902">
        <v>10538</v>
      </c>
      <c r="V18" s="902">
        <v>16075</v>
      </c>
      <c r="W18" s="902">
        <v>5009</v>
      </c>
      <c r="X18" s="902">
        <v>2403</v>
      </c>
      <c r="Y18" s="902">
        <v>1272</v>
      </c>
      <c r="Z18" s="903">
        <v>442599</v>
      </c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</row>
    <row r="19" spans="1:47" ht="16.5" customHeight="1">
      <c r="A19" s="1214"/>
      <c r="B19" s="1212"/>
      <c r="C19" s="1212"/>
      <c r="D19" s="247" t="s">
        <v>26</v>
      </c>
      <c r="E19" s="907">
        <v>0</v>
      </c>
      <c r="F19" s="907">
        <v>0</v>
      </c>
      <c r="G19" s="907">
        <v>0</v>
      </c>
      <c r="H19" s="907">
        <v>83</v>
      </c>
      <c r="I19" s="907">
        <v>302</v>
      </c>
      <c r="J19" s="907">
        <v>152</v>
      </c>
      <c r="K19" s="907">
        <v>450</v>
      </c>
      <c r="L19" s="907">
        <v>398</v>
      </c>
      <c r="M19" s="907">
        <v>226</v>
      </c>
      <c r="N19" s="907">
        <v>1088</v>
      </c>
      <c r="O19" s="907">
        <v>986</v>
      </c>
      <c r="P19" s="907">
        <v>657</v>
      </c>
      <c r="Q19" s="907">
        <v>484</v>
      </c>
      <c r="R19" s="907">
        <v>106</v>
      </c>
      <c r="S19" s="907">
        <v>123</v>
      </c>
      <c r="T19" s="907">
        <v>60</v>
      </c>
      <c r="U19" s="907">
        <v>36</v>
      </c>
      <c r="V19" s="907">
        <v>61</v>
      </c>
      <c r="W19" s="907">
        <v>15</v>
      </c>
      <c r="X19" s="907">
        <v>4</v>
      </c>
      <c r="Y19" s="907">
        <v>2</v>
      </c>
      <c r="Z19" s="908">
        <v>5233</v>
      </c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</row>
    <row r="20" spans="1:47" ht="16.5" customHeight="1">
      <c r="A20" s="1214"/>
      <c r="B20" s="1212" t="s">
        <v>31</v>
      </c>
      <c r="C20" s="1215" t="s">
        <v>55</v>
      </c>
      <c r="D20" s="246" t="s">
        <v>27</v>
      </c>
      <c r="E20" s="900">
        <v>0</v>
      </c>
      <c r="F20" s="900">
        <v>0</v>
      </c>
      <c r="G20" s="900">
        <v>0</v>
      </c>
      <c r="H20" s="900">
        <v>0</v>
      </c>
      <c r="I20" s="900">
        <v>6.63</v>
      </c>
      <c r="J20" s="900">
        <v>4.0599999999999996</v>
      </c>
      <c r="K20" s="900">
        <v>4.0999999999999996</v>
      </c>
      <c r="L20" s="900">
        <v>0.77</v>
      </c>
      <c r="M20" s="900">
        <v>0</v>
      </c>
      <c r="N20" s="900">
        <v>0</v>
      </c>
      <c r="O20" s="900">
        <v>0.28999999999999998</v>
      </c>
      <c r="P20" s="900">
        <v>0</v>
      </c>
      <c r="Q20" s="900">
        <v>0</v>
      </c>
      <c r="R20" s="900">
        <v>0</v>
      </c>
      <c r="S20" s="900">
        <v>0</v>
      </c>
      <c r="T20" s="900">
        <v>0</v>
      </c>
      <c r="U20" s="900">
        <v>0</v>
      </c>
      <c r="V20" s="900">
        <v>0</v>
      </c>
      <c r="W20" s="900">
        <v>0</v>
      </c>
      <c r="X20" s="900">
        <v>0</v>
      </c>
      <c r="Y20" s="900">
        <v>0</v>
      </c>
      <c r="Z20" s="901">
        <v>15.85</v>
      </c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</row>
    <row r="21" spans="1:47" ht="16.5" customHeight="1">
      <c r="A21" s="1214"/>
      <c r="B21" s="1212"/>
      <c r="C21" s="1215"/>
      <c r="D21" s="248" t="s">
        <v>28</v>
      </c>
      <c r="E21" s="902">
        <v>0</v>
      </c>
      <c r="F21" s="902">
        <v>0</v>
      </c>
      <c r="G21" s="902">
        <v>0</v>
      </c>
      <c r="H21" s="902">
        <v>0</v>
      </c>
      <c r="I21" s="902">
        <v>410</v>
      </c>
      <c r="J21" s="902">
        <v>305</v>
      </c>
      <c r="K21" s="902">
        <v>329</v>
      </c>
      <c r="L21" s="902">
        <v>69</v>
      </c>
      <c r="M21" s="902">
        <v>0</v>
      </c>
      <c r="N21" s="902">
        <v>0</v>
      </c>
      <c r="O21" s="902">
        <v>21</v>
      </c>
      <c r="P21" s="902">
        <v>0</v>
      </c>
      <c r="Q21" s="902">
        <v>0</v>
      </c>
      <c r="R21" s="902">
        <v>0</v>
      </c>
      <c r="S21" s="902">
        <v>0</v>
      </c>
      <c r="T21" s="902">
        <v>0</v>
      </c>
      <c r="U21" s="902">
        <v>0</v>
      </c>
      <c r="V21" s="902">
        <v>0</v>
      </c>
      <c r="W21" s="902">
        <v>0</v>
      </c>
      <c r="X21" s="902">
        <v>0</v>
      </c>
      <c r="Y21" s="902">
        <v>0</v>
      </c>
      <c r="Z21" s="903">
        <v>1134</v>
      </c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</row>
    <row r="22" spans="1:47" ht="16.5" customHeight="1">
      <c r="A22" s="1214"/>
      <c r="B22" s="1212"/>
      <c r="C22" s="1215"/>
      <c r="D22" s="247" t="s">
        <v>26</v>
      </c>
      <c r="E22" s="904">
        <v>0</v>
      </c>
      <c r="F22" s="904">
        <v>0</v>
      </c>
      <c r="G22" s="904">
        <v>0</v>
      </c>
      <c r="H22" s="904">
        <v>0</v>
      </c>
      <c r="I22" s="904">
        <v>24</v>
      </c>
      <c r="J22" s="904">
        <v>13</v>
      </c>
      <c r="K22" s="904">
        <v>9</v>
      </c>
      <c r="L22" s="904">
        <v>1</v>
      </c>
      <c r="M22" s="904">
        <v>0</v>
      </c>
      <c r="N22" s="904">
        <v>0</v>
      </c>
      <c r="O22" s="904">
        <v>0</v>
      </c>
      <c r="P22" s="904">
        <v>0</v>
      </c>
      <c r="Q22" s="904">
        <v>0</v>
      </c>
      <c r="R22" s="904">
        <v>0</v>
      </c>
      <c r="S22" s="904">
        <v>0</v>
      </c>
      <c r="T22" s="904">
        <v>0</v>
      </c>
      <c r="U22" s="904">
        <v>0</v>
      </c>
      <c r="V22" s="904">
        <v>0</v>
      </c>
      <c r="W22" s="904">
        <v>0</v>
      </c>
      <c r="X22" s="904">
        <v>0</v>
      </c>
      <c r="Y22" s="904">
        <v>0</v>
      </c>
      <c r="Z22" s="905">
        <v>47</v>
      </c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</row>
    <row r="23" spans="1:47" ht="16.5" customHeight="1">
      <c r="A23" s="1214"/>
      <c r="B23" s="1212"/>
      <c r="C23" s="1215" t="s">
        <v>56</v>
      </c>
      <c r="D23" s="246" t="s">
        <v>27</v>
      </c>
      <c r="E23" s="900">
        <v>0</v>
      </c>
      <c r="F23" s="900">
        <v>0</v>
      </c>
      <c r="G23" s="900">
        <v>0</v>
      </c>
      <c r="H23" s="900">
        <v>0</v>
      </c>
      <c r="I23" s="900">
        <v>0</v>
      </c>
      <c r="J23" s="900">
        <v>0</v>
      </c>
      <c r="K23" s="900">
        <v>0</v>
      </c>
      <c r="L23" s="900">
        <v>0</v>
      </c>
      <c r="M23" s="900">
        <v>0</v>
      </c>
      <c r="N23" s="900">
        <v>0.04</v>
      </c>
      <c r="O23" s="900">
        <v>0</v>
      </c>
      <c r="P23" s="900">
        <v>0</v>
      </c>
      <c r="Q23" s="900">
        <v>0</v>
      </c>
      <c r="R23" s="900">
        <v>0</v>
      </c>
      <c r="S23" s="900">
        <v>0</v>
      </c>
      <c r="T23" s="900">
        <v>0</v>
      </c>
      <c r="U23" s="900">
        <v>0</v>
      </c>
      <c r="V23" s="900">
        <v>0</v>
      </c>
      <c r="W23" s="900">
        <v>0</v>
      </c>
      <c r="X23" s="900">
        <v>0</v>
      </c>
      <c r="Y23" s="900">
        <v>0</v>
      </c>
      <c r="Z23" s="901">
        <v>0.04</v>
      </c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</row>
    <row r="24" spans="1:47" ht="16.5" customHeight="1">
      <c r="A24" s="1214"/>
      <c r="B24" s="1212"/>
      <c r="C24" s="1215"/>
      <c r="D24" s="248" t="s">
        <v>28</v>
      </c>
      <c r="E24" s="902">
        <v>0</v>
      </c>
      <c r="F24" s="902">
        <v>0</v>
      </c>
      <c r="G24" s="902">
        <v>0</v>
      </c>
      <c r="H24" s="902">
        <v>0</v>
      </c>
      <c r="I24" s="902">
        <v>0</v>
      </c>
      <c r="J24" s="902">
        <v>0</v>
      </c>
      <c r="K24" s="902">
        <v>0</v>
      </c>
      <c r="L24" s="902">
        <v>0</v>
      </c>
      <c r="M24" s="902">
        <v>0</v>
      </c>
      <c r="N24" s="902">
        <v>4</v>
      </c>
      <c r="O24" s="902">
        <v>0</v>
      </c>
      <c r="P24" s="902">
        <v>0</v>
      </c>
      <c r="Q24" s="902">
        <v>0</v>
      </c>
      <c r="R24" s="902">
        <v>0</v>
      </c>
      <c r="S24" s="902">
        <v>0</v>
      </c>
      <c r="T24" s="902">
        <v>0</v>
      </c>
      <c r="U24" s="902">
        <v>0</v>
      </c>
      <c r="V24" s="902">
        <v>0</v>
      </c>
      <c r="W24" s="902">
        <v>0</v>
      </c>
      <c r="X24" s="902">
        <v>0</v>
      </c>
      <c r="Y24" s="902">
        <v>0</v>
      </c>
      <c r="Z24" s="903">
        <v>4</v>
      </c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</row>
    <row r="25" spans="1:47" ht="16.5" customHeight="1">
      <c r="A25" s="1214"/>
      <c r="B25" s="1212"/>
      <c r="C25" s="1215"/>
      <c r="D25" s="247" t="s">
        <v>26</v>
      </c>
      <c r="E25" s="904">
        <v>0</v>
      </c>
      <c r="F25" s="904">
        <v>0</v>
      </c>
      <c r="G25" s="904">
        <v>0</v>
      </c>
      <c r="H25" s="904">
        <v>0</v>
      </c>
      <c r="I25" s="904">
        <v>0</v>
      </c>
      <c r="J25" s="904">
        <v>0</v>
      </c>
      <c r="K25" s="904">
        <v>0</v>
      </c>
      <c r="L25" s="904">
        <v>0</v>
      </c>
      <c r="M25" s="904">
        <v>0</v>
      </c>
      <c r="N25" s="904">
        <v>0</v>
      </c>
      <c r="O25" s="904">
        <v>0</v>
      </c>
      <c r="P25" s="904">
        <v>0</v>
      </c>
      <c r="Q25" s="904">
        <v>0</v>
      </c>
      <c r="R25" s="904">
        <v>0</v>
      </c>
      <c r="S25" s="904">
        <v>0</v>
      </c>
      <c r="T25" s="904">
        <v>0</v>
      </c>
      <c r="U25" s="904">
        <v>0</v>
      </c>
      <c r="V25" s="904">
        <v>0</v>
      </c>
      <c r="W25" s="904">
        <v>0</v>
      </c>
      <c r="X25" s="904">
        <v>0</v>
      </c>
      <c r="Y25" s="904">
        <v>0</v>
      </c>
      <c r="Z25" s="906">
        <v>0</v>
      </c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</row>
    <row r="26" spans="1:47" ht="16.5" customHeight="1">
      <c r="A26" s="1214"/>
      <c r="B26" s="1212" t="s">
        <v>30</v>
      </c>
      <c r="C26" s="1212"/>
      <c r="D26" s="246" t="s">
        <v>27</v>
      </c>
      <c r="E26" s="900">
        <v>0</v>
      </c>
      <c r="F26" s="900">
        <v>0</v>
      </c>
      <c r="G26" s="900">
        <v>0</v>
      </c>
      <c r="H26" s="900">
        <v>0</v>
      </c>
      <c r="I26" s="900">
        <v>6.63</v>
      </c>
      <c r="J26" s="900">
        <v>4.0599999999999996</v>
      </c>
      <c r="K26" s="900">
        <v>4.0999999999999996</v>
      </c>
      <c r="L26" s="900">
        <v>0.77</v>
      </c>
      <c r="M26" s="900">
        <v>0</v>
      </c>
      <c r="N26" s="900">
        <v>0.04</v>
      </c>
      <c r="O26" s="900">
        <v>0.28999999999999998</v>
      </c>
      <c r="P26" s="900">
        <v>0</v>
      </c>
      <c r="Q26" s="900">
        <v>0</v>
      </c>
      <c r="R26" s="900">
        <v>0</v>
      </c>
      <c r="S26" s="900">
        <v>0</v>
      </c>
      <c r="T26" s="900">
        <v>0</v>
      </c>
      <c r="U26" s="900">
        <v>0</v>
      </c>
      <c r="V26" s="900">
        <v>0</v>
      </c>
      <c r="W26" s="900">
        <v>0</v>
      </c>
      <c r="X26" s="900">
        <v>0</v>
      </c>
      <c r="Y26" s="900">
        <v>0</v>
      </c>
      <c r="Z26" s="901">
        <v>15.889999999999999</v>
      </c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</row>
    <row r="27" spans="1:47" ht="16.5" customHeight="1">
      <c r="A27" s="1214"/>
      <c r="B27" s="1212"/>
      <c r="C27" s="1212"/>
      <c r="D27" s="248" t="s">
        <v>28</v>
      </c>
      <c r="E27" s="902">
        <v>0</v>
      </c>
      <c r="F27" s="902">
        <v>0</v>
      </c>
      <c r="G27" s="902">
        <v>0</v>
      </c>
      <c r="H27" s="902">
        <v>0</v>
      </c>
      <c r="I27" s="902">
        <v>410</v>
      </c>
      <c r="J27" s="902">
        <v>305</v>
      </c>
      <c r="K27" s="902">
        <v>329</v>
      </c>
      <c r="L27" s="902">
        <v>69</v>
      </c>
      <c r="M27" s="902">
        <v>0</v>
      </c>
      <c r="N27" s="902">
        <v>4</v>
      </c>
      <c r="O27" s="902">
        <v>21</v>
      </c>
      <c r="P27" s="902">
        <v>0</v>
      </c>
      <c r="Q27" s="902">
        <v>0</v>
      </c>
      <c r="R27" s="902">
        <v>0</v>
      </c>
      <c r="S27" s="902">
        <v>0</v>
      </c>
      <c r="T27" s="902">
        <v>0</v>
      </c>
      <c r="U27" s="902">
        <v>0</v>
      </c>
      <c r="V27" s="902">
        <v>0</v>
      </c>
      <c r="W27" s="902">
        <v>0</v>
      </c>
      <c r="X27" s="902">
        <v>0</v>
      </c>
      <c r="Y27" s="902">
        <v>0</v>
      </c>
      <c r="Z27" s="903">
        <v>1138</v>
      </c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</row>
    <row r="28" spans="1:47" ht="16.5" customHeight="1">
      <c r="A28" s="1214"/>
      <c r="B28" s="1212"/>
      <c r="C28" s="1212"/>
      <c r="D28" s="247" t="s">
        <v>26</v>
      </c>
      <c r="E28" s="907">
        <v>0</v>
      </c>
      <c r="F28" s="907">
        <v>0</v>
      </c>
      <c r="G28" s="907">
        <v>0</v>
      </c>
      <c r="H28" s="907">
        <v>0</v>
      </c>
      <c r="I28" s="907">
        <v>24</v>
      </c>
      <c r="J28" s="907">
        <v>13</v>
      </c>
      <c r="K28" s="907">
        <v>9</v>
      </c>
      <c r="L28" s="907">
        <v>1</v>
      </c>
      <c r="M28" s="907">
        <v>0</v>
      </c>
      <c r="N28" s="907">
        <v>0</v>
      </c>
      <c r="O28" s="907">
        <v>0</v>
      </c>
      <c r="P28" s="907">
        <v>0</v>
      </c>
      <c r="Q28" s="907">
        <v>0</v>
      </c>
      <c r="R28" s="907">
        <v>0</v>
      </c>
      <c r="S28" s="907">
        <v>0</v>
      </c>
      <c r="T28" s="907">
        <v>0</v>
      </c>
      <c r="U28" s="907">
        <v>0</v>
      </c>
      <c r="V28" s="907">
        <v>0</v>
      </c>
      <c r="W28" s="907">
        <v>0</v>
      </c>
      <c r="X28" s="907">
        <v>0</v>
      </c>
      <c r="Y28" s="907">
        <v>0</v>
      </c>
      <c r="Z28" s="908">
        <v>47</v>
      </c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</row>
    <row r="29" spans="1:47" ht="16.5" customHeight="1">
      <c r="A29" s="1214" t="s">
        <v>24</v>
      </c>
      <c r="B29" s="1212"/>
      <c r="C29" s="1212"/>
      <c r="D29" s="246" t="s">
        <v>27</v>
      </c>
      <c r="E29" s="900">
        <v>0</v>
      </c>
      <c r="F29" s="900">
        <v>0</v>
      </c>
      <c r="G29" s="900">
        <v>0</v>
      </c>
      <c r="H29" s="900">
        <v>7.77</v>
      </c>
      <c r="I29" s="900">
        <v>36.81</v>
      </c>
      <c r="J29" s="900">
        <v>21.16</v>
      </c>
      <c r="K29" s="900">
        <v>65.64</v>
      </c>
      <c r="L29" s="900">
        <v>58.84</v>
      </c>
      <c r="M29" s="900">
        <v>35.6</v>
      </c>
      <c r="N29" s="900">
        <v>161.55999999999997</v>
      </c>
      <c r="O29" s="900">
        <v>205.38</v>
      </c>
      <c r="P29" s="900">
        <v>156.54000000000002</v>
      </c>
      <c r="Q29" s="900">
        <v>104.17999999999999</v>
      </c>
      <c r="R29" s="900">
        <v>27.16</v>
      </c>
      <c r="S29" s="900">
        <v>35.130000000000003</v>
      </c>
      <c r="T29" s="900">
        <v>25.76</v>
      </c>
      <c r="U29" s="900">
        <v>18.02</v>
      </c>
      <c r="V29" s="900">
        <v>25.44</v>
      </c>
      <c r="W29" s="900">
        <v>7.86</v>
      </c>
      <c r="X29" s="900">
        <v>4.3599999999999994</v>
      </c>
      <c r="Y29" s="900">
        <v>2.2400000000000002</v>
      </c>
      <c r="Z29" s="901">
        <v>999.44999999999993</v>
      </c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</row>
    <row r="30" spans="1:47" ht="16.5" customHeight="1">
      <c r="A30" s="1214"/>
      <c r="B30" s="1212"/>
      <c r="C30" s="1212"/>
      <c r="D30" s="248" t="s">
        <v>28</v>
      </c>
      <c r="E30" s="902">
        <v>0</v>
      </c>
      <c r="F30" s="902">
        <v>0</v>
      </c>
      <c r="G30" s="902">
        <v>0</v>
      </c>
      <c r="H30" s="902">
        <v>1256</v>
      </c>
      <c r="I30" s="902">
        <v>6458</v>
      </c>
      <c r="J30" s="902">
        <v>4331</v>
      </c>
      <c r="K30" s="902">
        <v>15807</v>
      </c>
      <c r="L30" s="902">
        <v>17385</v>
      </c>
      <c r="M30" s="902">
        <v>13189</v>
      </c>
      <c r="N30" s="902">
        <v>79690</v>
      </c>
      <c r="O30" s="902">
        <v>87544</v>
      </c>
      <c r="P30" s="902">
        <v>69081</v>
      </c>
      <c r="Q30" s="902">
        <v>59289</v>
      </c>
      <c r="R30" s="902">
        <v>16471</v>
      </c>
      <c r="S30" s="902">
        <v>23129</v>
      </c>
      <c r="T30" s="902">
        <v>14810</v>
      </c>
      <c r="U30" s="902">
        <v>10538</v>
      </c>
      <c r="V30" s="902">
        <v>16075</v>
      </c>
      <c r="W30" s="902">
        <v>5009</v>
      </c>
      <c r="X30" s="902">
        <v>2403</v>
      </c>
      <c r="Y30" s="902">
        <v>1272</v>
      </c>
      <c r="Z30" s="903">
        <v>443737</v>
      </c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</row>
    <row r="31" spans="1:47" ht="16.5" customHeight="1">
      <c r="A31" s="1214"/>
      <c r="B31" s="1212"/>
      <c r="C31" s="1212"/>
      <c r="D31" s="247" t="s">
        <v>26</v>
      </c>
      <c r="E31" s="907">
        <v>0</v>
      </c>
      <c r="F31" s="907">
        <v>0</v>
      </c>
      <c r="G31" s="907">
        <v>0</v>
      </c>
      <c r="H31" s="907">
        <v>83</v>
      </c>
      <c r="I31" s="907">
        <v>326</v>
      </c>
      <c r="J31" s="907">
        <v>165</v>
      </c>
      <c r="K31" s="907">
        <v>459</v>
      </c>
      <c r="L31" s="907">
        <v>399</v>
      </c>
      <c r="M31" s="907">
        <v>226</v>
      </c>
      <c r="N31" s="907">
        <v>1088</v>
      </c>
      <c r="O31" s="907">
        <v>986</v>
      </c>
      <c r="P31" s="907">
        <v>657</v>
      </c>
      <c r="Q31" s="907">
        <v>484</v>
      </c>
      <c r="R31" s="907">
        <v>106</v>
      </c>
      <c r="S31" s="907">
        <v>123</v>
      </c>
      <c r="T31" s="907">
        <v>60</v>
      </c>
      <c r="U31" s="907">
        <v>36</v>
      </c>
      <c r="V31" s="907">
        <v>61</v>
      </c>
      <c r="W31" s="907">
        <v>15</v>
      </c>
      <c r="X31" s="907">
        <v>4</v>
      </c>
      <c r="Y31" s="907">
        <v>2</v>
      </c>
      <c r="Z31" s="908">
        <v>5280</v>
      </c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</row>
    <row r="32" spans="1:47" ht="16.5" customHeight="1">
      <c r="A32" s="1214" t="s">
        <v>34</v>
      </c>
      <c r="B32" s="1212" t="s">
        <v>29</v>
      </c>
      <c r="C32" s="1215" t="s">
        <v>53</v>
      </c>
      <c r="D32" s="246" t="s">
        <v>27</v>
      </c>
      <c r="E32" s="900">
        <v>0</v>
      </c>
      <c r="F32" s="900">
        <v>0</v>
      </c>
      <c r="G32" s="900">
        <v>0</v>
      </c>
      <c r="H32" s="900">
        <v>0.1</v>
      </c>
      <c r="I32" s="900">
        <v>0</v>
      </c>
      <c r="J32" s="900">
        <v>0</v>
      </c>
      <c r="K32" s="900">
        <v>0</v>
      </c>
      <c r="L32" s="900">
        <v>0</v>
      </c>
      <c r="M32" s="900">
        <v>0.33</v>
      </c>
      <c r="N32" s="900">
        <v>14.52</v>
      </c>
      <c r="O32" s="900">
        <v>14.02</v>
      </c>
      <c r="P32" s="900">
        <v>24.72</v>
      </c>
      <c r="Q32" s="900">
        <v>81.98</v>
      </c>
      <c r="R32" s="900">
        <v>100.55</v>
      </c>
      <c r="S32" s="900">
        <v>86.51</v>
      </c>
      <c r="T32" s="900">
        <v>92.32</v>
      </c>
      <c r="U32" s="900">
        <v>46.02</v>
      </c>
      <c r="V32" s="900">
        <v>23.17</v>
      </c>
      <c r="W32" s="900">
        <v>10.88</v>
      </c>
      <c r="X32" s="900">
        <v>10.16</v>
      </c>
      <c r="Y32" s="900">
        <v>14.52</v>
      </c>
      <c r="Z32" s="901">
        <v>519.79999999999995</v>
      </c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</row>
    <row r="33" spans="1:47" ht="16.5" customHeight="1">
      <c r="A33" s="1214"/>
      <c r="B33" s="1212"/>
      <c r="C33" s="1215"/>
      <c r="D33" s="248" t="s">
        <v>28</v>
      </c>
      <c r="E33" s="902">
        <v>0</v>
      </c>
      <c r="F33" s="902">
        <v>0</v>
      </c>
      <c r="G33" s="902">
        <v>0</v>
      </c>
      <c r="H33" s="902">
        <v>3</v>
      </c>
      <c r="I33" s="902">
        <v>0</v>
      </c>
      <c r="J33" s="902">
        <v>0</v>
      </c>
      <c r="K33" s="902">
        <v>0</v>
      </c>
      <c r="L33" s="902">
        <v>0</v>
      </c>
      <c r="M33" s="902">
        <v>45</v>
      </c>
      <c r="N33" s="902">
        <v>2742</v>
      </c>
      <c r="O33" s="902">
        <v>2905</v>
      </c>
      <c r="P33" s="902">
        <v>5322</v>
      </c>
      <c r="Q33" s="902">
        <v>19926</v>
      </c>
      <c r="R33" s="902">
        <v>24588</v>
      </c>
      <c r="S33" s="902">
        <v>22262</v>
      </c>
      <c r="T33" s="902">
        <v>23268</v>
      </c>
      <c r="U33" s="902">
        <v>11762</v>
      </c>
      <c r="V33" s="902">
        <v>6191</v>
      </c>
      <c r="W33" s="902">
        <v>2689</v>
      </c>
      <c r="X33" s="902">
        <v>2633</v>
      </c>
      <c r="Y33" s="902">
        <v>3580</v>
      </c>
      <c r="Z33" s="903">
        <v>127916</v>
      </c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</row>
    <row r="34" spans="1:47" ht="16.5" customHeight="1">
      <c r="A34" s="1214"/>
      <c r="B34" s="1212"/>
      <c r="C34" s="1215"/>
      <c r="D34" s="247" t="s">
        <v>26</v>
      </c>
      <c r="E34" s="904">
        <v>0</v>
      </c>
      <c r="F34" s="904">
        <v>0</v>
      </c>
      <c r="G34" s="904">
        <v>0</v>
      </c>
      <c r="H34" s="904">
        <v>0</v>
      </c>
      <c r="I34" s="904">
        <v>0</v>
      </c>
      <c r="J34" s="904">
        <v>0</v>
      </c>
      <c r="K34" s="904">
        <v>0</v>
      </c>
      <c r="L34" s="904">
        <v>0</v>
      </c>
      <c r="M34" s="904">
        <v>1</v>
      </c>
      <c r="N34" s="904">
        <v>44</v>
      </c>
      <c r="O34" s="904">
        <v>36</v>
      </c>
      <c r="P34" s="904">
        <v>44</v>
      </c>
      <c r="Q34" s="904">
        <v>138</v>
      </c>
      <c r="R34" s="904">
        <v>120</v>
      </c>
      <c r="S34" s="904">
        <v>72</v>
      </c>
      <c r="T34" s="904">
        <v>71</v>
      </c>
      <c r="U34" s="904">
        <v>32</v>
      </c>
      <c r="V34" s="904">
        <v>22</v>
      </c>
      <c r="W34" s="904">
        <v>9</v>
      </c>
      <c r="X34" s="904">
        <v>9</v>
      </c>
      <c r="Y34" s="904">
        <v>12</v>
      </c>
      <c r="Z34" s="905">
        <v>610</v>
      </c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</row>
    <row r="35" spans="1:47" ht="16.5" customHeight="1">
      <c r="A35" s="1214"/>
      <c r="B35" s="1212"/>
      <c r="C35" s="1215" t="s">
        <v>54</v>
      </c>
      <c r="D35" s="246" t="s">
        <v>27</v>
      </c>
      <c r="E35" s="900">
        <v>0</v>
      </c>
      <c r="F35" s="900">
        <v>0</v>
      </c>
      <c r="G35" s="900">
        <v>0</v>
      </c>
      <c r="H35" s="900">
        <v>0</v>
      </c>
      <c r="I35" s="900">
        <v>0</v>
      </c>
      <c r="J35" s="900">
        <v>0</v>
      </c>
      <c r="K35" s="900">
        <v>0</v>
      </c>
      <c r="L35" s="900">
        <v>0</v>
      </c>
      <c r="M35" s="900">
        <v>0</v>
      </c>
      <c r="N35" s="900">
        <v>0</v>
      </c>
      <c r="O35" s="900">
        <v>0</v>
      </c>
      <c r="P35" s="900">
        <v>0</v>
      </c>
      <c r="Q35" s="900">
        <v>0</v>
      </c>
      <c r="R35" s="900">
        <v>0</v>
      </c>
      <c r="S35" s="900">
        <v>0</v>
      </c>
      <c r="T35" s="900">
        <v>0</v>
      </c>
      <c r="U35" s="900">
        <v>0</v>
      </c>
      <c r="V35" s="900">
        <v>0</v>
      </c>
      <c r="W35" s="900">
        <v>0</v>
      </c>
      <c r="X35" s="900">
        <v>0</v>
      </c>
      <c r="Y35" s="900">
        <v>0</v>
      </c>
      <c r="Z35" s="901">
        <v>0</v>
      </c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</row>
    <row r="36" spans="1:47" ht="16.5" customHeight="1">
      <c r="A36" s="1214"/>
      <c r="B36" s="1212"/>
      <c r="C36" s="1215"/>
      <c r="D36" s="248" t="s">
        <v>28</v>
      </c>
      <c r="E36" s="902">
        <v>0</v>
      </c>
      <c r="F36" s="902">
        <v>0</v>
      </c>
      <c r="G36" s="902">
        <v>0</v>
      </c>
      <c r="H36" s="902">
        <v>0</v>
      </c>
      <c r="I36" s="902">
        <v>0</v>
      </c>
      <c r="J36" s="902">
        <v>0</v>
      </c>
      <c r="K36" s="902">
        <v>0</v>
      </c>
      <c r="L36" s="902">
        <v>0</v>
      </c>
      <c r="M36" s="902">
        <v>0</v>
      </c>
      <c r="N36" s="902">
        <v>0</v>
      </c>
      <c r="O36" s="902">
        <v>0</v>
      </c>
      <c r="P36" s="902">
        <v>0</v>
      </c>
      <c r="Q36" s="902">
        <v>0</v>
      </c>
      <c r="R36" s="902">
        <v>0</v>
      </c>
      <c r="S36" s="902">
        <v>0</v>
      </c>
      <c r="T36" s="902">
        <v>0</v>
      </c>
      <c r="U36" s="902">
        <v>0</v>
      </c>
      <c r="V36" s="902">
        <v>0</v>
      </c>
      <c r="W36" s="902">
        <v>0</v>
      </c>
      <c r="X36" s="902">
        <v>0</v>
      </c>
      <c r="Y36" s="902">
        <v>0</v>
      </c>
      <c r="Z36" s="903">
        <v>0</v>
      </c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</row>
    <row r="37" spans="1:47" ht="16.5" customHeight="1">
      <c r="A37" s="1214"/>
      <c r="B37" s="1212"/>
      <c r="C37" s="1215"/>
      <c r="D37" s="247" t="s">
        <v>26</v>
      </c>
      <c r="E37" s="904">
        <v>0</v>
      </c>
      <c r="F37" s="904">
        <v>0</v>
      </c>
      <c r="G37" s="904">
        <v>0</v>
      </c>
      <c r="H37" s="904">
        <v>0</v>
      </c>
      <c r="I37" s="904">
        <v>0</v>
      </c>
      <c r="J37" s="904">
        <v>0</v>
      </c>
      <c r="K37" s="904">
        <v>0</v>
      </c>
      <c r="L37" s="904">
        <v>0</v>
      </c>
      <c r="M37" s="904">
        <v>0</v>
      </c>
      <c r="N37" s="904">
        <v>0</v>
      </c>
      <c r="O37" s="904">
        <v>0</v>
      </c>
      <c r="P37" s="904">
        <v>0</v>
      </c>
      <c r="Q37" s="904">
        <v>0</v>
      </c>
      <c r="R37" s="904">
        <v>0</v>
      </c>
      <c r="S37" s="904">
        <v>0</v>
      </c>
      <c r="T37" s="904">
        <v>0</v>
      </c>
      <c r="U37" s="904">
        <v>0</v>
      </c>
      <c r="V37" s="904">
        <v>0</v>
      </c>
      <c r="W37" s="904">
        <v>0</v>
      </c>
      <c r="X37" s="904">
        <v>0</v>
      </c>
      <c r="Y37" s="904">
        <v>0</v>
      </c>
      <c r="Z37" s="905">
        <v>0</v>
      </c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</row>
    <row r="38" spans="1:47" ht="16.5" customHeight="1">
      <c r="A38" s="1214"/>
      <c r="B38" s="1212" t="s">
        <v>30</v>
      </c>
      <c r="C38" s="1212"/>
      <c r="D38" s="246" t="s">
        <v>27</v>
      </c>
      <c r="E38" s="900">
        <v>0</v>
      </c>
      <c r="F38" s="900">
        <v>0</v>
      </c>
      <c r="G38" s="900">
        <v>0</v>
      </c>
      <c r="H38" s="900">
        <v>0.1</v>
      </c>
      <c r="I38" s="900">
        <v>0</v>
      </c>
      <c r="J38" s="900">
        <v>0</v>
      </c>
      <c r="K38" s="900">
        <v>0</v>
      </c>
      <c r="L38" s="900">
        <v>0</v>
      </c>
      <c r="M38" s="900">
        <v>0.33</v>
      </c>
      <c r="N38" s="900">
        <v>14.52</v>
      </c>
      <c r="O38" s="900">
        <v>14.02</v>
      </c>
      <c r="P38" s="900">
        <v>24.72</v>
      </c>
      <c r="Q38" s="900">
        <v>81.98</v>
      </c>
      <c r="R38" s="900">
        <v>100.55</v>
      </c>
      <c r="S38" s="900">
        <v>86.51</v>
      </c>
      <c r="T38" s="900">
        <v>92.32</v>
      </c>
      <c r="U38" s="900">
        <v>46.02</v>
      </c>
      <c r="V38" s="900">
        <v>23.17</v>
      </c>
      <c r="W38" s="900">
        <v>10.88</v>
      </c>
      <c r="X38" s="900">
        <v>10.16</v>
      </c>
      <c r="Y38" s="900">
        <v>14.52</v>
      </c>
      <c r="Z38" s="901">
        <v>519.79999999999995</v>
      </c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</row>
    <row r="39" spans="1:47" ht="16.5" customHeight="1">
      <c r="A39" s="1214"/>
      <c r="B39" s="1212"/>
      <c r="C39" s="1212"/>
      <c r="D39" s="248" t="s">
        <v>28</v>
      </c>
      <c r="E39" s="902">
        <v>0</v>
      </c>
      <c r="F39" s="902">
        <v>0</v>
      </c>
      <c r="G39" s="902">
        <v>0</v>
      </c>
      <c r="H39" s="902">
        <v>3</v>
      </c>
      <c r="I39" s="902">
        <v>0</v>
      </c>
      <c r="J39" s="902">
        <v>0</v>
      </c>
      <c r="K39" s="902">
        <v>0</v>
      </c>
      <c r="L39" s="902">
        <v>0</v>
      </c>
      <c r="M39" s="902">
        <v>45</v>
      </c>
      <c r="N39" s="902">
        <v>2742</v>
      </c>
      <c r="O39" s="902">
        <v>2905</v>
      </c>
      <c r="P39" s="902">
        <v>5322</v>
      </c>
      <c r="Q39" s="902">
        <v>19926</v>
      </c>
      <c r="R39" s="902">
        <v>24588</v>
      </c>
      <c r="S39" s="902">
        <v>22262</v>
      </c>
      <c r="T39" s="902">
        <v>23268</v>
      </c>
      <c r="U39" s="902">
        <v>11762</v>
      </c>
      <c r="V39" s="902">
        <v>6191</v>
      </c>
      <c r="W39" s="902">
        <v>2689</v>
      </c>
      <c r="X39" s="902">
        <v>2633</v>
      </c>
      <c r="Y39" s="902">
        <v>3580</v>
      </c>
      <c r="Z39" s="903">
        <v>127916</v>
      </c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</row>
    <row r="40" spans="1:47" ht="16.5" customHeight="1">
      <c r="A40" s="1214"/>
      <c r="B40" s="1212"/>
      <c r="C40" s="1212"/>
      <c r="D40" s="247" t="s">
        <v>26</v>
      </c>
      <c r="E40" s="907">
        <v>0</v>
      </c>
      <c r="F40" s="907">
        <v>0</v>
      </c>
      <c r="G40" s="907">
        <v>0</v>
      </c>
      <c r="H40" s="907">
        <v>0</v>
      </c>
      <c r="I40" s="907">
        <v>0</v>
      </c>
      <c r="J40" s="907">
        <v>0</v>
      </c>
      <c r="K40" s="907">
        <v>0</v>
      </c>
      <c r="L40" s="907">
        <v>0</v>
      </c>
      <c r="M40" s="907">
        <v>1</v>
      </c>
      <c r="N40" s="907">
        <v>44</v>
      </c>
      <c r="O40" s="907">
        <v>36</v>
      </c>
      <c r="P40" s="907">
        <v>44</v>
      </c>
      <c r="Q40" s="907">
        <v>138</v>
      </c>
      <c r="R40" s="907">
        <v>120</v>
      </c>
      <c r="S40" s="907">
        <v>72</v>
      </c>
      <c r="T40" s="907">
        <v>71</v>
      </c>
      <c r="U40" s="907">
        <v>32</v>
      </c>
      <c r="V40" s="907">
        <v>22</v>
      </c>
      <c r="W40" s="907">
        <v>9</v>
      </c>
      <c r="X40" s="907">
        <v>9</v>
      </c>
      <c r="Y40" s="907">
        <v>12</v>
      </c>
      <c r="Z40" s="908">
        <v>610</v>
      </c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</row>
    <row r="41" spans="1:47" ht="16.5" customHeight="1">
      <c r="A41" s="1214"/>
      <c r="B41" s="1212" t="s">
        <v>31</v>
      </c>
      <c r="C41" s="1215" t="s">
        <v>55</v>
      </c>
      <c r="D41" s="246" t="s">
        <v>27</v>
      </c>
      <c r="E41" s="900">
        <v>0</v>
      </c>
      <c r="F41" s="900">
        <v>0</v>
      </c>
      <c r="G41" s="900">
        <v>0</v>
      </c>
      <c r="H41" s="900">
        <v>0</v>
      </c>
      <c r="I41" s="900">
        <v>0</v>
      </c>
      <c r="J41" s="900">
        <v>0</v>
      </c>
      <c r="K41" s="900">
        <v>0</v>
      </c>
      <c r="L41" s="900">
        <v>0.64</v>
      </c>
      <c r="M41" s="900">
        <v>0</v>
      </c>
      <c r="N41" s="900">
        <v>2.57</v>
      </c>
      <c r="O41" s="900">
        <v>4.12</v>
      </c>
      <c r="P41" s="900">
        <v>17.04</v>
      </c>
      <c r="Q41" s="900">
        <v>3.52</v>
      </c>
      <c r="R41" s="900">
        <v>3.27</v>
      </c>
      <c r="S41" s="900">
        <v>0</v>
      </c>
      <c r="T41" s="900">
        <v>0</v>
      </c>
      <c r="U41" s="900">
        <v>0</v>
      </c>
      <c r="V41" s="900">
        <v>0</v>
      </c>
      <c r="W41" s="900">
        <v>0</v>
      </c>
      <c r="X41" s="900">
        <v>0</v>
      </c>
      <c r="Y41" s="900">
        <v>0</v>
      </c>
      <c r="Z41" s="901">
        <v>31.16</v>
      </c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</row>
    <row r="42" spans="1:47" ht="16.5" customHeight="1">
      <c r="A42" s="1214"/>
      <c r="B42" s="1212"/>
      <c r="C42" s="1215"/>
      <c r="D42" s="248" t="s">
        <v>28</v>
      </c>
      <c r="E42" s="902">
        <v>0</v>
      </c>
      <c r="F42" s="902">
        <v>0</v>
      </c>
      <c r="G42" s="902">
        <v>0</v>
      </c>
      <c r="H42" s="902">
        <v>0</v>
      </c>
      <c r="I42" s="902">
        <v>0</v>
      </c>
      <c r="J42" s="902">
        <v>0</v>
      </c>
      <c r="K42" s="902">
        <v>0</v>
      </c>
      <c r="L42" s="902">
        <v>80</v>
      </c>
      <c r="M42" s="902">
        <v>0</v>
      </c>
      <c r="N42" s="902">
        <v>278</v>
      </c>
      <c r="O42" s="902">
        <v>447</v>
      </c>
      <c r="P42" s="902">
        <v>1530</v>
      </c>
      <c r="Q42" s="902">
        <v>364</v>
      </c>
      <c r="R42" s="902">
        <v>349</v>
      </c>
      <c r="S42" s="902">
        <v>0</v>
      </c>
      <c r="T42" s="902">
        <v>0</v>
      </c>
      <c r="U42" s="902">
        <v>0</v>
      </c>
      <c r="V42" s="902">
        <v>0</v>
      </c>
      <c r="W42" s="902">
        <v>0</v>
      </c>
      <c r="X42" s="902">
        <v>0</v>
      </c>
      <c r="Y42" s="902">
        <v>0</v>
      </c>
      <c r="Z42" s="903">
        <v>3048</v>
      </c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</row>
    <row r="43" spans="1:47" ht="16.5" customHeight="1">
      <c r="A43" s="1214"/>
      <c r="B43" s="1212"/>
      <c r="C43" s="1215"/>
      <c r="D43" s="247" t="s">
        <v>26</v>
      </c>
      <c r="E43" s="904">
        <v>0</v>
      </c>
      <c r="F43" s="904">
        <v>0</v>
      </c>
      <c r="G43" s="904">
        <v>0</v>
      </c>
      <c r="H43" s="904">
        <v>0</v>
      </c>
      <c r="I43" s="904">
        <v>0</v>
      </c>
      <c r="J43" s="904">
        <v>0</v>
      </c>
      <c r="K43" s="904">
        <v>0</v>
      </c>
      <c r="L43" s="904">
        <v>1</v>
      </c>
      <c r="M43" s="904">
        <v>0</v>
      </c>
      <c r="N43" s="904">
        <v>2</v>
      </c>
      <c r="O43" s="904">
        <v>8</v>
      </c>
      <c r="P43" s="904">
        <v>16</v>
      </c>
      <c r="Q43" s="904">
        <v>5</v>
      </c>
      <c r="R43" s="904">
        <v>4</v>
      </c>
      <c r="S43" s="904">
        <v>0</v>
      </c>
      <c r="T43" s="904">
        <v>0</v>
      </c>
      <c r="U43" s="904">
        <v>0</v>
      </c>
      <c r="V43" s="904">
        <v>0</v>
      </c>
      <c r="W43" s="904">
        <v>0</v>
      </c>
      <c r="X43" s="904">
        <v>0</v>
      </c>
      <c r="Y43" s="904">
        <v>0</v>
      </c>
      <c r="Z43" s="905">
        <v>36</v>
      </c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</row>
    <row r="44" spans="1:47" ht="16.5" customHeight="1">
      <c r="A44" s="1214"/>
      <c r="B44" s="1212"/>
      <c r="C44" s="1215" t="s">
        <v>56</v>
      </c>
      <c r="D44" s="246" t="s">
        <v>27</v>
      </c>
      <c r="E44" s="900">
        <v>0</v>
      </c>
      <c r="F44" s="900">
        <v>5.43</v>
      </c>
      <c r="G44" s="900">
        <v>5.62</v>
      </c>
      <c r="H44" s="900">
        <v>9.48</v>
      </c>
      <c r="I44" s="900">
        <v>40.770000000000003</v>
      </c>
      <c r="J44" s="900">
        <v>34.58</v>
      </c>
      <c r="K44" s="900">
        <v>90.67</v>
      </c>
      <c r="L44" s="900">
        <v>174.77</v>
      </c>
      <c r="M44" s="900">
        <v>304.55</v>
      </c>
      <c r="N44" s="900">
        <v>517.54999999999995</v>
      </c>
      <c r="O44" s="900">
        <v>724.32</v>
      </c>
      <c r="P44" s="900">
        <v>672.43</v>
      </c>
      <c r="Q44" s="900">
        <v>352.72</v>
      </c>
      <c r="R44" s="900">
        <v>109.78</v>
      </c>
      <c r="S44" s="900">
        <v>37.590000000000003</v>
      </c>
      <c r="T44" s="900">
        <v>26.31</v>
      </c>
      <c r="U44" s="900">
        <v>75.349999999999994</v>
      </c>
      <c r="V44" s="900">
        <v>17.21</v>
      </c>
      <c r="W44" s="900">
        <v>2.5499999999999998</v>
      </c>
      <c r="X44" s="900">
        <v>2.5099999999999998</v>
      </c>
      <c r="Y44" s="900">
        <v>9.76</v>
      </c>
      <c r="Z44" s="901">
        <v>3213.95</v>
      </c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</row>
    <row r="45" spans="1:47" ht="16.5" customHeight="1">
      <c r="A45" s="1214"/>
      <c r="B45" s="1212"/>
      <c r="C45" s="1215"/>
      <c r="D45" s="248" t="s">
        <v>28</v>
      </c>
      <c r="E45" s="902">
        <v>0</v>
      </c>
      <c r="F45" s="902">
        <v>101</v>
      </c>
      <c r="G45" s="902">
        <v>170</v>
      </c>
      <c r="H45" s="902">
        <v>448</v>
      </c>
      <c r="I45" s="902">
        <v>2819</v>
      </c>
      <c r="J45" s="902">
        <v>3023</v>
      </c>
      <c r="K45" s="902">
        <v>7397</v>
      </c>
      <c r="L45" s="902">
        <v>15023</v>
      </c>
      <c r="M45" s="902">
        <v>27385</v>
      </c>
      <c r="N45" s="902">
        <v>51428</v>
      </c>
      <c r="O45" s="902">
        <v>73097</v>
      </c>
      <c r="P45" s="902">
        <v>66375</v>
      </c>
      <c r="Q45" s="902">
        <v>35663</v>
      </c>
      <c r="R45" s="902">
        <v>10843</v>
      </c>
      <c r="S45" s="902">
        <v>4069</v>
      </c>
      <c r="T45" s="902">
        <v>2780</v>
      </c>
      <c r="U45" s="902">
        <v>7914</v>
      </c>
      <c r="V45" s="902">
        <v>1387</v>
      </c>
      <c r="W45" s="902">
        <v>272</v>
      </c>
      <c r="X45" s="902">
        <v>227</v>
      </c>
      <c r="Y45" s="902">
        <v>818</v>
      </c>
      <c r="Z45" s="903">
        <v>311239</v>
      </c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</row>
    <row r="46" spans="1:47" ht="16.5" customHeight="1">
      <c r="A46" s="1214"/>
      <c r="B46" s="1212"/>
      <c r="C46" s="1215"/>
      <c r="D46" s="247" t="s">
        <v>26</v>
      </c>
      <c r="E46" s="904">
        <v>0</v>
      </c>
      <c r="F46" s="904">
        <v>17</v>
      </c>
      <c r="G46" s="904">
        <v>20</v>
      </c>
      <c r="H46" s="904">
        <v>42</v>
      </c>
      <c r="I46" s="904">
        <v>158</v>
      </c>
      <c r="J46" s="904">
        <v>121</v>
      </c>
      <c r="K46" s="904">
        <v>196</v>
      </c>
      <c r="L46" s="904">
        <v>235</v>
      </c>
      <c r="M46" s="904">
        <v>337</v>
      </c>
      <c r="N46" s="904">
        <v>608</v>
      </c>
      <c r="O46" s="904">
        <v>882</v>
      </c>
      <c r="P46" s="904">
        <v>852</v>
      </c>
      <c r="Q46" s="904">
        <v>439</v>
      </c>
      <c r="R46" s="904">
        <v>136</v>
      </c>
      <c r="S46" s="904">
        <v>52</v>
      </c>
      <c r="T46" s="904">
        <v>33</v>
      </c>
      <c r="U46" s="904">
        <v>105</v>
      </c>
      <c r="V46" s="904">
        <v>21</v>
      </c>
      <c r="W46" s="904">
        <v>3</v>
      </c>
      <c r="X46" s="904">
        <v>4</v>
      </c>
      <c r="Y46" s="904">
        <v>12</v>
      </c>
      <c r="Z46" s="905">
        <v>4273</v>
      </c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</row>
    <row r="47" spans="1:47" ht="16.5" customHeight="1">
      <c r="A47" s="1214"/>
      <c r="B47" s="1212" t="s">
        <v>30</v>
      </c>
      <c r="C47" s="1212"/>
      <c r="D47" s="246" t="s">
        <v>27</v>
      </c>
      <c r="E47" s="900">
        <v>0</v>
      </c>
      <c r="F47" s="900">
        <v>5.43</v>
      </c>
      <c r="G47" s="900">
        <v>5.62</v>
      </c>
      <c r="H47" s="900">
        <v>9.48</v>
      </c>
      <c r="I47" s="900">
        <v>40.770000000000003</v>
      </c>
      <c r="J47" s="900">
        <v>34.58</v>
      </c>
      <c r="K47" s="900">
        <v>90.67</v>
      </c>
      <c r="L47" s="900">
        <v>175.41</v>
      </c>
      <c r="M47" s="900">
        <v>304.55</v>
      </c>
      <c r="N47" s="900">
        <v>520.12</v>
      </c>
      <c r="O47" s="900">
        <v>728.44</v>
      </c>
      <c r="P47" s="900">
        <v>689.46999999999991</v>
      </c>
      <c r="Q47" s="900">
        <v>356.24</v>
      </c>
      <c r="R47" s="900">
        <v>113.05</v>
      </c>
      <c r="S47" s="900">
        <v>37.590000000000003</v>
      </c>
      <c r="T47" s="900">
        <v>26.31</v>
      </c>
      <c r="U47" s="900">
        <v>75.349999999999994</v>
      </c>
      <c r="V47" s="900">
        <v>17.21</v>
      </c>
      <c r="W47" s="900">
        <v>2.5499999999999998</v>
      </c>
      <c r="X47" s="900">
        <v>2.5099999999999998</v>
      </c>
      <c r="Y47" s="900">
        <v>9.76</v>
      </c>
      <c r="Z47" s="901">
        <v>3245.1099999999997</v>
      </c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</row>
    <row r="48" spans="1:47" ht="16.5" customHeight="1">
      <c r="A48" s="1214"/>
      <c r="B48" s="1212"/>
      <c r="C48" s="1212"/>
      <c r="D48" s="248" t="s">
        <v>28</v>
      </c>
      <c r="E48" s="902">
        <v>0</v>
      </c>
      <c r="F48" s="902">
        <v>101</v>
      </c>
      <c r="G48" s="902">
        <v>170</v>
      </c>
      <c r="H48" s="902">
        <v>448</v>
      </c>
      <c r="I48" s="902">
        <v>2819</v>
      </c>
      <c r="J48" s="902">
        <v>3023</v>
      </c>
      <c r="K48" s="902">
        <v>7397</v>
      </c>
      <c r="L48" s="902">
        <v>15103</v>
      </c>
      <c r="M48" s="902">
        <v>27385</v>
      </c>
      <c r="N48" s="902">
        <v>51706</v>
      </c>
      <c r="O48" s="902">
        <v>73544</v>
      </c>
      <c r="P48" s="902">
        <v>67905</v>
      </c>
      <c r="Q48" s="902">
        <v>36027</v>
      </c>
      <c r="R48" s="902">
        <v>11192</v>
      </c>
      <c r="S48" s="902">
        <v>4069</v>
      </c>
      <c r="T48" s="902">
        <v>2780</v>
      </c>
      <c r="U48" s="902">
        <v>7914</v>
      </c>
      <c r="V48" s="902">
        <v>1387</v>
      </c>
      <c r="W48" s="902">
        <v>272</v>
      </c>
      <c r="X48" s="902">
        <v>227</v>
      </c>
      <c r="Y48" s="902">
        <v>818</v>
      </c>
      <c r="Z48" s="903">
        <v>314287</v>
      </c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</row>
    <row r="49" spans="1:47" ht="16.5" customHeight="1">
      <c r="A49" s="1214"/>
      <c r="B49" s="1212"/>
      <c r="C49" s="1212"/>
      <c r="D49" s="247" t="s">
        <v>26</v>
      </c>
      <c r="E49" s="907">
        <v>0</v>
      </c>
      <c r="F49" s="907">
        <v>17</v>
      </c>
      <c r="G49" s="907">
        <v>20</v>
      </c>
      <c r="H49" s="907">
        <v>42</v>
      </c>
      <c r="I49" s="907">
        <v>158</v>
      </c>
      <c r="J49" s="907">
        <v>121</v>
      </c>
      <c r="K49" s="907">
        <v>196</v>
      </c>
      <c r="L49" s="907">
        <v>236</v>
      </c>
      <c r="M49" s="907">
        <v>337</v>
      </c>
      <c r="N49" s="907">
        <v>610</v>
      </c>
      <c r="O49" s="907">
        <v>890</v>
      </c>
      <c r="P49" s="907">
        <v>868</v>
      </c>
      <c r="Q49" s="907">
        <v>444</v>
      </c>
      <c r="R49" s="907">
        <v>140</v>
      </c>
      <c r="S49" s="907">
        <v>52</v>
      </c>
      <c r="T49" s="907">
        <v>33</v>
      </c>
      <c r="U49" s="907">
        <v>105</v>
      </c>
      <c r="V49" s="907">
        <v>21</v>
      </c>
      <c r="W49" s="907">
        <v>3</v>
      </c>
      <c r="X49" s="907">
        <v>4</v>
      </c>
      <c r="Y49" s="907">
        <v>12</v>
      </c>
      <c r="Z49" s="908">
        <v>4309</v>
      </c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</row>
    <row r="50" spans="1:47" ht="16.5" customHeight="1">
      <c r="A50" s="1214" t="s">
        <v>24</v>
      </c>
      <c r="B50" s="1212"/>
      <c r="C50" s="1212"/>
      <c r="D50" s="246" t="s">
        <v>27</v>
      </c>
      <c r="E50" s="900">
        <v>0</v>
      </c>
      <c r="F50" s="900">
        <v>5.43</v>
      </c>
      <c r="G50" s="900">
        <v>5.62</v>
      </c>
      <c r="H50" s="900">
        <v>9.58</v>
      </c>
      <c r="I50" s="900">
        <v>40.770000000000003</v>
      </c>
      <c r="J50" s="900">
        <v>34.58</v>
      </c>
      <c r="K50" s="900">
        <v>90.67</v>
      </c>
      <c r="L50" s="900">
        <v>175.41</v>
      </c>
      <c r="M50" s="900">
        <v>304.88</v>
      </c>
      <c r="N50" s="900">
        <v>534.64</v>
      </c>
      <c r="O50" s="900">
        <v>742.46</v>
      </c>
      <c r="P50" s="900">
        <v>714.18999999999994</v>
      </c>
      <c r="Q50" s="900">
        <v>438.22</v>
      </c>
      <c r="R50" s="900">
        <v>213.6</v>
      </c>
      <c r="S50" s="900">
        <v>124.10000000000001</v>
      </c>
      <c r="T50" s="900">
        <v>118.63</v>
      </c>
      <c r="U50" s="900">
        <v>121.37</v>
      </c>
      <c r="V50" s="900">
        <v>40.380000000000003</v>
      </c>
      <c r="W50" s="900">
        <v>13.43</v>
      </c>
      <c r="X50" s="900">
        <v>12.67</v>
      </c>
      <c r="Y50" s="900">
        <v>24.28</v>
      </c>
      <c r="Z50" s="901">
        <v>3764.91</v>
      </c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</row>
    <row r="51" spans="1:47" ht="16.5" customHeight="1">
      <c r="A51" s="1214"/>
      <c r="B51" s="1212"/>
      <c r="C51" s="1212"/>
      <c r="D51" s="248" t="s">
        <v>28</v>
      </c>
      <c r="E51" s="902">
        <v>0</v>
      </c>
      <c r="F51" s="902">
        <v>101</v>
      </c>
      <c r="G51" s="902">
        <v>170</v>
      </c>
      <c r="H51" s="902">
        <v>451</v>
      </c>
      <c r="I51" s="902">
        <v>2819</v>
      </c>
      <c r="J51" s="902">
        <v>3023</v>
      </c>
      <c r="K51" s="902">
        <v>7397</v>
      </c>
      <c r="L51" s="902">
        <v>15103</v>
      </c>
      <c r="M51" s="902">
        <v>27430</v>
      </c>
      <c r="N51" s="902">
        <v>54448</v>
      </c>
      <c r="O51" s="902">
        <v>76449</v>
      </c>
      <c r="P51" s="902">
        <v>73227</v>
      </c>
      <c r="Q51" s="902">
        <v>55953</v>
      </c>
      <c r="R51" s="902">
        <v>35780</v>
      </c>
      <c r="S51" s="902">
        <v>26331</v>
      </c>
      <c r="T51" s="902">
        <v>26048</v>
      </c>
      <c r="U51" s="902">
        <v>19676</v>
      </c>
      <c r="V51" s="902">
        <v>7578</v>
      </c>
      <c r="W51" s="902">
        <v>2961</v>
      </c>
      <c r="X51" s="902">
        <v>2860</v>
      </c>
      <c r="Y51" s="902">
        <v>4398</v>
      </c>
      <c r="Z51" s="903">
        <v>442203</v>
      </c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</row>
    <row r="52" spans="1:47" ht="16.5" customHeight="1">
      <c r="A52" s="1214"/>
      <c r="B52" s="1212"/>
      <c r="C52" s="1212"/>
      <c r="D52" s="247" t="s">
        <v>26</v>
      </c>
      <c r="E52" s="907">
        <v>0</v>
      </c>
      <c r="F52" s="907">
        <v>17</v>
      </c>
      <c r="G52" s="907">
        <v>20</v>
      </c>
      <c r="H52" s="907">
        <v>42</v>
      </c>
      <c r="I52" s="907">
        <v>158</v>
      </c>
      <c r="J52" s="907">
        <v>121</v>
      </c>
      <c r="K52" s="907">
        <v>196</v>
      </c>
      <c r="L52" s="907">
        <v>236</v>
      </c>
      <c r="M52" s="907">
        <v>338</v>
      </c>
      <c r="N52" s="907">
        <v>654</v>
      </c>
      <c r="O52" s="907">
        <v>926</v>
      </c>
      <c r="P52" s="907">
        <v>912</v>
      </c>
      <c r="Q52" s="907">
        <v>582</v>
      </c>
      <c r="R52" s="907">
        <v>260</v>
      </c>
      <c r="S52" s="907">
        <v>124</v>
      </c>
      <c r="T52" s="907">
        <v>104</v>
      </c>
      <c r="U52" s="907">
        <v>137</v>
      </c>
      <c r="V52" s="907">
        <v>43</v>
      </c>
      <c r="W52" s="907">
        <v>12</v>
      </c>
      <c r="X52" s="907">
        <v>13</v>
      </c>
      <c r="Y52" s="907">
        <v>24</v>
      </c>
      <c r="Z52" s="908">
        <v>4919</v>
      </c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</row>
    <row r="53" spans="1:47" ht="16.5" customHeight="1">
      <c r="A53" s="1214" t="s">
        <v>33</v>
      </c>
      <c r="B53" s="1212"/>
      <c r="C53" s="1212"/>
      <c r="D53" s="246" t="s">
        <v>27</v>
      </c>
      <c r="E53" s="900">
        <v>0</v>
      </c>
      <c r="F53" s="900">
        <v>5.43</v>
      </c>
      <c r="G53" s="900">
        <v>5.62</v>
      </c>
      <c r="H53" s="900">
        <v>17.350000000000001</v>
      </c>
      <c r="I53" s="900">
        <v>77.580000000000013</v>
      </c>
      <c r="J53" s="900">
        <v>55.739999999999995</v>
      </c>
      <c r="K53" s="900">
        <v>156.31</v>
      </c>
      <c r="L53" s="900">
        <v>234.25</v>
      </c>
      <c r="M53" s="900">
        <v>340.48</v>
      </c>
      <c r="N53" s="900">
        <v>696.19999999999993</v>
      </c>
      <c r="O53" s="900">
        <v>947.84</v>
      </c>
      <c r="P53" s="900">
        <v>870.73</v>
      </c>
      <c r="Q53" s="900">
        <v>542.40000000000009</v>
      </c>
      <c r="R53" s="900">
        <v>240.76</v>
      </c>
      <c r="S53" s="900">
        <v>159.23000000000002</v>
      </c>
      <c r="T53" s="900">
        <v>144.38999999999999</v>
      </c>
      <c r="U53" s="900">
        <v>139.38999999999999</v>
      </c>
      <c r="V53" s="900">
        <v>65.819999999999993</v>
      </c>
      <c r="W53" s="900">
        <v>21.290000000000003</v>
      </c>
      <c r="X53" s="900">
        <v>17.03</v>
      </c>
      <c r="Y53" s="900">
        <v>26.519999999999996</v>
      </c>
      <c r="Z53" s="901">
        <v>4764.3599999999997</v>
      </c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</row>
    <row r="54" spans="1:47" ht="16.5" customHeight="1">
      <c r="A54" s="1214"/>
      <c r="B54" s="1212"/>
      <c r="C54" s="1212"/>
      <c r="D54" s="248" t="s">
        <v>28</v>
      </c>
      <c r="E54" s="902">
        <v>0</v>
      </c>
      <c r="F54" s="902">
        <v>101</v>
      </c>
      <c r="G54" s="902">
        <v>170</v>
      </c>
      <c r="H54" s="902">
        <v>1707</v>
      </c>
      <c r="I54" s="902">
        <v>9277</v>
      </c>
      <c r="J54" s="902">
        <v>7354</v>
      </c>
      <c r="K54" s="902">
        <v>23204</v>
      </c>
      <c r="L54" s="902">
        <v>32488</v>
      </c>
      <c r="M54" s="902">
        <v>40619</v>
      </c>
      <c r="N54" s="902">
        <v>134138</v>
      </c>
      <c r="O54" s="902">
        <v>163993</v>
      </c>
      <c r="P54" s="902">
        <v>142308</v>
      </c>
      <c r="Q54" s="902">
        <v>115242</v>
      </c>
      <c r="R54" s="902">
        <v>52251</v>
      </c>
      <c r="S54" s="902">
        <v>49460</v>
      </c>
      <c r="T54" s="902">
        <v>40858</v>
      </c>
      <c r="U54" s="902">
        <v>30214</v>
      </c>
      <c r="V54" s="902">
        <v>23653</v>
      </c>
      <c r="W54" s="902">
        <v>7970</v>
      </c>
      <c r="X54" s="902">
        <v>5263</v>
      </c>
      <c r="Y54" s="902">
        <v>5670</v>
      </c>
      <c r="Z54" s="903">
        <v>885940</v>
      </c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</row>
    <row r="55" spans="1:47" ht="16.5" customHeight="1" thickBot="1">
      <c r="A55" s="1216"/>
      <c r="B55" s="1217"/>
      <c r="C55" s="1217"/>
      <c r="D55" s="252" t="s">
        <v>26</v>
      </c>
      <c r="E55" s="909">
        <v>0</v>
      </c>
      <c r="F55" s="909">
        <v>17</v>
      </c>
      <c r="G55" s="909">
        <v>20</v>
      </c>
      <c r="H55" s="909">
        <v>125</v>
      </c>
      <c r="I55" s="909">
        <v>484</v>
      </c>
      <c r="J55" s="909">
        <v>286</v>
      </c>
      <c r="K55" s="909">
        <v>655</v>
      </c>
      <c r="L55" s="909">
        <v>635</v>
      </c>
      <c r="M55" s="909">
        <v>564</v>
      </c>
      <c r="N55" s="909">
        <v>1742</v>
      </c>
      <c r="O55" s="909">
        <v>1912</v>
      </c>
      <c r="P55" s="909">
        <v>1569</v>
      </c>
      <c r="Q55" s="909">
        <v>1066</v>
      </c>
      <c r="R55" s="909">
        <v>366</v>
      </c>
      <c r="S55" s="909">
        <v>247</v>
      </c>
      <c r="T55" s="909">
        <v>164</v>
      </c>
      <c r="U55" s="909">
        <v>173</v>
      </c>
      <c r="V55" s="909">
        <v>104</v>
      </c>
      <c r="W55" s="909">
        <v>27</v>
      </c>
      <c r="X55" s="909">
        <v>17</v>
      </c>
      <c r="Y55" s="909">
        <v>26</v>
      </c>
      <c r="Z55" s="909">
        <v>10199</v>
      </c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</row>
    <row r="56" spans="1:47" ht="16.5" customHeight="1" thickBot="1">
      <c r="A56" s="243"/>
      <c r="B56" s="243"/>
      <c r="C56" s="243"/>
      <c r="D56" s="243"/>
      <c r="E56" s="398"/>
      <c r="F56" s="398"/>
      <c r="G56" s="398"/>
      <c r="H56" s="398"/>
      <c r="I56" s="398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</row>
    <row r="57" spans="1:47" ht="16.5" customHeight="1">
      <c r="A57" s="243"/>
      <c r="B57" s="243"/>
      <c r="C57" s="243"/>
      <c r="D57" s="243"/>
      <c r="E57" s="398"/>
      <c r="F57" s="398"/>
      <c r="G57" s="1235" t="s">
        <v>37</v>
      </c>
      <c r="H57" s="1236"/>
      <c r="I57" s="1236"/>
      <c r="J57" s="1236"/>
      <c r="K57" s="1227" t="s">
        <v>41</v>
      </c>
      <c r="L57" s="1228"/>
      <c r="M57" s="1231" t="s">
        <v>43</v>
      </c>
      <c r="N57" s="1232"/>
      <c r="O57" s="1232"/>
      <c r="P57" s="1232"/>
      <c r="Q57" s="1232"/>
      <c r="R57" s="1232"/>
      <c r="S57" s="1232"/>
      <c r="T57" s="1233"/>
      <c r="U57" s="1231" t="s">
        <v>44</v>
      </c>
      <c r="V57" s="1232"/>
      <c r="W57" s="1232"/>
      <c r="X57" s="1232"/>
      <c r="Y57" s="1232"/>
      <c r="Z57" s="1234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</row>
    <row r="58" spans="1:47" ht="16.5" customHeight="1">
      <c r="A58" s="243"/>
      <c r="B58" s="243"/>
      <c r="C58" s="243"/>
      <c r="D58" s="243"/>
      <c r="E58" s="398"/>
      <c r="F58" s="398"/>
      <c r="G58" s="1237" t="s">
        <v>45</v>
      </c>
      <c r="H58" s="1220"/>
      <c r="I58" s="1220" t="s">
        <v>42</v>
      </c>
      <c r="J58" s="1220"/>
      <c r="K58" s="1229"/>
      <c r="L58" s="1230"/>
      <c r="M58" s="1220" t="s">
        <v>48</v>
      </c>
      <c r="N58" s="1220"/>
      <c r="O58" s="1220" t="s">
        <v>38</v>
      </c>
      <c r="P58" s="1220"/>
      <c r="Q58" s="1220" t="s">
        <v>39</v>
      </c>
      <c r="R58" s="1220"/>
      <c r="S58" s="1220" t="s">
        <v>40</v>
      </c>
      <c r="T58" s="1220"/>
      <c r="U58" s="1223" t="s">
        <v>45</v>
      </c>
      <c r="V58" s="1224"/>
      <c r="W58" s="1220" t="s">
        <v>46</v>
      </c>
      <c r="X58" s="1220"/>
      <c r="Y58" s="1220" t="s">
        <v>47</v>
      </c>
      <c r="Z58" s="1225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</row>
    <row r="59" spans="1:47" ht="16.5" customHeight="1" thickBot="1">
      <c r="A59" s="243"/>
      <c r="B59" s="243"/>
      <c r="C59" s="243"/>
      <c r="D59" s="243"/>
      <c r="E59" s="398"/>
      <c r="F59" s="398"/>
      <c r="G59" s="1226">
        <v>188.45</v>
      </c>
      <c r="H59" s="1218"/>
      <c r="I59" s="1218">
        <v>18845</v>
      </c>
      <c r="J59" s="1218"/>
      <c r="K59" s="1218">
        <v>0</v>
      </c>
      <c r="L59" s="1218"/>
      <c r="M59" s="1218">
        <v>0.75</v>
      </c>
      <c r="N59" s="1218"/>
      <c r="O59" s="1218">
        <v>0</v>
      </c>
      <c r="P59" s="1218"/>
      <c r="Q59" s="1218">
        <v>67.64</v>
      </c>
      <c r="R59" s="1218"/>
      <c r="S59" s="1221">
        <v>68.39</v>
      </c>
      <c r="T59" s="1222"/>
      <c r="U59" s="1218">
        <v>5021.2</v>
      </c>
      <c r="V59" s="1218"/>
      <c r="W59" s="1218">
        <v>885940</v>
      </c>
      <c r="X59" s="1218"/>
      <c r="Y59" s="1218">
        <v>10199</v>
      </c>
      <c r="Z59" s="1219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</row>
  </sheetData>
  <mergeCells count="48"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13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opLeftCell="B2" zoomScale="60" zoomScaleNormal="60" workbookViewId="0"/>
  </sheetViews>
  <sheetFormatPr defaultRowHeight="13.5"/>
  <cols>
    <col min="31" max="33" width="0" hidden="1" customWidth="1"/>
  </cols>
  <sheetData>
    <row r="1" spans="1:47" ht="18.75">
      <c r="A1" s="1244" t="s">
        <v>50</v>
      </c>
      <c r="B1" s="1245"/>
      <c r="C1" s="1245"/>
      <c r="D1" s="1245"/>
      <c r="E1" s="1245"/>
      <c r="F1" s="1245"/>
      <c r="G1" s="1245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ht="25.5">
      <c r="A2" s="1246" t="s">
        <v>0</v>
      </c>
      <c r="B2" s="1246"/>
      <c r="C2" s="1246"/>
      <c r="D2" s="1246"/>
      <c r="E2" s="1246"/>
      <c r="F2" s="1246"/>
      <c r="G2" s="1246"/>
      <c r="H2" s="1246"/>
      <c r="I2" s="124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4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16.5" customHeight="1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ht="16.5" customHeight="1">
      <c r="A5" s="1240" t="s">
        <v>32</v>
      </c>
      <c r="B5" s="1241" t="s">
        <v>29</v>
      </c>
      <c r="C5" s="1241" t="s">
        <v>51</v>
      </c>
      <c r="D5" s="4" t="s">
        <v>27</v>
      </c>
      <c r="E5" s="231">
        <v>0</v>
      </c>
      <c r="F5" s="232">
        <v>0</v>
      </c>
      <c r="G5" s="232">
        <v>0</v>
      </c>
      <c r="H5" s="232">
        <v>0</v>
      </c>
      <c r="I5" s="232">
        <v>2</v>
      </c>
      <c r="J5" s="232">
        <v>0</v>
      </c>
      <c r="K5" s="232">
        <v>8</v>
      </c>
      <c r="L5" s="232">
        <v>2</v>
      </c>
      <c r="M5" s="232">
        <v>3</v>
      </c>
      <c r="N5" s="232">
        <v>1</v>
      </c>
      <c r="O5" s="232">
        <v>10</v>
      </c>
      <c r="P5" s="232">
        <v>7</v>
      </c>
      <c r="Q5" s="232">
        <v>4</v>
      </c>
      <c r="R5" s="232">
        <v>0</v>
      </c>
      <c r="S5" s="232">
        <v>0</v>
      </c>
      <c r="T5" s="232">
        <v>0</v>
      </c>
      <c r="U5" s="232">
        <v>0</v>
      </c>
      <c r="V5" s="232">
        <v>0</v>
      </c>
      <c r="W5" s="232">
        <v>0</v>
      </c>
      <c r="X5" s="232">
        <v>0</v>
      </c>
      <c r="Y5" s="232">
        <v>0</v>
      </c>
      <c r="Z5" s="233">
        <v>35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16.5" customHeight="1">
      <c r="A6" s="1240"/>
      <c r="B6" s="1241"/>
      <c r="C6" s="1241"/>
      <c r="D6" s="6" t="s">
        <v>28</v>
      </c>
      <c r="E6" s="234">
        <v>0</v>
      </c>
      <c r="F6" s="234">
        <v>0</v>
      </c>
      <c r="G6" s="234">
        <v>0</v>
      </c>
      <c r="H6" s="234">
        <v>11</v>
      </c>
      <c r="I6" s="234">
        <v>320</v>
      </c>
      <c r="J6" s="234">
        <v>60</v>
      </c>
      <c r="K6" s="234">
        <v>2112</v>
      </c>
      <c r="L6" s="234">
        <v>535</v>
      </c>
      <c r="M6" s="234">
        <v>927</v>
      </c>
      <c r="N6" s="234">
        <v>278</v>
      </c>
      <c r="O6" s="234">
        <v>3916</v>
      </c>
      <c r="P6" s="234">
        <v>2842</v>
      </c>
      <c r="Q6" s="234">
        <v>1633</v>
      </c>
      <c r="R6" s="234">
        <v>0</v>
      </c>
      <c r="S6" s="234">
        <v>0</v>
      </c>
      <c r="T6" s="234">
        <v>0</v>
      </c>
      <c r="U6" s="234">
        <v>0</v>
      </c>
      <c r="V6" s="234">
        <v>0</v>
      </c>
      <c r="W6" s="234">
        <v>0</v>
      </c>
      <c r="X6" s="234">
        <v>0</v>
      </c>
      <c r="Y6" s="234">
        <v>0</v>
      </c>
      <c r="Z6" s="235">
        <v>12634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ht="16.5" customHeight="1">
      <c r="A7" s="1240"/>
      <c r="B7" s="1241"/>
      <c r="C7" s="1241"/>
      <c r="D7" s="5" t="s">
        <v>26</v>
      </c>
      <c r="E7" s="236">
        <v>0</v>
      </c>
      <c r="F7" s="236">
        <v>0</v>
      </c>
      <c r="G7" s="236">
        <v>0</v>
      </c>
      <c r="H7" s="236">
        <v>1</v>
      </c>
      <c r="I7" s="236">
        <v>17</v>
      </c>
      <c r="J7" s="236">
        <v>2</v>
      </c>
      <c r="K7" s="236">
        <v>66</v>
      </c>
      <c r="L7" s="236">
        <v>13</v>
      </c>
      <c r="M7" s="236">
        <v>19</v>
      </c>
      <c r="N7" s="236">
        <v>4</v>
      </c>
      <c r="O7" s="236">
        <v>48</v>
      </c>
      <c r="P7" s="236">
        <v>32</v>
      </c>
      <c r="Q7" s="236">
        <v>17</v>
      </c>
      <c r="R7" s="236">
        <v>0</v>
      </c>
      <c r="S7" s="236">
        <v>0</v>
      </c>
      <c r="T7" s="236">
        <v>0</v>
      </c>
      <c r="U7" s="236">
        <v>0</v>
      </c>
      <c r="V7" s="236">
        <v>0</v>
      </c>
      <c r="W7" s="236">
        <v>0</v>
      </c>
      <c r="X7" s="236">
        <v>0</v>
      </c>
      <c r="Y7" s="236">
        <v>0</v>
      </c>
      <c r="Z7" s="237">
        <v>219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16.5" customHeight="1">
      <c r="A8" s="1240"/>
      <c r="B8" s="1241"/>
      <c r="C8" s="1241" t="s">
        <v>52</v>
      </c>
      <c r="D8" s="4" t="s">
        <v>27</v>
      </c>
      <c r="E8" s="232">
        <v>0</v>
      </c>
      <c r="F8" s="232">
        <v>0</v>
      </c>
      <c r="G8" s="232">
        <v>1</v>
      </c>
      <c r="H8" s="232">
        <v>3</v>
      </c>
      <c r="I8" s="232">
        <v>6</v>
      </c>
      <c r="J8" s="232">
        <v>10</v>
      </c>
      <c r="K8" s="232">
        <v>51</v>
      </c>
      <c r="L8" s="232">
        <v>27</v>
      </c>
      <c r="M8" s="232">
        <v>2</v>
      </c>
      <c r="N8" s="232">
        <v>8</v>
      </c>
      <c r="O8" s="232">
        <v>17</v>
      </c>
      <c r="P8" s="232">
        <v>5</v>
      </c>
      <c r="Q8" s="232">
        <v>7</v>
      </c>
      <c r="R8" s="232">
        <v>1</v>
      </c>
      <c r="S8" s="232">
        <v>0</v>
      </c>
      <c r="T8" s="232">
        <v>1</v>
      </c>
      <c r="U8" s="232">
        <v>0</v>
      </c>
      <c r="V8" s="232">
        <v>1</v>
      </c>
      <c r="W8" s="232">
        <v>0</v>
      </c>
      <c r="X8" s="232">
        <v>0</v>
      </c>
      <c r="Y8" s="232">
        <v>0</v>
      </c>
      <c r="Z8" s="233">
        <v>140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6.5" customHeight="1">
      <c r="A9" s="1240"/>
      <c r="B9" s="1241"/>
      <c r="C9" s="1241"/>
      <c r="D9" s="6" t="s">
        <v>28</v>
      </c>
      <c r="E9" s="234">
        <v>0</v>
      </c>
      <c r="F9" s="234">
        <v>8</v>
      </c>
      <c r="G9" s="234">
        <v>49</v>
      </c>
      <c r="H9" s="234">
        <v>202</v>
      </c>
      <c r="I9" s="234">
        <v>698</v>
      </c>
      <c r="J9" s="234">
        <v>1043</v>
      </c>
      <c r="K9" s="234">
        <v>7187</v>
      </c>
      <c r="L9" s="234">
        <v>4074</v>
      </c>
      <c r="M9" s="234">
        <v>522</v>
      </c>
      <c r="N9" s="234">
        <v>1734</v>
      </c>
      <c r="O9" s="234">
        <v>4380</v>
      </c>
      <c r="P9" s="234">
        <v>1222</v>
      </c>
      <c r="Q9" s="234">
        <v>1724</v>
      </c>
      <c r="R9" s="234">
        <v>301</v>
      </c>
      <c r="S9" s="234">
        <v>175</v>
      </c>
      <c r="T9" s="234">
        <v>255</v>
      </c>
      <c r="U9" s="234">
        <v>183</v>
      </c>
      <c r="V9" s="234">
        <v>138</v>
      </c>
      <c r="W9" s="234">
        <v>0</v>
      </c>
      <c r="X9" s="234">
        <v>0</v>
      </c>
      <c r="Y9" s="234">
        <v>0</v>
      </c>
      <c r="Z9" s="235">
        <v>23895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6.5" customHeight="1">
      <c r="A10" s="1240"/>
      <c r="B10" s="1241"/>
      <c r="C10" s="1241"/>
      <c r="D10" s="5" t="s">
        <v>26</v>
      </c>
      <c r="E10" s="236">
        <v>0</v>
      </c>
      <c r="F10" s="236">
        <v>2</v>
      </c>
      <c r="G10" s="236">
        <v>6</v>
      </c>
      <c r="H10" s="236">
        <v>17</v>
      </c>
      <c r="I10" s="236">
        <v>40</v>
      </c>
      <c r="J10" s="236">
        <v>46</v>
      </c>
      <c r="K10" s="236">
        <v>242</v>
      </c>
      <c r="L10" s="236">
        <v>102</v>
      </c>
      <c r="M10" s="236">
        <v>9</v>
      </c>
      <c r="N10" s="236">
        <v>27</v>
      </c>
      <c r="O10" s="236">
        <v>58</v>
      </c>
      <c r="P10" s="236">
        <v>15</v>
      </c>
      <c r="Q10" s="236">
        <v>14</v>
      </c>
      <c r="R10" s="236">
        <v>2</v>
      </c>
      <c r="S10" s="236">
        <v>1</v>
      </c>
      <c r="T10" s="236">
        <v>1</v>
      </c>
      <c r="U10" s="236">
        <v>1</v>
      </c>
      <c r="V10" s="236">
        <v>0</v>
      </c>
      <c r="W10" s="236">
        <v>0</v>
      </c>
      <c r="X10" s="236">
        <v>0</v>
      </c>
      <c r="Y10" s="236">
        <v>0</v>
      </c>
      <c r="Z10" s="237">
        <v>583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6.5" customHeight="1">
      <c r="A11" s="1240"/>
      <c r="B11" s="1241"/>
      <c r="C11" s="1241" t="s">
        <v>53</v>
      </c>
      <c r="D11" s="4" t="s">
        <v>27</v>
      </c>
      <c r="E11" s="232"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0</v>
      </c>
      <c r="K11" s="232">
        <v>0</v>
      </c>
      <c r="L11" s="232">
        <v>0</v>
      </c>
      <c r="M11" s="232">
        <v>65</v>
      </c>
      <c r="N11" s="232">
        <v>60</v>
      </c>
      <c r="O11" s="232">
        <v>72</v>
      </c>
      <c r="P11" s="232">
        <v>124</v>
      </c>
      <c r="Q11" s="232">
        <v>165</v>
      </c>
      <c r="R11" s="232">
        <v>14</v>
      </c>
      <c r="S11" s="232">
        <v>2</v>
      </c>
      <c r="T11" s="232">
        <v>12</v>
      </c>
      <c r="U11" s="232">
        <v>0</v>
      </c>
      <c r="V11" s="232">
        <v>0</v>
      </c>
      <c r="W11" s="232">
        <v>0</v>
      </c>
      <c r="X11" s="232">
        <v>0</v>
      </c>
      <c r="Y11" s="232">
        <v>0</v>
      </c>
      <c r="Z11" s="233">
        <v>515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6.5" customHeight="1">
      <c r="A12" s="1240"/>
      <c r="B12" s="1241"/>
      <c r="C12" s="1241"/>
      <c r="D12" s="6" t="s">
        <v>28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4">
        <v>0</v>
      </c>
      <c r="K12" s="234">
        <v>0</v>
      </c>
      <c r="L12" s="234">
        <v>41</v>
      </c>
      <c r="M12" s="234">
        <v>9343</v>
      </c>
      <c r="N12" s="234">
        <v>10272</v>
      </c>
      <c r="O12" s="234">
        <v>13248</v>
      </c>
      <c r="P12" s="234">
        <v>23982</v>
      </c>
      <c r="Q12" s="234">
        <v>33191</v>
      </c>
      <c r="R12" s="234">
        <v>3199</v>
      </c>
      <c r="S12" s="234">
        <v>389</v>
      </c>
      <c r="T12" s="234">
        <v>3169</v>
      </c>
      <c r="U12" s="234">
        <v>0</v>
      </c>
      <c r="V12" s="234">
        <v>0</v>
      </c>
      <c r="W12" s="234">
        <v>0</v>
      </c>
      <c r="X12" s="234">
        <v>0</v>
      </c>
      <c r="Y12" s="234">
        <v>0</v>
      </c>
      <c r="Z12" s="235">
        <v>96834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16.5" customHeight="1">
      <c r="A13" s="1240"/>
      <c r="B13" s="1241"/>
      <c r="C13" s="1241"/>
      <c r="D13" s="5" t="s">
        <v>26</v>
      </c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6">
        <v>0</v>
      </c>
      <c r="K13" s="236">
        <v>0</v>
      </c>
      <c r="L13" s="236">
        <v>1</v>
      </c>
      <c r="M13" s="236">
        <v>264</v>
      </c>
      <c r="N13" s="236">
        <v>180</v>
      </c>
      <c r="O13" s="236">
        <v>187</v>
      </c>
      <c r="P13" s="236">
        <v>260</v>
      </c>
      <c r="Q13" s="236">
        <v>289</v>
      </c>
      <c r="R13" s="236">
        <v>20</v>
      </c>
      <c r="S13" s="236">
        <v>2</v>
      </c>
      <c r="T13" s="236">
        <v>16</v>
      </c>
      <c r="U13" s="236">
        <v>0</v>
      </c>
      <c r="V13" s="236">
        <v>0</v>
      </c>
      <c r="W13" s="236">
        <v>0</v>
      </c>
      <c r="X13" s="236">
        <v>0</v>
      </c>
      <c r="Y13" s="236">
        <v>0</v>
      </c>
      <c r="Z13" s="237">
        <v>1219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6.5" customHeight="1">
      <c r="A14" s="1240"/>
      <c r="B14" s="1241"/>
      <c r="C14" s="1247" t="s">
        <v>54</v>
      </c>
      <c r="D14" s="4" t="s">
        <v>27</v>
      </c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0</v>
      </c>
      <c r="K14" s="232">
        <v>0</v>
      </c>
      <c r="L14" s="232">
        <v>0</v>
      </c>
      <c r="M14" s="232">
        <v>0</v>
      </c>
      <c r="N14" s="232">
        <v>13</v>
      </c>
      <c r="O14" s="232">
        <v>14</v>
      </c>
      <c r="P14" s="232">
        <v>0</v>
      </c>
      <c r="Q14" s="232">
        <v>0</v>
      </c>
      <c r="R14" s="232">
        <v>0</v>
      </c>
      <c r="S14" s="232">
        <v>0</v>
      </c>
      <c r="T14" s="232">
        <v>0</v>
      </c>
      <c r="U14" s="232">
        <v>0</v>
      </c>
      <c r="V14" s="232">
        <v>0</v>
      </c>
      <c r="W14" s="232">
        <v>0</v>
      </c>
      <c r="X14" s="232">
        <v>0</v>
      </c>
      <c r="Y14" s="232">
        <v>0</v>
      </c>
      <c r="Z14" s="233">
        <v>27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6.5" customHeight="1">
      <c r="A15" s="1240"/>
      <c r="B15" s="1241"/>
      <c r="C15" s="1247"/>
      <c r="D15" s="6" t="s">
        <v>28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0</v>
      </c>
      <c r="N15" s="234">
        <v>1906</v>
      </c>
      <c r="O15" s="234">
        <v>2322</v>
      </c>
      <c r="P15" s="234">
        <v>64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55</v>
      </c>
      <c r="W15" s="234">
        <v>0</v>
      </c>
      <c r="X15" s="234">
        <v>0</v>
      </c>
      <c r="Y15" s="234">
        <v>0</v>
      </c>
      <c r="Z15" s="235">
        <v>4347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6.5" customHeight="1">
      <c r="A16" s="1240"/>
      <c r="B16" s="1241"/>
      <c r="C16" s="1247"/>
      <c r="D16" s="5" t="s">
        <v>26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40</v>
      </c>
      <c r="O16" s="236">
        <v>40</v>
      </c>
      <c r="P16" s="236">
        <v>1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8">
        <v>81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16.5" customHeight="1">
      <c r="A17" s="1240"/>
      <c r="B17" s="1241" t="s">
        <v>30</v>
      </c>
      <c r="C17" s="1241"/>
      <c r="D17" s="4" t="s">
        <v>27</v>
      </c>
      <c r="E17" s="232">
        <v>0</v>
      </c>
      <c r="F17" s="232">
        <v>0</v>
      </c>
      <c r="G17" s="232">
        <v>1</v>
      </c>
      <c r="H17" s="232">
        <v>3</v>
      </c>
      <c r="I17" s="232">
        <v>7</v>
      </c>
      <c r="J17" s="232">
        <v>10</v>
      </c>
      <c r="K17" s="232">
        <v>59</v>
      </c>
      <c r="L17" s="232">
        <v>29</v>
      </c>
      <c r="M17" s="232">
        <v>70</v>
      </c>
      <c r="N17" s="232">
        <v>82</v>
      </c>
      <c r="O17" s="232">
        <v>113</v>
      </c>
      <c r="P17" s="232">
        <v>137</v>
      </c>
      <c r="Q17" s="232">
        <v>176</v>
      </c>
      <c r="R17" s="232">
        <v>15</v>
      </c>
      <c r="S17" s="232">
        <v>2</v>
      </c>
      <c r="T17" s="232">
        <v>13</v>
      </c>
      <c r="U17" s="232">
        <v>0</v>
      </c>
      <c r="V17" s="232">
        <v>1</v>
      </c>
      <c r="W17" s="232">
        <v>0</v>
      </c>
      <c r="X17" s="232">
        <v>0</v>
      </c>
      <c r="Y17" s="232">
        <v>0</v>
      </c>
      <c r="Z17" s="233">
        <v>717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6.5" customHeight="1">
      <c r="A18" s="1240"/>
      <c r="B18" s="1241"/>
      <c r="C18" s="1241"/>
      <c r="D18" s="6" t="s">
        <v>28</v>
      </c>
      <c r="E18" s="234">
        <v>0</v>
      </c>
      <c r="F18" s="234">
        <v>8</v>
      </c>
      <c r="G18" s="234">
        <v>49</v>
      </c>
      <c r="H18" s="234">
        <v>213</v>
      </c>
      <c r="I18" s="234">
        <v>1018</v>
      </c>
      <c r="J18" s="234">
        <v>1103</v>
      </c>
      <c r="K18" s="234">
        <v>9299</v>
      </c>
      <c r="L18" s="234">
        <v>4650</v>
      </c>
      <c r="M18" s="234">
        <v>10792</v>
      </c>
      <c r="N18" s="234">
        <v>14190</v>
      </c>
      <c r="O18" s="234">
        <v>23866</v>
      </c>
      <c r="P18" s="234">
        <v>28110</v>
      </c>
      <c r="Q18" s="234">
        <v>36548</v>
      </c>
      <c r="R18" s="234">
        <v>3500</v>
      </c>
      <c r="S18" s="234">
        <v>564</v>
      </c>
      <c r="T18" s="234">
        <v>3424</v>
      </c>
      <c r="U18" s="234">
        <v>183</v>
      </c>
      <c r="V18" s="234">
        <v>193</v>
      </c>
      <c r="W18" s="234">
        <v>0</v>
      </c>
      <c r="X18" s="234">
        <v>0</v>
      </c>
      <c r="Y18" s="234">
        <v>0</v>
      </c>
      <c r="Z18" s="235">
        <v>137710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6.5" customHeight="1">
      <c r="A19" s="1240"/>
      <c r="B19" s="1241"/>
      <c r="C19" s="1241"/>
      <c r="D19" s="5" t="s">
        <v>26</v>
      </c>
      <c r="E19" s="239">
        <v>0</v>
      </c>
      <c r="F19" s="239">
        <v>2</v>
      </c>
      <c r="G19" s="239">
        <v>6</v>
      </c>
      <c r="H19" s="239">
        <v>18</v>
      </c>
      <c r="I19" s="239">
        <v>57</v>
      </c>
      <c r="J19" s="239">
        <v>48</v>
      </c>
      <c r="K19" s="239">
        <v>308</v>
      </c>
      <c r="L19" s="239">
        <v>116</v>
      </c>
      <c r="M19" s="239">
        <v>292</v>
      </c>
      <c r="N19" s="239">
        <v>251</v>
      </c>
      <c r="O19" s="239">
        <v>333</v>
      </c>
      <c r="P19" s="239">
        <v>308</v>
      </c>
      <c r="Q19" s="239">
        <v>320</v>
      </c>
      <c r="R19" s="239">
        <v>22</v>
      </c>
      <c r="S19" s="239">
        <v>3</v>
      </c>
      <c r="T19" s="239">
        <v>17</v>
      </c>
      <c r="U19" s="239">
        <v>1</v>
      </c>
      <c r="V19" s="239">
        <v>0</v>
      </c>
      <c r="W19" s="239">
        <v>0</v>
      </c>
      <c r="X19" s="239">
        <v>0</v>
      </c>
      <c r="Y19" s="239">
        <v>0</v>
      </c>
      <c r="Z19" s="240">
        <v>2102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6.5" customHeight="1">
      <c r="A20" s="1240"/>
      <c r="B20" s="1241" t="s">
        <v>31</v>
      </c>
      <c r="C20" s="1247" t="s">
        <v>55</v>
      </c>
      <c r="D20" s="4" t="s">
        <v>27</v>
      </c>
      <c r="E20" s="232">
        <v>0</v>
      </c>
      <c r="F20" s="232">
        <v>0</v>
      </c>
      <c r="G20" s="232">
        <v>0</v>
      </c>
      <c r="H20" s="232">
        <v>0</v>
      </c>
      <c r="I20" s="232">
        <v>1</v>
      </c>
      <c r="J20" s="232">
        <v>6</v>
      </c>
      <c r="K20" s="232">
        <v>7</v>
      </c>
      <c r="L20" s="232">
        <v>7</v>
      </c>
      <c r="M20" s="232">
        <v>0</v>
      </c>
      <c r="N20" s="232">
        <v>33</v>
      </c>
      <c r="O20" s="232">
        <v>55</v>
      </c>
      <c r="P20" s="232">
        <v>16</v>
      </c>
      <c r="Q20" s="232">
        <v>1</v>
      </c>
      <c r="R20" s="232">
        <v>0</v>
      </c>
      <c r="S20" s="232">
        <v>0</v>
      </c>
      <c r="T20" s="232">
        <v>0</v>
      </c>
      <c r="U20" s="232">
        <v>0</v>
      </c>
      <c r="V20" s="232">
        <v>0</v>
      </c>
      <c r="W20" s="232">
        <v>0</v>
      </c>
      <c r="X20" s="232">
        <v>0</v>
      </c>
      <c r="Y20" s="232">
        <v>0</v>
      </c>
      <c r="Z20" s="233">
        <v>127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6.5" customHeight="1">
      <c r="A21" s="1240"/>
      <c r="B21" s="1241"/>
      <c r="C21" s="1247"/>
      <c r="D21" s="6" t="s">
        <v>28</v>
      </c>
      <c r="E21" s="234">
        <v>0</v>
      </c>
      <c r="F21" s="234">
        <v>0</v>
      </c>
      <c r="G21" s="234">
        <v>0</v>
      </c>
      <c r="H21" s="234">
        <v>11</v>
      </c>
      <c r="I21" s="234">
        <v>21</v>
      </c>
      <c r="J21" s="234">
        <v>316</v>
      </c>
      <c r="K21" s="234">
        <v>399</v>
      </c>
      <c r="L21" s="234">
        <v>451</v>
      </c>
      <c r="M21" s="234">
        <v>22</v>
      </c>
      <c r="N21" s="234">
        <v>2418</v>
      </c>
      <c r="O21" s="234">
        <v>4223</v>
      </c>
      <c r="P21" s="234">
        <v>1109</v>
      </c>
      <c r="Q21" s="234">
        <v>135</v>
      </c>
      <c r="R21" s="234">
        <v>7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0</v>
      </c>
      <c r="Z21" s="235">
        <v>9112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6.5" customHeight="1">
      <c r="A22" s="1240"/>
      <c r="B22" s="1241"/>
      <c r="C22" s="1247"/>
      <c r="D22" s="5" t="s">
        <v>26</v>
      </c>
      <c r="E22" s="236">
        <v>0</v>
      </c>
      <c r="F22" s="236">
        <v>0</v>
      </c>
      <c r="G22" s="236">
        <v>0</v>
      </c>
      <c r="H22" s="236">
        <v>1</v>
      </c>
      <c r="I22" s="236">
        <v>1</v>
      </c>
      <c r="J22" s="236">
        <v>12</v>
      </c>
      <c r="K22" s="236">
        <v>12</v>
      </c>
      <c r="L22" s="236">
        <v>8</v>
      </c>
      <c r="M22" s="236">
        <v>0</v>
      </c>
      <c r="N22" s="236">
        <v>45</v>
      </c>
      <c r="O22" s="236">
        <v>71</v>
      </c>
      <c r="P22" s="236">
        <v>19</v>
      </c>
      <c r="Q22" s="236">
        <v>2</v>
      </c>
      <c r="R22" s="236">
        <v>0</v>
      </c>
      <c r="S22" s="236">
        <v>0</v>
      </c>
      <c r="T22" s="236">
        <v>0</v>
      </c>
      <c r="U22" s="236">
        <v>0</v>
      </c>
      <c r="V22" s="236">
        <v>0</v>
      </c>
      <c r="W22" s="236">
        <v>0</v>
      </c>
      <c r="X22" s="236">
        <v>0</v>
      </c>
      <c r="Y22" s="236">
        <v>0</v>
      </c>
      <c r="Z22" s="237">
        <v>171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6.5" customHeight="1">
      <c r="A23" s="1240"/>
      <c r="B23" s="1241"/>
      <c r="C23" s="1247" t="s">
        <v>56</v>
      </c>
      <c r="D23" s="4" t="s">
        <v>27</v>
      </c>
      <c r="E23" s="232">
        <v>0</v>
      </c>
      <c r="F23" s="232">
        <v>0</v>
      </c>
      <c r="G23" s="232">
        <v>0</v>
      </c>
      <c r="H23" s="232">
        <v>0</v>
      </c>
      <c r="I23" s="232">
        <v>0</v>
      </c>
      <c r="J23" s="232">
        <v>2</v>
      </c>
      <c r="K23" s="232">
        <v>0</v>
      </c>
      <c r="L23" s="232">
        <v>0</v>
      </c>
      <c r="M23" s="232">
        <v>0</v>
      </c>
      <c r="N23" s="232">
        <v>2</v>
      </c>
      <c r="O23" s="232">
        <v>0</v>
      </c>
      <c r="P23" s="232">
        <v>0</v>
      </c>
      <c r="Q23" s="232">
        <v>0</v>
      </c>
      <c r="R23" s="232">
        <v>0</v>
      </c>
      <c r="S23" s="232">
        <v>0</v>
      </c>
      <c r="T23" s="232">
        <v>0</v>
      </c>
      <c r="U23" s="232">
        <v>0</v>
      </c>
      <c r="V23" s="232">
        <v>0</v>
      </c>
      <c r="W23" s="232">
        <v>0</v>
      </c>
      <c r="X23" s="232">
        <v>0</v>
      </c>
      <c r="Y23" s="232">
        <v>0</v>
      </c>
      <c r="Z23" s="233">
        <v>4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6.5" customHeight="1">
      <c r="A24" s="1240"/>
      <c r="B24" s="1241"/>
      <c r="C24" s="1247"/>
      <c r="D24" s="6" t="s">
        <v>28</v>
      </c>
      <c r="E24" s="234">
        <v>0</v>
      </c>
      <c r="F24" s="234">
        <v>0</v>
      </c>
      <c r="G24" s="234">
        <v>0</v>
      </c>
      <c r="H24" s="234">
        <v>0</v>
      </c>
      <c r="I24" s="234">
        <v>0</v>
      </c>
      <c r="J24" s="234">
        <v>72</v>
      </c>
      <c r="K24" s="234">
        <v>0</v>
      </c>
      <c r="L24" s="234">
        <v>0</v>
      </c>
      <c r="M24" s="234">
        <v>0</v>
      </c>
      <c r="N24" s="234">
        <v>151</v>
      </c>
      <c r="O24" s="234">
        <v>0</v>
      </c>
      <c r="P24" s="234">
        <v>0</v>
      </c>
      <c r="Q24" s="234">
        <v>0</v>
      </c>
      <c r="R24" s="234">
        <v>0</v>
      </c>
      <c r="S24" s="234">
        <v>0</v>
      </c>
      <c r="T24" s="234">
        <v>0</v>
      </c>
      <c r="U24" s="234">
        <v>0</v>
      </c>
      <c r="V24" s="234">
        <v>0</v>
      </c>
      <c r="W24" s="234">
        <v>0</v>
      </c>
      <c r="X24" s="234">
        <v>0</v>
      </c>
      <c r="Y24" s="234">
        <v>0</v>
      </c>
      <c r="Z24" s="235">
        <v>223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6.5" customHeight="1">
      <c r="A25" s="1240"/>
      <c r="B25" s="1241"/>
      <c r="C25" s="1247"/>
      <c r="D25" s="5" t="s">
        <v>26</v>
      </c>
      <c r="E25" s="236">
        <v>0</v>
      </c>
      <c r="F25" s="236">
        <v>0</v>
      </c>
      <c r="G25" s="236">
        <v>0</v>
      </c>
      <c r="H25" s="236">
        <v>0</v>
      </c>
      <c r="I25" s="236">
        <v>0</v>
      </c>
      <c r="J25" s="236">
        <v>4</v>
      </c>
      <c r="K25" s="236">
        <v>0</v>
      </c>
      <c r="L25" s="236">
        <v>0</v>
      </c>
      <c r="M25" s="236">
        <v>0</v>
      </c>
      <c r="N25" s="236">
        <v>3</v>
      </c>
      <c r="O25" s="236">
        <v>0</v>
      </c>
      <c r="P25" s="236">
        <v>0</v>
      </c>
      <c r="Q25" s="236">
        <v>0</v>
      </c>
      <c r="R25" s="236">
        <v>0</v>
      </c>
      <c r="S25" s="236">
        <v>0</v>
      </c>
      <c r="T25" s="236">
        <v>0</v>
      </c>
      <c r="U25" s="236">
        <v>0</v>
      </c>
      <c r="V25" s="236">
        <v>0</v>
      </c>
      <c r="W25" s="236">
        <v>0</v>
      </c>
      <c r="X25" s="236">
        <v>0</v>
      </c>
      <c r="Y25" s="236">
        <v>0</v>
      </c>
      <c r="Z25" s="238">
        <v>7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6.5" customHeight="1">
      <c r="A26" s="1240"/>
      <c r="B26" s="1241" t="s">
        <v>30</v>
      </c>
      <c r="C26" s="1241"/>
      <c r="D26" s="4" t="s">
        <v>27</v>
      </c>
      <c r="E26" s="232">
        <v>0</v>
      </c>
      <c r="F26" s="232">
        <v>0</v>
      </c>
      <c r="G26" s="232">
        <v>0</v>
      </c>
      <c r="H26" s="232">
        <v>0</v>
      </c>
      <c r="I26" s="232">
        <v>1</v>
      </c>
      <c r="J26" s="232">
        <v>8</v>
      </c>
      <c r="K26" s="232">
        <v>7</v>
      </c>
      <c r="L26" s="232">
        <v>7</v>
      </c>
      <c r="M26" s="232">
        <v>0</v>
      </c>
      <c r="N26" s="232">
        <v>35</v>
      </c>
      <c r="O26" s="232">
        <v>55</v>
      </c>
      <c r="P26" s="232">
        <v>16</v>
      </c>
      <c r="Q26" s="232">
        <v>1</v>
      </c>
      <c r="R26" s="232">
        <v>0</v>
      </c>
      <c r="S26" s="232">
        <v>0</v>
      </c>
      <c r="T26" s="232">
        <v>0</v>
      </c>
      <c r="U26" s="232">
        <v>0</v>
      </c>
      <c r="V26" s="232">
        <v>0</v>
      </c>
      <c r="W26" s="232">
        <v>0</v>
      </c>
      <c r="X26" s="232">
        <v>0</v>
      </c>
      <c r="Y26" s="232">
        <v>0</v>
      </c>
      <c r="Z26" s="233">
        <v>131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6.5" customHeight="1">
      <c r="A27" s="1240"/>
      <c r="B27" s="1241"/>
      <c r="C27" s="1241"/>
      <c r="D27" s="6" t="s">
        <v>28</v>
      </c>
      <c r="E27" s="234">
        <v>0</v>
      </c>
      <c r="F27" s="234">
        <v>0</v>
      </c>
      <c r="G27" s="234">
        <v>0</v>
      </c>
      <c r="H27" s="234">
        <v>11</v>
      </c>
      <c r="I27" s="234">
        <v>21</v>
      </c>
      <c r="J27" s="234">
        <v>388</v>
      </c>
      <c r="K27" s="234">
        <v>399</v>
      </c>
      <c r="L27" s="234">
        <v>451</v>
      </c>
      <c r="M27" s="234">
        <v>22</v>
      </c>
      <c r="N27" s="234">
        <v>2569</v>
      </c>
      <c r="O27" s="234">
        <v>4223</v>
      </c>
      <c r="P27" s="234">
        <v>1109</v>
      </c>
      <c r="Q27" s="234">
        <v>135</v>
      </c>
      <c r="R27" s="234">
        <v>7</v>
      </c>
      <c r="S27" s="234">
        <v>0</v>
      </c>
      <c r="T27" s="234">
        <v>0</v>
      </c>
      <c r="U27" s="234">
        <v>0</v>
      </c>
      <c r="V27" s="234">
        <v>0</v>
      </c>
      <c r="W27" s="234">
        <v>0</v>
      </c>
      <c r="X27" s="234">
        <v>0</v>
      </c>
      <c r="Y27" s="234">
        <v>0</v>
      </c>
      <c r="Z27" s="235">
        <v>9335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6.5" customHeight="1">
      <c r="A28" s="1240"/>
      <c r="B28" s="1241"/>
      <c r="C28" s="1241"/>
      <c r="D28" s="5" t="s">
        <v>26</v>
      </c>
      <c r="E28" s="239">
        <v>0</v>
      </c>
      <c r="F28" s="239">
        <v>0</v>
      </c>
      <c r="G28" s="239">
        <v>0</v>
      </c>
      <c r="H28" s="239">
        <v>1</v>
      </c>
      <c r="I28" s="239">
        <v>1</v>
      </c>
      <c r="J28" s="239">
        <v>16</v>
      </c>
      <c r="K28" s="239">
        <v>12</v>
      </c>
      <c r="L28" s="239">
        <v>8</v>
      </c>
      <c r="M28" s="239">
        <v>0</v>
      </c>
      <c r="N28" s="239">
        <v>48</v>
      </c>
      <c r="O28" s="239">
        <v>71</v>
      </c>
      <c r="P28" s="239">
        <v>19</v>
      </c>
      <c r="Q28" s="239">
        <v>2</v>
      </c>
      <c r="R28" s="239">
        <v>0</v>
      </c>
      <c r="S28" s="239">
        <v>0</v>
      </c>
      <c r="T28" s="239">
        <v>0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40">
        <v>178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6.5" customHeight="1">
      <c r="A29" s="1240" t="s">
        <v>24</v>
      </c>
      <c r="B29" s="1241"/>
      <c r="C29" s="1241"/>
      <c r="D29" s="4" t="s">
        <v>27</v>
      </c>
      <c r="E29" s="232">
        <v>0</v>
      </c>
      <c r="F29" s="232">
        <v>0</v>
      </c>
      <c r="G29" s="232">
        <v>1</v>
      </c>
      <c r="H29" s="232">
        <v>3</v>
      </c>
      <c r="I29" s="232">
        <v>8</v>
      </c>
      <c r="J29" s="232">
        <v>18</v>
      </c>
      <c r="K29" s="232">
        <v>66</v>
      </c>
      <c r="L29" s="232">
        <v>36</v>
      </c>
      <c r="M29" s="232">
        <v>70</v>
      </c>
      <c r="N29" s="232">
        <v>117</v>
      </c>
      <c r="O29" s="232">
        <v>168</v>
      </c>
      <c r="P29" s="232">
        <v>152</v>
      </c>
      <c r="Q29" s="232">
        <v>177</v>
      </c>
      <c r="R29" s="232">
        <v>15</v>
      </c>
      <c r="S29" s="232">
        <v>2</v>
      </c>
      <c r="T29" s="232">
        <v>13</v>
      </c>
      <c r="U29" s="232">
        <v>0</v>
      </c>
      <c r="V29" s="232">
        <v>1</v>
      </c>
      <c r="W29" s="232">
        <v>0</v>
      </c>
      <c r="X29" s="232">
        <v>0</v>
      </c>
      <c r="Y29" s="232">
        <v>0</v>
      </c>
      <c r="Z29" s="233">
        <v>848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6.5" customHeight="1">
      <c r="A30" s="1240"/>
      <c r="B30" s="1241"/>
      <c r="C30" s="1241"/>
      <c r="D30" s="6" t="s">
        <v>28</v>
      </c>
      <c r="E30" s="234">
        <v>0</v>
      </c>
      <c r="F30" s="234">
        <v>8</v>
      </c>
      <c r="G30" s="234">
        <v>49</v>
      </c>
      <c r="H30" s="234">
        <v>224</v>
      </c>
      <c r="I30" s="234">
        <v>1039</v>
      </c>
      <c r="J30" s="234">
        <v>1491</v>
      </c>
      <c r="K30" s="234">
        <v>9698</v>
      </c>
      <c r="L30" s="234">
        <v>5101</v>
      </c>
      <c r="M30" s="234">
        <v>10814</v>
      </c>
      <c r="N30" s="234">
        <v>16759</v>
      </c>
      <c r="O30" s="234">
        <v>28089</v>
      </c>
      <c r="P30" s="234">
        <v>29219</v>
      </c>
      <c r="Q30" s="234">
        <v>36683</v>
      </c>
      <c r="R30" s="234">
        <v>3507</v>
      </c>
      <c r="S30" s="234">
        <v>564</v>
      </c>
      <c r="T30" s="234">
        <v>3424</v>
      </c>
      <c r="U30" s="234">
        <v>183</v>
      </c>
      <c r="V30" s="234">
        <v>193</v>
      </c>
      <c r="W30" s="234">
        <v>0</v>
      </c>
      <c r="X30" s="234">
        <v>0</v>
      </c>
      <c r="Y30" s="234">
        <v>0</v>
      </c>
      <c r="Z30" s="235">
        <v>147045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6.5" customHeight="1">
      <c r="A31" s="1240"/>
      <c r="B31" s="1241"/>
      <c r="C31" s="1241"/>
      <c r="D31" s="5" t="s">
        <v>26</v>
      </c>
      <c r="E31" s="239">
        <v>0</v>
      </c>
      <c r="F31" s="239">
        <v>2</v>
      </c>
      <c r="G31" s="239">
        <v>6</v>
      </c>
      <c r="H31" s="239">
        <v>19</v>
      </c>
      <c r="I31" s="239">
        <v>58</v>
      </c>
      <c r="J31" s="239">
        <v>64</v>
      </c>
      <c r="K31" s="239">
        <v>320</v>
      </c>
      <c r="L31" s="239">
        <v>124</v>
      </c>
      <c r="M31" s="239">
        <v>292</v>
      </c>
      <c r="N31" s="239">
        <v>299</v>
      </c>
      <c r="O31" s="239">
        <v>404</v>
      </c>
      <c r="P31" s="239">
        <v>327</v>
      </c>
      <c r="Q31" s="239">
        <v>322</v>
      </c>
      <c r="R31" s="239">
        <v>22</v>
      </c>
      <c r="S31" s="239">
        <v>3</v>
      </c>
      <c r="T31" s="239">
        <v>17</v>
      </c>
      <c r="U31" s="239">
        <v>1</v>
      </c>
      <c r="V31" s="239">
        <v>0</v>
      </c>
      <c r="W31" s="239">
        <v>0</v>
      </c>
      <c r="X31" s="239">
        <v>0</v>
      </c>
      <c r="Y31" s="239">
        <v>0</v>
      </c>
      <c r="Z31" s="240">
        <v>2280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6.5" customHeight="1">
      <c r="A32" s="1240" t="s">
        <v>34</v>
      </c>
      <c r="B32" s="1241" t="s">
        <v>29</v>
      </c>
      <c r="C32" s="1247" t="s">
        <v>53</v>
      </c>
      <c r="D32" s="4" t="s">
        <v>27</v>
      </c>
      <c r="E32" s="232">
        <v>0</v>
      </c>
      <c r="F32" s="232">
        <v>0</v>
      </c>
      <c r="G32" s="232">
        <v>0</v>
      </c>
      <c r="H32" s="232">
        <v>0</v>
      </c>
      <c r="I32" s="232">
        <v>0</v>
      </c>
      <c r="J32" s="232">
        <v>0</v>
      </c>
      <c r="K32" s="232">
        <v>0</v>
      </c>
      <c r="L32" s="232">
        <v>3</v>
      </c>
      <c r="M32" s="232">
        <v>28</v>
      </c>
      <c r="N32" s="232">
        <v>35</v>
      </c>
      <c r="O32" s="232">
        <v>12</v>
      </c>
      <c r="P32" s="232">
        <v>9</v>
      </c>
      <c r="Q32" s="232">
        <v>18</v>
      </c>
      <c r="R32" s="232">
        <v>195</v>
      </c>
      <c r="S32" s="232">
        <v>117</v>
      </c>
      <c r="T32" s="232">
        <v>94</v>
      </c>
      <c r="U32" s="232">
        <v>45</v>
      </c>
      <c r="V32" s="232">
        <v>16</v>
      </c>
      <c r="W32" s="232">
        <v>16</v>
      </c>
      <c r="X32" s="232">
        <v>15</v>
      </c>
      <c r="Y32" s="232">
        <v>4</v>
      </c>
      <c r="Z32" s="233">
        <v>606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6.5" customHeight="1">
      <c r="A33" s="1240"/>
      <c r="B33" s="1241"/>
      <c r="C33" s="1247"/>
      <c r="D33" s="6" t="s">
        <v>28</v>
      </c>
      <c r="E33" s="234">
        <v>0</v>
      </c>
      <c r="F33" s="234">
        <v>0</v>
      </c>
      <c r="G33" s="234">
        <v>0</v>
      </c>
      <c r="H33" s="234">
        <v>0</v>
      </c>
      <c r="I33" s="234">
        <v>0</v>
      </c>
      <c r="J33" s="234">
        <v>0</v>
      </c>
      <c r="K33" s="234">
        <v>0</v>
      </c>
      <c r="L33" s="234">
        <v>453</v>
      </c>
      <c r="M33" s="234">
        <v>4074</v>
      </c>
      <c r="N33" s="234">
        <v>5406</v>
      </c>
      <c r="O33" s="234">
        <v>2366</v>
      </c>
      <c r="P33" s="234">
        <v>1738</v>
      </c>
      <c r="Q33" s="234">
        <v>3454</v>
      </c>
      <c r="R33" s="234">
        <v>40194</v>
      </c>
      <c r="S33" s="234">
        <v>25262</v>
      </c>
      <c r="T33" s="234">
        <v>19865</v>
      </c>
      <c r="U33" s="234">
        <v>9713</v>
      </c>
      <c r="V33" s="234">
        <v>3376</v>
      </c>
      <c r="W33" s="234">
        <v>3279</v>
      </c>
      <c r="X33" s="234">
        <v>3089</v>
      </c>
      <c r="Y33" s="234">
        <v>785</v>
      </c>
      <c r="Z33" s="235">
        <v>123054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6.5" customHeight="1">
      <c r="A34" s="1240"/>
      <c r="B34" s="1241"/>
      <c r="C34" s="1247"/>
      <c r="D34" s="5" t="s">
        <v>26</v>
      </c>
      <c r="E34" s="236">
        <v>0</v>
      </c>
      <c r="F34" s="236">
        <v>0</v>
      </c>
      <c r="G34" s="236">
        <v>0</v>
      </c>
      <c r="H34" s="236">
        <v>0</v>
      </c>
      <c r="I34" s="236">
        <v>0</v>
      </c>
      <c r="J34" s="236">
        <v>0</v>
      </c>
      <c r="K34" s="236">
        <v>0</v>
      </c>
      <c r="L34" s="236">
        <v>15</v>
      </c>
      <c r="M34" s="236">
        <v>85</v>
      </c>
      <c r="N34" s="236">
        <v>110</v>
      </c>
      <c r="O34" s="236">
        <v>35</v>
      </c>
      <c r="P34" s="236">
        <v>19</v>
      </c>
      <c r="Q34" s="236">
        <v>32</v>
      </c>
      <c r="R34" s="236">
        <v>209</v>
      </c>
      <c r="S34" s="236">
        <v>118</v>
      </c>
      <c r="T34" s="236">
        <v>80</v>
      </c>
      <c r="U34" s="236">
        <v>39</v>
      </c>
      <c r="V34" s="236">
        <v>12</v>
      </c>
      <c r="W34" s="236">
        <v>15</v>
      </c>
      <c r="X34" s="236">
        <v>16</v>
      </c>
      <c r="Y34" s="236">
        <v>3</v>
      </c>
      <c r="Z34" s="237">
        <v>788</v>
      </c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6.5" customHeight="1">
      <c r="A35" s="1240"/>
      <c r="B35" s="1241"/>
      <c r="C35" s="1247" t="s">
        <v>54</v>
      </c>
      <c r="D35" s="4" t="s">
        <v>27</v>
      </c>
      <c r="E35" s="232">
        <v>0</v>
      </c>
      <c r="F35" s="232">
        <v>0</v>
      </c>
      <c r="G35" s="232">
        <v>0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232">
        <v>0</v>
      </c>
      <c r="N35" s="232">
        <v>0</v>
      </c>
      <c r="O35" s="232">
        <v>0</v>
      </c>
      <c r="P35" s="232">
        <v>0</v>
      </c>
      <c r="Q35" s="232">
        <v>0</v>
      </c>
      <c r="R35" s="232">
        <v>0</v>
      </c>
      <c r="S35" s="232">
        <v>0</v>
      </c>
      <c r="T35" s="232">
        <v>0</v>
      </c>
      <c r="U35" s="232">
        <v>0</v>
      </c>
      <c r="V35" s="232">
        <v>0</v>
      </c>
      <c r="W35" s="232">
        <v>0</v>
      </c>
      <c r="X35" s="232">
        <v>0</v>
      </c>
      <c r="Y35" s="232">
        <v>0</v>
      </c>
      <c r="Z35" s="233">
        <v>0</v>
      </c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6.5" customHeight="1">
      <c r="A36" s="1240"/>
      <c r="B36" s="1241"/>
      <c r="C36" s="1247"/>
      <c r="D36" s="6" t="s">
        <v>28</v>
      </c>
      <c r="E36" s="234">
        <v>0</v>
      </c>
      <c r="F36" s="234">
        <v>0</v>
      </c>
      <c r="G36" s="234">
        <v>0</v>
      </c>
      <c r="H36" s="234">
        <v>0</v>
      </c>
      <c r="I36" s="234">
        <v>0</v>
      </c>
      <c r="J36" s="234">
        <v>0</v>
      </c>
      <c r="K36" s="234">
        <v>0</v>
      </c>
      <c r="L36" s="234">
        <v>0</v>
      </c>
      <c r="M36" s="234">
        <v>0</v>
      </c>
      <c r="N36" s="234">
        <v>0</v>
      </c>
      <c r="O36" s="234">
        <v>0</v>
      </c>
      <c r="P36" s="234">
        <v>0</v>
      </c>
      <c r="Q36" s="234">
        <v>0</v>
      </c>
      <c r="R36" s="234">
        <v>0</v>
      </c>
      <c r="S36" s="234">
        <v>0</v>
      </c>
      <c r="T36" s="234">
        <v>0</v>
      </c>
      <c r="U36" s="234">
        <v>0</v>
      </c>
      <c r="V36" s="234">
        <v>0</v>
      </c>
      <c r="W36" s="234">
        <v>0</v>
      </c>
      <c r="X36" s="234">
        <v>0</v>
      </c>
      <c r="Y36" s="234">
        <v>0</v>
      </c>
      <c r="Z36" s="235">
        <v>0</v>
      </c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6.5" customHeight="1">
      <c r="A37" s="1240"/>
      <c r="B37" s="1241"/>
      <c r="C37" s="1247"/>
      <c r="D37" s="5" t="s">
        <v>26</v>
      </c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6">
        <v>0</v>
      </c>
      <c r="K37" s="236">
        <v>0</v>
      </c>
      <c r="L37" s="236">
        <v>0</v>
      </c>
      <c r="M37" s="236">
        <v>0</v>
      </c>
      <c r="N37" s="236">
        <v>0</v>
      </c>
      <c r="O37" s="236">
        <v>0</v>
      </c>
      <c r="P37" s="236">
        <v>0</v>
      </c>
      <c r="Q37" s="236">
        <v>0</v>
      </c>
      <c r="R37" s="236">
        <v>0</v>
      </c>
      <c r="S37" s="236">
        <v>0</v>
      </c>
      <c r="T37" s="236">
        <v>0</v>
      </c>
      <c r="U37" s="236">
        <v>0</v>
      </c>
      <c r="V37" s="236">
        <v>0</v>
      </c>
      <c r="W37" s="236">
        <v>0</v>
      </c>
      <c r="X37" s="236">
        <v>0</v>
      </c>
      <c r="Y37" s="236">
        <v>0</v>
      </c>
      <c r="Z37" s="237">
        <v>0</v>
      </c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6.5" customHeight="1">
      <c r="A38" s="1240"/>
      <c r="B38" s="1241" t="s">
        <v>30</v>
      </c>
      <c r="C38" s="1241"/>
      <c r="D38" s="4" t="s">
        <v>27</v>
      </c>
      <c r="E38" s="232">
        <v>0</v>
      </c>
      <c r="F38" s="232">
        <v>0</v>
      </c>
      <c r="G38" s="232">
        <v>0</v>
      </c>
      <c r="H38" s="232">
        <v>0</v>
      </c>
      <c r="I38" s="232">
        <v>0</v>
      </c>
      <c r="J38" s="232">
        <v>0</v>
      </c>
      <c r="K38" s="232">
        <v>0</v>
      </c>
      <c r="L38" s="232">
        <v>3</v>
      </c>
      <c r="M38" s="232">
        <v>28</v>
      </c>
      <c r="N38" s="232">
        <v>35</v>
      </c>
      <c r="O38" s="232">
        <v>12</v>
      </c>
      <c r="P38" s="232">
        <v>9</v>
      </c>
      <c r="Q38" s="232">
        <v>18</v>
      </c>
      <c r="R38" s="232">
        <v>195</v>
      </c>
      <c r="S38" s="232">
        <v>117</v>
      </c>
      <c r="T38" s="232">
        <v>94</v>
      </c>
      <c r="U38" s="232">
        <v>45</v>
      </c>
      <c r="V38" s="232">
        <v>16</v>
      </c>
      <c r="W38" s="232">
        <v>16</v>
      </c>
      <c r="X38" s="232">
        <v>15</v>
      </c>
      <c r="Y38" s="232">
        <v>4</v>
      </c>
      <c r="Z38" s="233">
        <v>606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6.5" customHeight="1">
      <c r="A39" s="1240"/>
      <c r="B39" s="1241"/>
      <c r="C39" s="1241"/>
      <c r="D39" s="6" t="s">
        <v>28</v>
      </c>
      <c r="E39" s="234">
        <v>0</v>
      </c>
      <c r="F39" s="234">
        <v>0</v>
      </c>
      <c r="G39" s="234">
        <v>0</v>
      </c>
      <c r="H39" s="234">
        <v>0</v>
      </c>
      <c r="I39" s="234">
        <v>0</v>
      </c>
      <c r="J39" s="234">
        <v>0</v>
      </c>
      <c r="K39" s="234">
        <v>0</v>
      </c>
      <c r="L39" s="234">
        <v>453</v>
      </c>
      <c r="M39" s="234">
        <v>4074</v>
      </c>
      <c r="N39" s="234">
        <v>5406</v>
      </c>
      <c r="O39" s="234">
        <v>2366</v>
      </c>
      <c r="P39" s="234">
        <v>1738</v>
      </c>
      <c r="Q39" s="234">
        <v>3454</v>
      </c>
      <c r="R39" s="234">
        <v>40194</v>
      </c>
      <c r="S39" s="234">
        <v>25262</v>
      </c>
      <c r="T39" s="234">
        <v>19865</v>
      </c>
      <c r="U39" s="234">
        <v>9713</v>
      </c>
      <c r="V39" s="234">
        <v>3376</v>
      </c>
      <c r="W39" s="234">
        <v>3279</v>
      </c>
      <c r="X39" s="234">
        <v>3089</v>
      </c>
      <c r="Y39" s="234">
        <v>785</v>
      </c>
      <c r="Z39" s="235">
        <v>123054</v>
      </c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6.5" customHeight="1">
      <c r="A40" s="1240"/>
      <c r="B40" s="1241"/>
      <c r="C40" s="1241"/>
      <c r="D40" s="5" t="s">
        <v>26</v>
      </c>
      <c r="E40" s="239">
        <v>0</v>
      </c>
      <c r="F40" s="239">
        <v>0</v>
      </c>
      <c r="G40" s="239">
        <v>0</v>
      </c>
      <c r="H40" s="239">
        <v>0</v>
      </c>
      <c r="I40" s="239">
        <v>0</v>
      </c>
      <c r="J40" s="239">
        <v>0</v>
      </c>
      <c r="K40" s="239">
        <v>0</v>
      </c>
      <c r="L40" s="239">
        <v>15</v>
      </c>
      <c r="M40" s="239">
        <v>85</v>
      </c>
      <c r="N40" s="239">
        <v>110</v>
      </c>
      <c r="O40" s="239">
        <v>35</v>
      </c>
      <c r="P40" s="239">
        <v>19</v>
      </c>
      <c r="Q40" s="239">
        <v>32</v>
      </c>
      <c r="R40" s="239">
        <v>209</v>
      </c>
      <c r="S40" s="239">
        <v>118</v>
      </c>
      <c r="T40" s="239">
        <v>80</v>
      </c>
      <c r="U40" s="239">
        <v>39</v>
      </c>
      <c r="V40" s="239">
        <v>12</v>
      </c>
      <c r="W40" s="239">
        <v>15</v>
      </c>
      <c r="X40" s="239">
        <v>16</v>
      </c>
      <c r="Y40" s="239">
        <v>3</v>
      </c>
      <c r="Z40" s="240">
        <v>788</v>
      </c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6.5" customHeight="1">
      <c r="A41" s="1240"/>
      <c r="B41" s="1241" t="s">
        <v>31</v>
      </c>
      <c r="C41" s="1247" t="s">
        <v>55</v>
      </c>
      <c r="D41" s="4" t="s">
        <v>27</v>
      </c>
      <c r="E41" s="232">
        <v>0</v>
      </c>
      <c r="F41" s="232">
        <v>0</v>
      </c>
      <c r="G41" s="232">
        <v>0</v>
      </c>
      <c r="H41" s="232">
        <v>0</v>
      </c>
      <c r="I41" s="232">
        <v>0</v>
      </c>
      <c r="J41" s="232">
        <v>0</v>
      </c>
      <c r="K41" s="232">
        <v>0</v>
      </c>
      <c r="L41" s="232">
        <v>0</v>
      </c>
      <c r="M41" s="232">
        <v>1</v>
      </c>
      <c r="N41" s="232">
        <v>5</v>
      </c>
      <c r="O41" s="232">
        <v>20</v>
      </c>
      <c r="P41" s="232">
        <v>41</v>
      </c>
      <c r="Q41" s="232">
        <v>10</v>
      </c>
      <c r="R41" s="232">
        <v>0</v>
      </c>
      <c r="S41" s="232">
        <v>0</v>
      </c>
      <c r="T41" s="232">
        <v>0</v>
      </c>
      <c r="U41" s="232">
        <v>0</v>
      </c>
      <c r="V41" s="232">
        <v>0</v>
      </c>
      <c r="W41" s="232">
        <v>0</v>
      </c>
      <c r="X41" s="232">
        <v>0</v>
      </c>
      <c r="Y41" s="232">
        <v>0</v>
      </c>
      <c r="Z41" s="233">
        <v>77</v>
      </c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6.5" customHeight="1">
      <c r="A42" s="1240"/>
      <c r="B42" s="1241"/>
      <c r="C42" s="1247"/>
      <c r="D42" s="6" t="s">
        <v>28</v>
      </c>
      <c r="E42" s="234">
        <v>0</v>
      </c>
      <c r="F42" s="234">
        <v>0</v>
      </c>
      <c r="G42" s="234">
        <v>0</v>
      </c>
      <c r="H42" s="234">
        <v>0</v>
      </c>
      <c r="I42" s="234">
        <v>0</v>
      </c>
      <c r="J42" s="234">
        <v>0</v>
      </c>
      <c r="K42" s="234">
        <v>0</v>
      </c>
      <c r="L42" s="234">
        <v>0</v>
      </c>
      <c r="M42" s="234">
        <v>89</v>
      </c>
      <c r="N42" s="234">
        <v>356</v>
      </c>
      <c r="O42" s="234">
        <v>1414</v>
      </c>
      <c r="P42" s="234">
        <v>3151</v>
      </c>
      <c r="Q42" s="234">
        <v>706</v>
      </c>
      <c r="R42" s="234">
        <v>0</v>
      </c>
      <c r="S42" s="234">
        <v>0</v>
      </c>
      <c r="T42" s="234">
        <v>0</v>
      </c>
      <c r="U42" s="234">
        <v>0</v>
      </c>
      <c r="V42" s="234">
        <v>0</v>
      </c>
      <c r="W42" s="234">
        <v>0</v>
      </c>
      <c r="X42" s="234">
        <v>0</v>
      </c>
      <c r="Y42" s="234">
        <v>0</v>
      </c>
      <c r="Z42" s="235">
        <v>5716</v>
      </c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6.5" customHeight="1">
      <c r="A43" s="1240"/>
      <c r="B43" s="1241"/>
      <c r="C43" s="1247"/>
      <c r="D43" s="5" t="s">
        <v>26</v>
      </c>
      <c r="E43" s="236">
        <v>0</v>
      </c>
      <c r="F43" s="236">
        <v>0</v>
      </c>
      <c r="G43" s="236">
        <v>0</v>
      </c>
      <c r="H43" s="236">
        <v>0</v>
      </c>
      <c r="I43" s="236">
        <v>0</v>
      </c>
      <c r="J43" s="236">
        <v>0</v>
      </c>
      <c r="K43" s="236">
        <v>0</v>
      </c>
      <c r="L43" s="236">
        <v>0</v>
      </c>
      <c r="M43" s="236">
        <v>1</v>
      </c>
      <c r="N43" s="236">
        <v>5</v>
      </c>
      <c r="O43" s="236">
        <v>23</v>
      </c>
      <c r="P43" s="236">
        <v>48</v>
      </c>
      <c r="Q43" s="236">
        <v>12</v>
      </c>
      <c r="R43" s="236">
        <v>0</v>
      </c>
      <c r="S43" s="236">
        <v>0</v>
      </c>
      <c r="T43" s="236">
        <v>0</v>
      </c>
      <c r="U43" s="236">
        <v>0</v>
      </c>
      <c r="V43" s="236">
        <v>0</v>
      </c>
      <c r="W43" s="236">
        <v>0</v>
      </c>
      <c r="X43" s="236">
        <v>0</v>
      </c>
      <c r="Y43" s="236">
        <v>0</v>
      </c>
      <c r="Z43" s="237">
        <v>89</v>
      </c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6.5" customHeight="1">
      <c r="A44" s="1240"/>
      <c r="B44" s="1241"/>
      <c r="C44" s="1247" t="s">
        <v>56</v>
      </c>
      <c r="D44" s="4" t="s">
        <v>27</v>
      </c>
      <c r="E44" s="232">
        <v>0</v>
      </c>
      <c r="F44" s="232">
        <v>10</v>
      </c>
      <c r="G44" s="232">
        <v>1</v>
      </c>
      <c r="H44" s="232">
        <v>11</v>
      </c>
      <c r="I44" s="232">
        <v>120</v>
      </c>
      <c r="J44" s="232">
        <v>70</v>
      </c>
      <c r="K44" s="232">
        <v>301</v>
      </c>
      <c r="L44" s="232">
        <v>553</v>
      </c>
      <c r="M44" s="232">
        <v>1050</v>
      </c>
      <c r="N44" s="232">
        <v>1157</v>
      </c>
      <c r="O44" s="232">
        <v>852</v>
      </c>
      <c r="P44" s="232">
        <v>619</v>
      </c>
      <c r="Q44" s="232">
        <v>428</v>
      </c>
      <c r="R44" s="232">
        <v>69</v>
      </c>
      <c r="S44" s="232">
        <v>31</v>
      </c>
      <c r="T44" s="232">
        <v>38</v>
      </c>
      <c r="U44" s="232">
        <v>8</v>
      </c>
      <c r="V44" s="232">
        <v>6</v>
      </c>
      <c r="W44" s="232">
        <v>1</v>
      </c>
      <c r="X44" s="232">
        <v>11</v>
      </c>
      <c r="Y44" s="232">
        <v>3</v>
      </c>
      <c r="Z44" s="233">
        <v>5337</v>
      </c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6.5" customHeight="1">
      <c r="A45" s="1240"/>
      <c r="B45" s="1241"/>
      <c r="C45" s="1247"/>
      <c r="D45" s="6" t="s">
        <v>28</v>
      </c>
      <c r="E45" s="234">
        <v>0</v>
      </c>
      <c r="F45" s="234">
        <v>89</v>
      </c>
      <c r="G45" s="234">
        <v>26</v>
      </c>
      <c r="H45" s="234">
        <v>351</v>
      </c>
      <c r="I45" s="234">
        <v>5122</v>
      </c>
      <c r="J45" s="234">
        <v>3465</v>
      </c>
      <c r="K45" s="234">
        <v>17813</v>
      </c>
      <c r="L45" s="234">
        <v>38261</v>
      </c>
      <c r="M45" s="234">
        <v>76481</v>
      </c>
      <c r="N45" s="234">
        <v>91057</v>
      </c>
      <c r="O45" s="234">
        <v>65048</v>
      </c>
      <c r="P45" s="234">
        <v>47982</v>
      </c>
      <c r="Q45" s="234">
        <v>32889</v>
      </c>
      <c r="R45" s="234">
        <v>5107</v>
      </c>
      <c r="S45" s="234">
        <v>2530</v>
      </c>
      <c r="T45" s="234">
        <v>2858</v>
      </c>
      <c r="U45" s="234">
        <v>550</v>
      </c>
      <c r="V45" s="234">
        <v>491</v>
      </c>
      <c r="W45" s="234">
        <v>55</v>
      </c>
      <c r="X45" s="234">
        <v>749</v>
      </c>
      <c r="Y45" s="234">
        <v>220</v>
      </c>
      <c r="Z45" s="235">
        <v>391144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6.5" customHeight="1">
      <c r="A46" s="1240"/>
      <c r="B46" s="1241"/>
      <c r="C46" s="1247"/>
      <c r="D46" s="5" t="s">
        <v>26</v>
      </c>
      <c r="E46" s="236">
        <v>0</v>
      </c>
      <c r="F46" s="236">
        <v>8</v>
      </c>
      <c r="G46" s="236">
        <v>3</v>
      </c>
      <c r="H46" s="236">
        <v>32</v>
      </c>
      <c r="I46" s="236">
        <v>300</v>
      </c>
      <c r="J46" s="236">
        <v>146</v>
      </c>
      <c r="K46" s="236">
        <v>545</v>
      </c>
      <c r="L46" s="236">
        <v>715</v>
      </c>
      <c r="M46" s="236">
        <v>1169</v>
      </c>
      <c r="N46" s="236">
        <v>1400</v>
      </c>
      <c r="O46" s="236">
        <v>1071</v>
      </c>
      <c r="P46" s="236">
        <v>774</v>
      </c>
      <c r="Q46" s="236">
        <v>520</v>
      </c>
      <c r="R46" s="236">
        <v>80</v>
      </c>
      <c r="S46" s="236">
        <v>40</v>
      </c>
      <c r="T46" s="236">
        <v>50</v>
      </c>
      <c r="U46" s="236">
        <v>9</v>
      </c>
      <c r="V46" s="236">
        <v>9</v>
      </c>
      <c r="W46" s="236">
        <v>1</v>
      </c>
      <c r="X46" s="236">
        <v>13</v>
      </c>
      <c r="Y46" s="236">
        <v>4</v>
      </c>
      <c r="Z46" s="237">
        <v>6889</v>
      </c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16.5" customHeight="1">
      <c r="A47" s="1240"/>
      <c r="B47" s="1241" t="s">
        <v>30</v>
      </c>
      <c r="C47" s="1241"/>
      <c r="D47" s="4" t="s">
        <v>27</v>
      </c>
      <c r="E47" s="232">
        <v>0</v>
      </c>
      <c r="F47" s="232">
        <v>10</v>
      </c>
      <c r="G47" s="232">
        <v>1</v>
      </c>
      <c r="H47" s="232">
        <v>11</v>
      </c>
      <c r="I47" s="232">
        <v>120</v>
      </c>
      <c r="J47" s="232">
        <v>70</v>
      </c>
      <c r="K47" s="232">
        <v>301</v>
      </c>
      <c r="L47" s="232">
        <v>553</v>
      </c>
      <c r="M47" s="232">
        <v>1050</v>
      </c>
      <c r="N47" s="232">
        <v>1162</v>
      </c>
      <c r="O47" s="232">
        <v>872</v>
      </c>
      <c r="P47" s="232">
        <v>660</v>
      </c>
      <c r="Q47" s="232">
        <v>438</v>
      </c>
      <c r="R47" s="232">
        <v>69</v>
      </c>
      <c r="S47" s="232">
        <v>31</v>
      </c>
      <c r="T47" s="232">
        <v>38</v>
      </c>
      <c r="U47" s="232">
        <v>8</v>
      </c>
      <c r="V47" s="232">
        <v>6</v>
      </c>
      <c r="W47" s="232">
        <v>1</v>
      </c>
      <c r="X47" s="232">
        <v>11</v>
      </c>
      <c r="Y47" s="232">
        <v>3</v>
      </c>
      <c r="Z47" s="233">
        <v>5414</v>
      </c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16.5" customHeight="1">
      <c r="A48" s="1240"/>
      <c r="B48" s="1241"/>
      <c r="C48" s="1241"/>
      <c r="D48" s="6" t="s">
        <v>28</v>
      </c>
      <c r="E48" s="234">
        <v>0</v>
      </c>
      <c r="F48" s="234">
        <v>89</v>
      </c>
      <c r="G48" s="234">
        <v>26</v>
      </c>
      <c r="H48" s="234">
        <v>351</v>
      </c>
      <c r="I48" s="234">
        <v>5122</v>
      </c>
      <c r="J48" s="234">
        <v>3465</v>
      </c>
      <c r="K48" s="234">
        <v>17813</v>
      </c>
      <c r="L48" s="234">
        <v>38261</v>
      </c>
      <c r="M48" s="234">
        <v>76570</v>
      </c>
      <c r="N48" s="234">
        <v>91413</v>
      </c>
      <c r="O48" s="234">
        <v>66462</v>
      </c>
      <c r="P48" s="234">
        <v>51133</v>
      </c>
      <c r="Q48" s="234">
        <v>33595</v>
      </c>
      <c r="R48" s="234">
        <v>5107</v>
      </c>
      <c r="S48" s="234">
        <v>2530</v>
      </c>
      <c r="T48" s="234">
        <v>2858</v>
      </c>
      <c r="U48" s="234">
        <v>550</v>
      </c>
      <c r="V48" s="234">
        <v>491</v>
      </c>
      <c r="W48" s="234">
        <v>55</v>
      </c>
      <c r="X48" s="234">
        <v>749</v>
      </c>
      <c r="Y48" s="234">
        <v>220</v>
      </c>
      <c r="Z48" s="235">
        <v>396860</v>
      </c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16.5" customHeight="1">
      <c r="A49" s="1240"/>
      <c r="B49" s="1241"/>
      <c r="C49" s="1241"/>
      <c r="D49" s="5" t="s">
        <v>26</v>
      </c>
      <c r="E49" s="239">
        <v>0</v>
      </c>
      <c r="F49" s="239">
        <v>8</v>
      </c>
      <c r="G49" s="239">
        <v>3</v>
      </c>
      <c r="H49" s="239">
        <v>32</v>
      </c>
      <c r="I49" s="239">
        <v>300</v>
      </c>
      <c r="J49" s="239">
        <v>146</v>
      </c>
      <c r="K49" s="239">
        <v>545</v>
      </c>
      <c r="L49" s="239">
        <v>715</v>
      </c>
      <c r="M49" s="239">
        <v>1170</v>
      </c>
      <c r="N49" s="239">
        <v>1405</v>
      </c>
      <c r="O49" s="239">
        <v>1094</v>
      </c>
      <c r="P49" s="239">
        <v>822</v>
      </c>
      <c r="Q49" s="239">
        <v>532</v>
      </c>
      <c r="R49" s="239">
        <v>80</v>
      </c>
      <c r="S49" s="239">
        <v>40</v>
      </c>
      <c r="T49" s="239">
        <v>50</v>
      </c>
      <c r="U49" s="239">
        <v>9</v>
      </c>
      <c r="V49" s="239">
        <v>9</v>
      </c>
      <c r="W49" s="239">
        <v>1</v>
      </c>
      <c r="X49" s="239">
        <v>13</v>
      </c>
      <c r="Y49" s="239">
        <v>4</v>
      </c>
      <c r="Z49" s="240">
        <v>6978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16.5" customHeight="1">
      <c r="A50" s="1240" t="s">
        <v>24</v>
      </c>
      <c r="B50" s="1241"/>
      <c r="C50" s="1241"/>
      <c r="D50" s="4" t="s">
        <v>27</v>
      </c>
      <c r="E50" s="232">
        <v>0</v>
      </c>
      <c r="F50" s="232">
        <v>10</v>
      </c>
      <c r="G50" s="232">
        <v>1</v>
      </c>
      <c r="H50" s="232">
        <v>11</v>
      </c>
      <c r="I50" s="232">
        <v>120</v>
      </c>
      <c r="J50" s="232">
        <v>70</v>
      </c>
      <c r="K50" s="232">
        <v>301</v>
      </c>
      <c r="L50" s="232">
        <v>556</v>
      </c>
      <c r="M50" s="232">
        <v>1078</v>
      </c>
      <c r="N50" s="232">
        <v>1197</v>
      </c>
      <c r="O50" s="232">
        <v>884</v>
      </c>
      <c r="P50" s="232">
        <v>670</v>
      </c>
      <c r="Q50" s="232">
        <v>456</v>
      </c>
      <c r="R50" s="232">
        <v>264</v>
      </c>
      <c r="S50" s="232">
        <v>147</v>
      </c>
      <c r="T50" s="232">
        <v>132</v>
      </c>
      <c r="U50" s="232">
        <v>52</v>
      </c>
      <c r="V50" s="232">
        <v>22</v>
      </c>
      <c r="W50" s="232">
        <v>16</v>
      </c>
      <c r="X50" s="232">
        <v>26</v>
      </c>
      <c r="Y50" s="232">
        <v>7</v>
      </c>
      <c r="Z50" s="233">
        <v>6020</v>
      </c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6.5" customHeight="1">
      <c r="A51" s="1240"/>
      <c r="B51" s="1241"/>
      <c r="C51" s="1241"/>
      <c r="D51" s="6" t="s">
        <v>28</v>
      </c>
      <c r="E51" s="234">
        <v>0</v>
      </c>
      <c r="F51" s="234">
        <v>89</v>
      </c>
      <c r="G51" s="234">
        <v>26</v>
      </c>
      <c r="H51" s="234">
        <v>351</v>
      </c>
      <c r="I51" s="234">
        <v>5122</v>
      </c>
      <c r="J51" s="234">
        <v>3465</v>
      </c>
      <c r="K51" s="234">
        <v>17813</v>
      </c>
      <c r="L51" s="234">
        <v>38714</v>
      </c>
      <c r="M51" s="234">
        <v>80644</v>
      </c>
      <c r="N51" s="234">
        <v>96819</v>
      </c>
      <c r="O51" s="234">
        <v>68828</v>
      </c>
      <c r="P51" s="234">
        <v>52871</v>
      </c>
      <c r="Q51" s="234">
        <v>37049</v>
      </c>
      <c r="R51" s="234">
        <v>45301</v>
      </c>
      <c r="S51" s="234">
        <v>27792</v>
      </c>
      <c r="T51" s="234">
        <v>22723</v>
      </c>
      <c r="U51" s="234">
        <v>10263</v>
      </c>
      <c r="V51" s="234">
        <v>3867</v>
      </c>
      <c r="W51" s="234">
        <v>3334</v>
      </c>
      <c r="X51" s="234">
        <v>3838</v>
      </c>
      <c r="Y51" s="234">
        <v>1005</v>
      </c>
      <c r="Z51" s="235">
        <v>519914</v>
      </c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6.5" customHeight="1">
      <c r="A52" s="1240"/>
      <c r="B52" s="1241"/>
      <c r="C52" s="1241"/>
      <c r="D52" s="5" t="s">
        <v>26</v>
      </c>
      <c r="E52" s="239">
        <v>0</v>
      </c>
      <c r="F52" s="239">
        <v>8</v>
      </c>
      <c r="G52" s="239">
        <v>3</v>
      </c>
      <c r="H52" s="239">
        <v>32</v>
      </c>
      <c r="I52" s="239">
        <v>300</v>
      </c>
      <c r="J52" s="239">
        <v>146</v>
      </c>
      <c r="K52" s="239">
        <v>545</v>
      </c>
      <c r="L52" s="239">
        <v>730</v>
      </c>
      <c r="M52" s="239">
        <v>1255</v>
      </c>
      <c r="N52" s="239">
        <v>1515</v>
      </c>
      <c r="O52" s="239">
        <v>1129</v>
      </c>
      <c r="P52" s="239">
        <v>841</v>
      </c>
      <c r="Q52" s="239">
        <v>564</v>
      </c>
      <c r="R52" s="239">
        <v>289</v>
      </c>
      <c r="S52" s="239">
        <v>158</v>
      </c>
      <c r="T52" s="239">
        <v>130</v>
      </c>
      <c r="U52" s="239">
        <v>48</v>
      </c>
      <c r="V52" s="239">
        <v>21</v>
      </c>
      <c r="W52" s="239">
        <v>16</v>
      </c>
      <c r="X52" s="239">
        <v>29</v>
      </c>
      <c r="Y52" s="239">
        <v>7</v>
      </c>
      <c r="Z52" s="240">
        <v>7766</v>
      </c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6.5" customHeight="1">
      <c r="A53" s="1240" t="s">
        <v>33</v>
      </c>
      <c r="B53" s="1241"/>
      <c r="C53" s="1241"/>
      <c r="D53" s="4" t="s">
        <v>27</v>
      </c>
      <c r="E53" s="232">
        <v>0</v>
      </c>
      <c r="F53" s="232">
        <v>10</v>
      </c>
      <c r="G53" s="232">
        <v>2</v>
      </c>
      <c r="H53" s="232">
        <v>14</v>
      </c>
      <c r="I53" s="232">
        <v>128</v>
      </c>
      <c r="J53" s="232">
        <v>88</v>
      </c>
      <c r="K53" s="232">
        <v>367</v>
      </c>
      <c r="L53" s="232">
        <v>592</v>
      </c>
      <c r="M53" s="232">
        <v>1148</v>
      </c>
      <c r="N53" s="232">
        <v>1314</v>
      </c>
      <c r="O53" s="232">
        <v>1052</v>
      </c>
      <c r="P53" s="232">
        <v>822</v>
      </c>
      <c r="Q53" s="232">
        <v>633</v>
      </c>
      <c r="R53" s="232">
        <v>278</v>
      </c>
      <c r="S53" s="232">
        <v>149</v>
      </c>
      <c r="T53" s="232">
        <v>145</v>
      </c>
      <c r="U53" s="232">
        <v>53</v>
      </c>
      <c r="V53" s="232">
        <v>23</v>
      </c>
      <c r="W53" s="232">
        <v>16</v>
      </c>
      <c r="X53" s="232">
        <v>26</v>
      </c>
      <c r="Y53" s="232">
        <v>7</v>
      </c>
      <c r="Z53" s="233">
        <v>6868</v>
      </c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6.5" customHeight="1">
      <c r="A54" s="1240"/>
      <c r="B54" s="1241"/>
      <c r="C54" s="1241"/>
      <c r="D54" s="6" t="s">
        <v>28</v>
      </c>
      <c r="E54" s="234">
        <v>0</v>
      </c>
      <c r="F54" s="234">
        <v>97</v>
      </c>
      <c r="G54" s="234">
        <v>75</v>
      </c>
      <c r="H54" s="234">
        <v>575</v>
      </c>
      <c r="I54" s="234">
        <v>6161</v>
      </c>
      <c r="J54" s="234">
        <v>4956</v>
      </c>
      <c r="K54" s="234">
        <v>27511</v>
      </c>
      <c r="L54" s="234">
        <v>43815</v>
      </c>
      <c r="M54" s="234">
        <v>91458</v>
      </c>
      <c r="N54" s="234">
        <v>113578</v>
      </c>
      <c r="O54" s="234">
        <v>96917</v>
      </c>
      <c r="P54" s="234">
        <v>82090</v>
      </c>
      <c r="Q54" s="234">
        <v>73732</v>
      </c>
      <c r="R54" s="234">
        <v>48808</v>
      </c>
      <c r="S54" s="234">
        <v>28356</v>
      </c>
      <c r="T54" s="234">
        <v>26147</v>
      </c>
      <c r="U54" s="234">
        <v>10446</v>
      </c>
      <c r="V54" s="234">
        <v>4060</v>
      </c>
      <c r="W54" s="234">
        <v>3334</v>
      </c>
      <c r="X54" s="234">
        <v>3838</v>
      </c>
      <c r="Y54" s="234">
        <v>1005</v>
      </c>
      <c r="Z54" s="235">
        <v>666959</v>
      </c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16.5" customHeight="1" thickBot="1">
      <c r="A55" s="1242"/>
      <c r="B55" s="1243"/>
      <c r="C55" s="1243"/>
      <c r="D55" s="10" t="s">
        <v>26</v>
      </c>
      <c r="E55" s="241">
        <v>0</v>
      </c>
      <c r="F55" s="241">
        <v>10</v>
      </c>
      <c r="G55" s="241">
        <v>9</v>
      </c>
      <c r="H55" s="241">
        <v>51</v>
      </c>
      <c r="I55" s="241">
        <v>358</v>
      </c>
      <c r="J55" s="241">
        <v>210</v>
      </c>
      <c r="K55" s="241">
        <v>865</v>
      </c>
      <c r="L55" s="241">
        <v>854</v>
      </c>
      <c r="M55" s="241">
        <v>1547</v>
      </c>
      <c r="N55" s="241">
        <v>1814</v>
      </c>
      <c r="O55" s="241">
        <v>1533</v>
      </c>
      <c r="P55" s="241">
        <v>1168</v>
      </c>
      <c r="Q55" s="241">
        <v>886</v>
      </c>
      <c r="R55" s="241">
        <v>311</v>
      </c>
      <c r="S55" s="241">
        <v>161</v>
      </c>
      <c r="T55" s="241">
        <v>147</v>
      </c>
      <c r="U55" s="241">
        <v>49</v>
      </c>
      <c r="V55" s="241">
        <v>21</v>
      </c>
      <c r="W55" s="241">
        <v>16</v>
      </c>
      <c r="X55" s="241">
        <v>29</v>
      </c>
      <c r="Y55" s="241">
        <v>7</v>
      </c>
      <c r="Z55" s="241">
        <v>10046</v>
      </c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16.5" customHeight="1" thickBot="1">
      <c r="A56" s="1"/>
      <c r="B56" s="1"/>
      <c r="C56" s="1"/>
      <c r="D56" s="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ht="16.5" customHeight="1">
      <c r="A57" s="1"/>
      <c r="B57" s="1"/>
      <c r="C57" s="1"/>
      <c r="D57" s="1"/>
      <c r="E57" s="221"/>
      <c r="F57" s="221"/>
      <c r="G57" s="1235" t="s">
        <v>422</v>
      </c>
      <c r="H57" s="1236"/>
      <c r="I57" s="1236"/>
      <c r="J57" s="1236"/>
      <c r="K57" s="1227" t="s">
        <v>434</v>
      </c>
      <c r="L57" s="1228"/>
      <c r="M57" s="1231" t="s">
        <v>435</v>
      </c>
      <c r="N57" s="1232"/>
      <c r="O57" s="1232"/>
      <c r="P57" s="1232"/>
      <c r="Q57" s="1232"/>
      <c r="R57" s="1232"/>
      <c r="S57" s="1232"/>
      <c r="T57" s="1233"/>
      <c r="U57" s="1231" t="s">
        <v>436</v>
      </c>
      <c r="V57" s="1232"/>
      <c r="W57" s="1232"/>
      <c r="X57" s="1232"/>
      <c r="Y57" s="1232"/>
      <c r="Z57" s="1234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ht="16.5" customHeight="1">
      <c r="A58" s="1"/>
      <c r="B58" s="1"/>
      <c r="C58" s="1"/>
      <c r="D58" s="1"/>
      <c r="E58" s="221"/>
      <c r="F58" s="221"/>
      <c r="G58" s="1237" t="s">
        <v>437</v>
      </c>
      <c r="H58" s="1220"/>
      <c r="I58" s="1220" t="s">
        <v>438</v>
      </c>
      <c r="J58" s="1220"/>
      <c r="K58" s="1229"/>
      <c r="L58" s="1230"/>
      <c r="M58" s="1220" t="s">
        <v>439</v>
      </c>
      <c r="N58" s="1220"/>
      <c r="O58" s="1220" t="s">
        <v>440</v>
      </c>
      <c r="P58" s="1220"/>
      <c r="Q58" s="1220" t="s">
        <v>441</v>
      </c>
      <c r="R58" s="1220"/>
      <c r="S58" s="1220" t="s">
        <v>442</v>
      </c>
      <c r="T58" s="1220"/>
      <c r="U58" s="1223" t="s">
        <v>437</v>
      </c>
      <c r="V58" s="1224"/>
      <c r="W58" s="1220" t="s">
        <v>443</v>
      </c>
      <c r="X58" s="1220"/>
      <c r="Y58" s="1220" t="s">
        <v>444</v>
      </c>
      <c r="Z58" s="1225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ht="16.5" customHeight="1" thickBot="1">
      <c r="A59" s="1"/>
      <c r="B59" s="1"/>
      <c r="C59" s="1"/>
      <c r="D59" s="1"/>
      <c r="E59" s="221"/>
      <c r="F59" s="221"/>
      <c r="G59" s="1226">
        <v>61</v>
      </c>
      <c r="H59" s="1218"/>
      <c r="I59" s="1218">
        <v>6147</v>
      </c>
      <c r="J59" s="1218"/>
      <c r="K59" s="1218">
        <v>2</v>
      </c>
      <c r="L59" s="1218"/>
      <c r="M59" s="1218">
        <v>0</v>
      </c>
      <c r="N59" s="1218"/>
      <c r="O59" s="1218">
        <v>0</v>
      </c>
      <c r="P59" s="1218"/>
      <c r="Q59" s="1218">
        <v>129</v>
      </c>
      <c r="R59" s="1218"/>
      <c r="S59" s="1221">
        <v>129</v>
      </c>
      <c r="T59" s="1222"/>
      <c r="U59" s="1218">
        <v>7061</v>
      </c>
      <c r="V59" s="1218"/>
      <c r="W59" s="1218">
        <v>666959</v>
      </c>
      <c r="X59" s="1218"/>
      <c r="Y59" s="1218">
        <v>10046</v>
      </c>
      <c r="Z59" s="1219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</sheetData>
  <mergeCells count="48">
    <mergeCell ref="C11:C13"/>
    <mergeCell ref="C14:C16"/>
    <mergeCell ref="A32:A49"/>
    <mergeCell ref="B32:B37"/>
    <mergeCell ref="B41:B46"/>
    <mergeCell ref="C41:C43"/>
    <mergeCell ref="C44:C46"/>
    <mergeCell ref="B38:C40"/>
    <mergeCell ref="B47:C49"/>
    <mergeCell ref="A50:C52"/>
    <mergeCell ref="A53:C55"/>
    <mergeCell ref="A1:G1"/>
    <mergeCell ref="B5:B16"/>
    <mergeCell ref="B17:C19"/>
    <mergeCell ref="A2:I2"/>
    <mergeCell ref="C5:C7"/>
    <mergeCell ref="C8:C10"/>
    <mergeCell ref="A29:C31"/>
    <mergeCell ref="A5:A28"/>
    <mergeCell ref="C32:C34"/>
    <mergeCell ref="C35:C37"/>
    <mergeCell ref="C20:C22"/>
    <mergeCell ref="C23:C25"/>
    <mergeCell ref="B20:B25"/>
    <mergeCell ref="B26:C28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5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opLeftCell="B2" zoomScale="60" zoomScaleNormal="60" workbookViewId="0"/>
  </sheetViews>
  <sheetFormatPr defaultRowHeight="13.5"/>
  <cols>
    <col min="31" max="33" width="0" hidden="1" customWidth="1"/>
  </cols>
  <sheetData>
    <row r="1" spans="1:47" ht="18.75">
      <c r="A1" s="1244" t="s">
        <v>57</v>
      </c>
      <c r="B1" s="1245"/>
      <c r="C1" s="1245"/>
      <c r="D1" s="1245"/>
      <c r="E1" s="1245"/>
      <c r="F1" s="1245"/>
      <c r="G1" s="1245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</row>
    <row r="2" spans="1:47" ht="25.5">
      <c r="A2" s="1246" t="s">
        <v>0</v>
      </c>
      <c r="B2" s="1246"/>
      <c r="C2" s="1246"/>
      <c r="D2" s="1246"/>
      <c r="E2" s="1246"/>
      <c r="F2" s="1246"/>
      <c r="G2" s="1246"/>
      <c r="H2" s="1246"/>
      <c r="I2" s="1246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47" ht="14.25" thickBo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ht="16.5" customHeight="1">
      <c r="A4" s="18" t="s">
        <v>36</v>
      </c>
      <c r="B4" s="19" t="s">
        <v>35</v>
      </c>
      <c r="C4" s="19" t="s">
        <v>1</v>
      </c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19" t="s">
        <v>14</v>
      </c>
      <c r="Q4" s="19" t="s">
        <v>15</v>
      </c>
      <c r="R4" s="19" t="s">
        <v>16</v>
      </c>
      <c r="S4" s="19" t="s">
        <v>17</v>
      </c>
      <c r="T4" s="19" t="s">
        <v>18</v>
      </c>
      <c r="U4" s="19" t="s">
        <v>19</v>
      </c>
      <c r="V4" s="19" t="s">
        <v>20</v>
      </c>
      <c r="W4" s="19" t="s">
        <v>21</v>
      </c>
      <c r="X4" s="19" t="s">
        <v>22</v>
      </c>
      <c r="Y4" s="19" t="s">
        <v>23</v>
      </c>
      <c r="Z4" s="20" t="s">
        <v>25</v>
      </c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</row>
    <row r="5" spans="1:47" ht="16.5" customHeight="1">
      <c r="A5" s="1240" t="s">
        <v>32</v>
      </c>
      <c r="B5" s="1241" t="s">
        <v>29</v>
      </c>
      <c r="C5" s="1241" t="s">
        <v>51</v>
      </c>
      <c r="D5" s="15" t="s">
        <v>27</v>
      </c>
      <c r="E5" s="231">
        <v>0</v>
      </c>
      <c r="F5" s="232">
        <v>0</v>
      </c>
      <c r="G5" s="232">
        <v>0</v>
      </c>
      <c r="H5" s="232">
        <v>0</v>
      </c>
      <c r="I5" s="232">
        <v>0</v>
      </c>
      <c r="J5" s="232">
        <v>0</v>
      </c>
      <c r="K5" s="232">
        <v>0</v>
      </c>
      <c r="L5" s="232">
        <v>2</v>
      </c>
      <c r="M5" s="232">
        <v>1</v>
      </c>
      <c r="N5" s="232">
        <v>3</v>
      </c>
      <c r="O5" s="232">
        <v>5</v>
      </c>
      <c r="P5" s="232">
        <v>2</v>
      </c>
      <c r="Q5" s="232">
        <v>2</v>
      </c>
      <c r="R5" s="232">
        <v>3</v>
      </c>
      <c r="S5" s="232">
        <v>2</v>
      </c>
      <c r="T5" s="232">
        <v>0</v>
      </c>
      <c r="U5" s="232">
        <v>1</v>
      </c>
      <c r="V5" s="232">
        <v>1</v>
      </c>
      <c r="W5" s="232">
        <v>0</v>
      </c>
      <c r="X5" s="232">
        <v>0</v>
      </c>
      <c r="Y5" s="232">
        <v>0</v>
      </c>
      <c r="Z5" s="233">
        <v>23</v>
      </c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</row>
    <row r="6" spans="1:47" ht="16.5" customHeight="1">
      <c r="A6" s="1240"/>
      <c r="B6" s="1241"/>
      <c r="C6" s="1241"/>
      <c r="D6" s="17" t="s">
        <v>28</v>
      </c>
      <c r="E6" s="234">
        <v>0</v>
      </c>
      <c r="F6" s="234">
        <v>0</v>
      </c>
      <c r="G6" s="234">
        <v>0</v>
      </c>
      <c r="H6" s="234">
        <v>0</v>
      </c>
      <c r="I6" s="234">
        <v>86</v>
      </c>
      <c r="J6" s="234">
        <v>18</v>
      </c>
      <c r="K6" s="234">
        <v>57</v>
      </c>
      <c r="L6" s="234">
        <v>599</v>
      </c>
      <c r="M6" s="234">
        <v>351</v>
      </c>
      <c r="N6" s="234">
        <v>1343</v>
      </c>
      <c r="O6" s="234">
        <v>2496</v>
      </c>
      <c r="P6" s="234">
        <v>953</v>
      </c>
      <c r="Q6" s="234">
        <v>1178</v>
      </c>
      <c r="R6" s="234">
        <v>2039</v>
      </c>
      <c r="S6" s="234">
        <v>848</v>
      </c>
      <c r="T6" s="234">
        <v>144</v>
      </c>
      <c r="U6" s="234">
        <v>579</v>
      </c>
      <c r="V6" s="234">
        <v>409</v>
      </c>
      <c r="W6" s="234">
        <v>0</v>
      </c>
      <c r="X6" s="234">
        <v>155</v>
      </c>
      <c r="Y6" s="234">
        <v>91</v>
      </c>
      <c r="Z6" s="235">
        <v>11346</v>
      </c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16.5" customHeight="1">
      <c r="A7" s="1240"/>
      <c r="B7" s="1241"/>
      <c r="C7" s="1241"/>
      <c r="D7" s="16" t="s">
        <v>26</v>
      </c>
      <c r="E7" s="236">
        <v>0</v>
      </c>
      <c r="F7" s="236">
        <v>0</v>
      </c>
      <c r="G7" s="236">
        <v>0</v>
      </c>
      <c r="H7" s="236">
        <v>0</v>
      </c>
      <c r="I7" s="236">
        <v>5</v>
      </c>
      <c r="J7" s="236">
        <v>1</v>
      </c>
      <c r="K7" s="236">
        <v>2</v>
      </c>
      <c r="L7" s="236">
        <v>14</v>
      </c>
      <c r="M7" s="236">
        <v>7</v>
      </c>
      <c r="N7" s="236">
        <v>20</v>
      </c>
      <c r="O7" s="236">
        <v>29</v>
      </c>
      <c r="P7" s="236">
        <v>10</v>
      </c>
      <c r="Q7" s="236">
        <v>11</v>
      </c>
      <c r="R7" s="236">
        <v>13</v>
      </c>
      <c r="S7" s="236">
        <v>5</v>
      </c>
      <c r="T7" s="236">
        <v>0</v>
      </c>
      <c r="U7" s="236">
        <v>3</v>
      </c>
      <c r="V7" s="236">
        <v>2</v>
      </c>
      <c r="W7" s="236">
        <v>0</v>
      </c>
      <c r="X7" s="236">
        <v>0</v>
      </c>
      <c r="Y7" s="236">
        <v>0</v>
      </c>
      <c r="Z7" s="237">
        <v>122</v>
      </c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</row>
    <row r="8" spans="1:47" ht="16.5" customHeight="1">
      <c r="A8" s="1240"/>
      <c r="B8" s="1241"/>
      <c r="C8" s="1241" t="s">
        <v>52</v>
      </c>
      <c r="D8" s="15" t="s">
        <v>27</v>
      </c>
      <c r="E8" s="232">
        <v>0</v>
      </c>
      <c r="F8" s="232">
        <v>0</v>
      </c>
      <c r="G8" s="232">
        <v>0</v>
      </c>
      <c r="H8" s="232">
        <v>0</v>
      </c>
      <c r="I8" s="232">
        <v>1</v>
      </c>
      <c r="J8" s="232">
        <v>0</v>
      </c>
      <c r="K8" s="232">
        <v>3</v>
      </c>
      <c r="L8" s="232">
        <v>4</v>
      </c>
      <c r="M8" s="232">
        <v>3</v>
      </c>
      <c r="N8" s="232">
        <v>3</v>
      </c>
      <c r="O8" s="232">
        <v>3</v>
      </c>
      <c r="P8" s="232">
        <v>1</v>
      </c>
      <c r="Q8" s="232">
        <v>1</v>
      </c>
      <c r="R8" s="232">
        <v>1</v>
      </c>
      <c r="S8" s="232">
        <v>0</v>
      </c>
      <c r="T8" s="232">
        <v>1</v>
      </c>
      <c r="U8" s="232">
        <v>0</v>
      </c>
      <c r="V8" s="232">
        <v>0</v>
      </c>
      <c r="W8" s="232">
        <v>0</v>
      </c>
      <c r="X8" s="232">
        <v>0</v>
      </c>
      <c r="Y8" s="232">
        <v>1</v>
      </c>
      <c r="Z8" s="233">
        <v>23</v>
      </c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</row>
    <row r="9" spans="1:47" ht="16.5" customHeight="1">
      <c r="A9" s="1240"/>
      <c r="B9" s="1241"/>
      <c r="C9" s="1241"/>
      <c r="D9" s="17" t="s">
        <v>28</v>
      </c>
      <c r="E9" s="234">
        <v>0</v>
      </c>
      <c r="F9" s="234">
        <v>0</v>
      </c>
      <c r="G9" s="234">
        <v>0</v>
      </c>
      <c r="H9" s="234">
        <v>0</v>
      </c>
      <c r="I9" s="234">
        <v>103</v>
      </c>
      <c r="J9" s="234">
        <v>22</v>
      </c>
      <c r="K9" s="234">
        <v>530</v>
      </c>
      <c r="L9" s="234">
        <v>816</v>
      </c>
      <c r="M9" s="234">
        <v>594</v>
      </c>
      <c r="N9" s="234">
        <v>759</v>
      </c>
      <c r="O9" s="234">
        <v>893</v>
      </c>
      <c r="P9" s="234">
        <v>408</v>
      </c>
      <c r="Q9" s="234">
        <v>254</v>
      </c>
      <c r="R9" s="234">
        <v>336</v>
      </c>
      <c r="S9" s="234">
        <v>131</v>
      </c>
      <c r="T9" s="234">
        <v>218</v>
      </c>
      <c r="U9" s="234">
        <v>0</v>
      </c>
      <c r="V9" s="234">
        <v>83</v>
      </c>
      <c r="W9" s="234">
        <v>11</v>
      </c>
      <c r="X9" s="234">
        <v>0</v>
      </c>
      <c r="Y9" s="234">
        <v>159</v>
      </c>
      <c r="Z9" s="235">
        <v>5317</v>
      </c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</row>
    <row r="10" spans="1:47" ht="16.5" customHeight="1">
      <c r="A10" s="1240"/>
      <c r="B10" s="1241"/>
      <c r="C10" s="1241"/>
      <c r="D10" s="16" t="s">
        <v>26</v>
      </c>
      <c r="E10" s="236">
        <v>0</v>
      </c>
      <c r="F10" s="236">
        <v>0</v>
      </c>
      <c r="G10" s="236">
        <v>0</v>
      </c>
      <c r="H10" s="236">
        <v>0</v>
      </c>
      <c r="I10" s="236">
        <v>5</v>
      </c>
      <c r="J10" s="236">
        <v>0</v>
      </c>
      <c r="K10" s="236">
        <v>15</v>
      </c>
      <c r="L10" s="236">
        <v>21</v>
      </c>
      <c r="M10" s="236">
        <v>12</v>
      </c>
      <c r="N10" s="236">
        <v>13</v>
      </c>
      <c r="O10" s="236">
        <v>11</v>
      </c>
      <c r="P10" s="236">
        <v>5</v>
      </c>
      <c r="Q10" s="236">
        <v>2</v>
      </c>
      <c r="R10" s="236">
        <v>2</v>
      </c>
      <c r="S10" s="236">
        <v>1</v>
      </c>
      <c r="T10" s="236">
        <v>1</v>
      </c>
      <c r="U10" s="236">
        <v>0</v>
      </c>
      <c r="V10" s="236">
        <v>0</v>
      </c>
      <c r="W10" s="236">
        <v>0</v>
      </c>
      <c r="X10" s="236">
        <v>0</v>
      </c>
      <c r="Y10" s="236">
        <v>0</v>
      </c>
      <c r="Z10" s="237">
        <v>88</v>
      </c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</row>
    <row r="11" spans="1:47" ht="16.5" customHeight="1">
      <c r="A11" s="1240"/>
      <c r="B11" s="1241"/>
      <c r="C11" s="1241" t="s">
        <v>53</v>
      </c>
      <c r="D11" s="15" t="s">
        <v>27</v>
      </c>
      <c r="E11" s="232"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0</v>
      </c>
      <c r="K11" s="232">
        <v>0</v>
      </c>
      <c r="L11" s="232">
        <v>0</v>
      </c>
      <c r="M11" s="232">
        <v>0</v>
      </c>
      <c r="N11" s="232">
        <v>0</v>
      </c>
      <c r="O11" s="232">
        <v>1</v>
      </c>
      <c r="P11" s="232">
        <v>2</v>
      </c>
      <c r="Q11" s="232">
        <v>0</v>
      </c>
      <c r="R11" s="232">
        <v>0</v>
      </c>
      <c r="S11" s="232">
        <v>0</v>
      </c>
      <c r="T11" s="232">
        <v>0</v>
      </c>
      <c r="U11" s="232">
        <v>0</v>
      </c>
      <c r="V11" s="232">
        <v>0</v>
      </c>
      <c r="W11" s="232">
        <v>0</v>
      </c>
      <c r="X11" s="232">
        <v>0</v>
      </c>
      <c r="Y11" s="232">
        <v>0</v>
      </c>
      <c r="Z11" s="233">
        <v>3</v>
      </c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</row>
    <row r="12" spans="1:47" ht="16.5" customHeight="1">
      <c r="A12" s="1240"/>
      <c r="B12" s="1241"/>
      <c r="C12" s="1241"/>
      <c r="D12" s="17" t="s">
        <v>28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4">
        <v>0</v>
      </c>
      <c r="K12" s="234">
        <v>0</v>
      </c>
      <c r="L12" s="234">
        <v>0</v>
      </c>
      <c r="M12" s="234">
        <v>0</v>
      </c>
      <c r="N12" s="234">
        <v>48</v>
      </c>
      <c r="O12" s="234">
        <v>142</v>
      </c>
      <c r="P12" s="234">
        <v>475</v>
      </c>
      <c r="Q12" s="234">
        <v>61</v>
      </c>
      <c r="R12" s="234">
        <v>0</v>
      </c>
      <c r="S12" s="234">
        <v>0</v>
      </c>
      <c r="T12" s="234">
        <v>0</v>
      </c>
      <c r="U12" s="234">
        <v>0</v>
      </c>
      <c r="V12" s="234">
        <v>0</v>
      </c>
      <c r="W12" s="234">
        <v>22</v>
      </c>
      <c r="X12" s="234">
        <v>0</v>
      </c>
      <c r="Y12" s="234">
        <v>0</v>
      </c>
      <c r="Z12" s="235">
        <v>748</v>
      </c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</row>
    <row r="13" spans="1:47" ht="16.5" customHeight="1">
      <c r="A13" s="1240"/>
      <c r="B13" s="1241"/>
      <c r="C13" s="1241"/>
      <c r="D13" s="16" t="s">
        <v>26</v>
      </c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6">
        <v>0</v>
      </c>
      <c r="K13" s="236">
        <v>0</v>
      </c>
      <c r="L13" s="236">
        <v>0</v>
      </c>
      <c r="M13" s="236">
        <v>0</v>
      </c>
      <c r="N13" s="236">
        <v>1</v>
      </c>
      <c r="O13" s="236">
        <v>1</v>
      </c>
      <c r="P13" s="236">
        <v>5</v>
      </c>
      <c r="Q13" s="236">
        <v>0</v>
      </c>
      <c r="R13" s="236">
        <v>0</v>
      </c>
      <c r="S13" s="236">
        <v>0</v>
      </c>
      <c r="T13" s="236">
        <v>0</v>
      </c>
      <c r="U13" s="236">
        <v>0</v>
      </c>
      <c r="V13" s="236">
        <v>0</v>
      </c>
      <c r="W13" s="236">
        <v>0</v>
      </c>
      <c r="X13" s="236">
        <v>0</v>
      </c>
      <c r="Y13" s="236">
        <v>0</v>
      </c>
      <c r="Z13" s="237">
        <v>7</v>
      </c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</row>
    <row r="14" spans="1:47" ht="16.5" customHeight="1">
      <c r="A14" s="1240"/>
      <c r="B14" s="1241"/>
      <c r="C14" s="1247" t="s">
        <v>54</v>
      </c>
      <c r="D14" s="15" t="s">
        <v>27</v>
      </c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0</v>
      </c>
      <c r="K14" s="232">
        <v>0</v>
      </c>
      <c r="L14" s="232">
        <v>0</v>
      </c>
      <c r="M14" s="232">
        <v>0</v>
      </c>
      <c r="N14" s="232">
        <v>0</v>
      </c>
      <c r="O14" s="232">
        <v>1</v>
      </c>
      <c r="P14" s="232">
        <v>0</v>
      </c>
      <c r="Q14" s="232">
        <v>0</v>
      </c>
      <c r="R14" s="232">
        <v>0</v>
      </c>
      <c r="S14" s="232">
        <v>0</v>
      </c>
      <c r="T14" s="232">
        <v>0</v>
      </c>
      <c r="U14" s="232">
        <v>0</v>
      </c>
      <c r="V14" s="232">
        <v>0</v>
      </c>
      <c r="W14" s="232">
        <v>0</v>
      </c>
      <c r="X14" s="232">
        <v>0</v>
      </c>
      <c r="Y14" s="232">
        <v>0</v>
      </c>
      <c r="Z14" s="233">
        <v>1</v>
      </c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</row>
    <row r="15" spans="1:47" ht="16.5" customHeight="1">
      <c r="A15" s="1240"/>
      <c r="B15" s="1241"/>
      <c r="C15" s="1247"/>
      <c r="D15" s="17" t="s">
        <v>28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0</v>
      </c>
      <c r="N15" s="234">
        <v>0</v>
      </c>
      <c r="O15" s="234">
        <v>314</v>
      </c>
      <c r="P15" s="234">
        <v>13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5">
        <v>327</v>
      </c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</row>
    <row r="16" spans="1:47" ht="16.5" customHeight="1">
      <c r="A16" s="1240"/>
      <c r="B16" s="1241"/>
      <c r="C16" s="1247"/>
      <c r="D16" s="16" t="s">
        <v>26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4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8">
        <v>4</v>
      </c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</row>
    <row r="17" spans="1:47" ht="16.5" customHeight="1">
      <c r="A17" s="1240"/>
      <c r="B17" s="1241" t="s">
        <v>30</v>
      </c>
      <c r="C17" s="1241"/>
      <c r="D17" s="15" t="s">
        <v>27</v>
      </c>
      <c r="E17" s="232">
        <v>0</v>
      </c>
      <c r="F17" s="232">
        <v>0</v>
      </c>
      <c r="G17" s="232">
        <v>0</v>
      </c>
      <c r="H17" s="232">
        <v>0</v>
      </c>
      <c r="I17" s="232">
        <v>1</v>
      </c>
      <c r="J17" s="232">
        <v>0</v>
      </c>
      <c r="K17" s="232">
        <v>3</v>
      </c>
      <c r="L17" s="232">
        <v>5</v>
      </c>
      <c r="M17" s="232">
        <v>4</v>
      </c>
      <c r="N17" s="232">
        <v>6</v>
      </c>
      <c r="O17" s="232">
        <v>11</v>
      </c>
      <c r="P17" s="232">
        <v>5</v>
      </c>
      <c r="Q17" s="232">
        <v>3</v>
      </c>
      <c r="R17" s="232">
        <v>5</v>
      </c>
      <c r="S17" s="232">
        <v>2</v>
      </c>
      <c r="T17" s="232">
        <v>1</v>
      </c>
      <c r="U17" s="232">
        <v>1</v>
      </c>
      <c r="V17" s="232">
        <v>1</v>
      </c>
      <c r="W17" s="232">
        <v>0</v>
      </c>
      <c r="X17" s="232">
        <v>0</v>
      </c>
      <c r="Y17" s="232">
        <v>1</v>
      </c>
      <c r="Z17" s="233">
        <v>50</v>
      </c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</row>
    <row r="18" spans="1:47" ht="16.5" customHeight="1">
      <c r="A18" s="1240"/>
      <c r="B18" s="1241"/>
      <c r="C18" s="1241"/>
      <c r="D18" s="17" t="s">
        <v>28</v>
      </c>
      <c r="E18" s="234">
        <v>0</v>
      </c>
      <c r="F18" s="234">
        <v>0</v>
      </c>
      <c r="G18" s="234">
        <v>0</v>
      </c>
      <c r="H18" s="234">
        <v>0</v>
      </c>
      <c r="I18" s="234">
        <v>189</v>
      </c>
      <c r="J18" s="234">
        <v>40</v>
      </c>
      <c r="K18" s="234">
        <v>587</v>
      </c>
      <c r="L18" s="234">
        <v>1415</v>
      </c>
      <c r="M18" s="234">
        <v>945</v>
      </c>
      <c r="N18" s="234">
        <v>2150</v>
      </c>
      <c r="O18" s="234">
        <v>3845</v>
      </c>
      <c r="P18" s="234">
        <v>1849</v>
      </c>
      <c r="Q18" s="234">
        <v>1493</v>
      </c>
      <c r="R18" s="234">
        <v>2375</v>
      </c>
      <c r="S18" s="234">
        <v>979</v>
      </c>
      <c r="T18" s="234">
        <v>362</v>
      </c>
      <c r="U18" s="234">
        <v>579</v>
      </c>
      <c r="V18" s="234">
        <v>492</v>
      </c>
      <c r="W18" s="234">
        <v>33</v>
      </c>
      <c r="X18" s="234">
        <v>155</v>
      </c>
      <c r="Y18" s="234">
        <v>250</v>
      </c>
      <c r="Z18" s="235">
        <v>17738</v>
      </c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</row>
    <row r="19" spans="1:47" ht="16.5" customHeight="1">
      <c r="A19" s="1240"/>
      <c r="B19" s="1241"/>
      <c r="C19" s="1241"/>
      <c r="D19" s="16" t="s">
        <v>26</v>
      </c>
      <c r="E19" s="239">
        <v>0</v>
      </c>
      <c r="F19" s="239">
        <v>0</v>
      </c>
      <c r="G19" s="239">
        <v>0</v>
      </c>
      <c r="H19" s="239">
        <v>0</v>
      </c>
      <c r="I19" s="239">
        <v>10</v>
      </c>
      <c r="J19" s="239">
        <v>1</v>
      </c>
      <c r="K19" s="239">
        <v>17</v>
      </c>
      <c r="L19" s="239">
        <v>35</v>
      </c>
      <c r="M19" s="239">
        <v>19</v>
      </c>
      <c r="N19" s="239">
        <v>34</v>
      </c>
      <c r="O19" s="239">
        <v>45</v>
      </c>
      <c r="P19" s="239">
        <v>20</v>
      </c>
      <c r="Q19" s="239">
        <v>13</v>
      </c>
      <c r="R19" s="239">
        <v>15</v>
      </c>
      <c r="S19" s="239">
        <v>6</v>
      </c>
      <c r="T19" s="239">
        <v>1</v>
      </c>
      <c r="U19" s="239">
        <v>3</v>
      </c>
      <c r="V19" s="239">
        <v>2</v>
      </c>
      <c r="W19" s="239">
        <v>0</v>
      </c>
      <c r="X19" s="239">
        <v>0</v>
      </c>
      <c r="Y19" s="239">
        <v>0</v>
      </c>
      <c r="Z19" s="240">
        <v>221</v>
      </c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</row>
    <row r="20" spans="1:47" ht="16.5" customHeight="1">
      <c r="A20" s="1240"/>
      <c r="B20" s="1241" t="s">
        <v>31</v>
      </c>
      <c r="C20" s="1247" t="s">
        <v>55</v>
      </c>
      <c r="D20" s="15" t="s">
        <v>27</v>
      </c>
      <c r="E20" s="232">
        <v>0</v>
      </c>
      <c r="F20" s="232">
        <v>0</v>
      </c>
      <c r="G20" s="232">
        <v>0</v>
      </c>
      <c r="H20" s="232">
        <v>0</v>
      </c>
      <c r="I20" s="232">
        <v>0</v>
      </c>
      <c r="J20" s="232">
        <v>0</v>
      </c>
      <c r="K20" s="232">
        <v>0</v>
      </c>
      <c r="L20" s="232">
        <v>0</v>
      </c>
      <c r="M20" s="232">
        <v>0</v>
      </c>
      <c r="N20" s="232">
        <v>0</v>
      </c>
      <c r="O20" s="232">
        <v>0</v>
      </c>
      <c r="P20" s="232">
        <v>0</v>
      </c>
      <c r="Q20" s="232">
        <v>0</v>
      </c>
      <c r="R20" s="232">
        <v>0</v>
      </c>
      <c r="S20" s="232">
        <v>0</v>
      </c>
      <c r="T20" s="232">
        <v>0</v>
      </c>
      <c r="U20" s="232">
        <v>0</v>
      </c>
      <c r="V20" s="232">
        <v>0</v>
      </c>
      <c r="W20" s="232">
        <v>0</v>
      </c>
      <c r="X20" s="232">
        <v>0</v>
      </c>
      <c r="Y20" s="232">
        <v>0</v>
      </c>
      <c r="Z20" s="233">
        <v>0</v>
      </c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</row>
    <row r="21" spans="1:47" ht="16.5" customHeight="1">
      <c r="A21" s="1240"/>
      <c r="B21" s="1241"/>
      <c r="C21" s="1247"/>
      <c r="D21" s="17" t="s">
        <v>28</v>
      </c>
      <c r="E21" s="234">
        <v>0</v>
      </c>
      <c r="F21" s="234">
        <v>0</v>
      </c>
      <c r="G21" s="234">
        <v>0</v>
      </c>
      <c r="H21" s="234">
        <v>0</v>
      </c>
      <c r="I21" s="234">
        <v>0</v>
      </c>
      <c r="J21" s="234">
        <v>0</v>
      </c>
      <c r="K21" s="234">
        <v>0</v>
      </c>
      <c r="L21" s="234">
        <v>0</v>
      </c>
      <c r="M21" s="234">
        <v>0</v>
      </c>
      <c r="N21" s="234">
        <v>0</v>
      </c>
      <c r="O21" s="234">
        <v>0</v>
      </c>
      <c r="P21" s="234">
        <v>0</v>
      </c>
      <c r="Q21" s="234">
        <v>0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0</v>
      </c>
      <c r="Z21" s="235">
        <v>0</v>
      </c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</row>
    <row r="22" spans="1:47" ht="16.5" customHeight="1">
      <c r="A22" s="1240"/>
      <c r="B22" s="1241"/>
      <c r="C22" s="1247"/>
      <c r="D22" s="16" t="s">
        <v>26</v>
      </c>
      <c r="E22" s="236">
        <v>0</v>
      </c>
      <c r="F22" s="236">
        <v>0</v>
      </c>
      <c r="G22" s="236">
        <v>0</v>
      </c>
      <c r="H22" s="236">
        <v>0</v>
      </c>
      <c r="I22" s="236">
        <v>0</v>
      </c>
      <c r="J22" s="236">
        <v>0</v>
      </c>
      <c r="K22" s="236">
        <v>0</v>
      </c>
      <c r="L22" s="236">
        <v>0</v>
      </c>
      <c r="M22" s="236">
        <v>0</v>
      </c>
      <c r="N22" s="236">
        <v>0</v>
      </c>
      <c r="O22" s="236">
        <v>0</v>
      </c>
      <c r="P22" s="236">
        <v>0</v>
      </c>
      <c r="Q22" s="236">
        <v>0</v>
      </c>
      <c r="R22" s="236">
        <v>0</v>
      </c>
      <c r="S22" s="236">
        <v>0</v>
      </c>
      <c r="T22" s="236">
        <v>0</v>
      </c>
      <c r="U22" s="236">
        <v>0</v>
      </c>
      <c r="V22" s="236">
        <v>0</v>
      </c>
      <c r="W22" s="236">
        <v>0</v>
      </c>
      <c r="X22" s="236">
        <v>0</v>
      </c>
      <c r="Y22" s="236">
        <v>0</v>
      </c>
      <c r="Z22" s="237">
        <v>0</v>
      </c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</row>
    <row r="23" spans="1:47" ht="16.5" customHeight="1">
      <c r="A23" s="1240"/>
      <c r="B23" s="1241"/>
      <c r="C23" s="1247" t="s">
        <v>56</v>
      </c>
      <c r="D23" s="15" t="s">
        <v>27</v>
      </c>
      <c r="E23" s="232">
        <v>0</v>
      </c>
      <c r="F23" s="232">
        <v>0</v>
      </c>
      <c r="G23" s="232">
        <v>0</v>
      </c>
      <c r="H23" s="232">
        <v>0</v>
      </c>
      <c r="I23" s="232">
        <v>0</v>
      </c>
      <c r="J23" s="232">
        <v>0</v>
      </c>
      <c r="K23" s="232">
        <v>0</v>
      </c>
      <c r="L23" s="232">
        <v>0</v>
      </c>
      <c r="M23" s="232">
        <v>0</v>
      </c>
      <c r="N23" s="232">
        <v>0</v>
      </c>
      <c r="O23" s="232">
        <v>0</v>
      </c>
      <c r="P23" s="232">
        <v>0</v>
      </c>
      <c r="Q23" s="232">
        <v>0</v>
      </c>
      <c r="R23" s="232">
        <v>0</v>
      </c>
      <c r="S23" s="232">
        <v>0</v>
      </c>
      <c r="T23" s="232">
        <v>0</v>
      </c>
      <c r="U23" s="232">
        <v>0</v>
      </c>
      <c r="V23" s="232">
        <v>0</v>
      </c>
      <c r="W23" s="232">
        <v>0</v>
      </c>
      <c r="X23" s="232">
        <v>0</v>
      </c>
      <c r="Y23" s="232">
        <v>0</v>
      </c>
      <c r="Z23" s="233">
        <v>0</v>
      </c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</row>
    <row r="24" spans="1:47" ht="16.5" customHeight="1">
      <c r="A24" s="1240"/>
      <c r="B24" s="1241"/>
      <c r="C24" s="1247"/>
      <c r="D24" s="17" t="s">
        <v>28</v>
      </c>
      <c r="E24" s="234">
        <v>0</v>
      </c>
      <c r="F24" s="234">
        <v>0</v>
      </c>
      <c r="G24" s="234">
        <v>0</v>
      </c>
      <c r="H24" s="234">
        <v>0</v>
      </c>
      <c r="I24" s="234">
        <v>0</v>
      </c>
      <c r="J24" s="234">
        <v>0</v>
      </c>
      <c r="K24" s="234">
        <v>0</v>
      </c>
      <c r="L24" s="234">
        <v>0</v>
      </c>
      <c r="M24" s="234">
        <v>0</v>
      </c>
      <c r="N24" s="234">
        <v>0</v>
      </c>
      <c r="O24" s="234">
        <v>0</v>
      </c>
      <c r="P24" s="234">
        <v>0</v>
      </c>
      <c r="Q24" s="234">
        <v>0</v>
      </c>
      <c r="R24" s="234">
        <v>0</v>
      </c>
      <c r="S24" s="234">
        <v>0</v>
      </c>
      <c r="T24" s="234">
        <v>0</v>
      </c>
      <c r="U24" s="234">
        <v>0</v>
      </c>
      <c r="V24" s="234">
        <v>0</v>
      </c>
      <c r="W24" s="234">
        <v>0</v>
      </c>
      <c r="X24" s="234">
        <v>0</v>
      </c>
      <c r="Y24" s="234">
        <v>0</v>
      </c>
      <c r="Z24" s="235">
        <v>0</v>
      </c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</row>
    <row r="25" spans="1:47" ht="16.5" customHeight="1">
      <c r="A25" s="1240"/>
      <c r="B25" s="1241"/>
      <c r="C25" s="1247"/>
      <c r="D25" s="16" t="s">
        <v>26</v>
      </c>
      <c r="E25" s="236">
        <v>0</v>
      </c>
      <c r="F25" s="236">
        <v>0</v>
      </c>
      <c r="G25" s="236">
        <v>0</v>
      </c>
      <c r="H25" s="236">
        <v>0</v>
      </c>
      <c r="I25" s="236">
        <v>0</v>
      </c>
      <c r="J25" s="236">
        <v>0</v>
      </c>
      <c r="K25" s="236">
        <v>0</v>
      </c>
      <c r="L25" s="236">
        <v>0</v>
      </c>
      <c r="M25" s="236">
        <v>0</v>
      </c>
      <c r="N25" s="236">
        <v>0</v>
      </c>
      <c r="O25" s="236">
        <v>0</v>
      </c>
      <c r="P25" s="236">
        <v>0</v>
      </c>
      <c r="Q25" s="236">
        <v>0</v>
      </c>
      <c r="R25" s="236">
        <v>0</v>
      </c>
      <c r="S25" s="236">
        <v>0</v>
      </c>
      <c r="T25" s="236">
        <v>0</v>
      </c>
      <c r="U25" s="236">
        <v>0</v>
      </c>
      <c r="V25" s="236">
        <v>0</v>
      </c>
      <c r="W25" s="236">
        <v>0</v>
      </c>
      <c r="X25" s="236">
        <v>0</v>
      </c>
      <c r="Y25" s="236">
        <v>0</v>
      </c>
      <c r="Z25" s="238">
        <v>0</v>
      </c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</row>
    <row r="26" spans="1:47" ht="16.5" customHeight="1">
      <c r="A26" s="1240"/>
      <c r="B26" s="1241" t="s">
        <v>30</v>
      </c>
      <c r="C26" s="1241"/>
      <c r="D26" s="15" t="s">
        <v>27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2">
        <v>0</v>
      </c>
      <c r="L26" s="232">
        <v>0</v>
      </c>
      <c r="M26" s="232">
        <v>0</v>
      </c>
      <c r="N26" s="232">
        <v>0</v>
      </c>
      <c r="O26" s="232">
        <v>0</v>
      </c>
      <c r="P26" s="232">
        <v>0</v>
      </c>
      <c r="Q26" s="232">
        <v>0</v>
      </c>
      <c r="R26" s="232">
        <v>0</v>
      </c>
      <c r="S26" s="232">
        <v>0</v>
      </c>
      <c r="T26" s="232">
        <v>0</v>
      </c>
      <c r="U26" s="232">
        <v>0</v>
      </c>
      <c r="V26" s="232">
        <v>0</v>
      </c>
      <c r="W26" s="232">
        <v>0</v>
      </c>
      <c r="X26" s="232">
        <v>0</v>
      </c>
      <c r="Y26" s="232">
        <v>0</v>
      </c>
      <c r="Z26" s="233">
        <v>0</v>
      </c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</row>
    <row r="27" spans="1:47" ht="16.5" customHeight="1">
      <c r="A27" s="1240"/>
      <c r="B27" s="1241"/>
      <c r="C27" s="1241"/>
      <c r="D27" s="17" t="s">
        <v>28</v>
      </c>
      <c r="E27" s="234">
        <v>0</v>
      </c>
      <c r="F27" s="234">
        <v>0</v>
      </c>
      <c r="G27" s="234">
        <v>0</v>
      </c>
      <c r="H27" s="234">
        <v>0</v>
      </c>
      <c r="I27" s="234">
        <v>0</v>
      </c>
      <c r="J27" s="234">
        <v>0</v>
      </c>
      <c r="K27" s="234">
        <v>0</v>
      </c>
      <c r="L27" s="234">
        <v>0</v>
      </c>
      <c r="M27" s="234">
        <v>0</v>
      </c>
      <c r="N27" s="234">
        <v>0</v>
      </c>
      <c r="O27" s="234">
        <v>0</v>
      </c>
      <c r="P27" s="234">
        <v>0</v>
      </c>
      <c r="Q27" s="234">
        <v>0</v>
      </c>
      <c r="R27" s="234">
        <v>0</v>
      </c>
      <c r="S27" s="234">
        <v>0</v>
      </c>
      <c r="T27" s="234">
        <v>0</v>
      </c>
      <c r="U27" s="234">
        <v>0</v>
      </c>
      <c r="V27" s="234">
        <v>0</v>
      </c>
      <c r="W27" s="234">
        <v>0</v>
      </c>
      <c r="X27" s="234">
        <v>0</v>
      </c>
      <c r="Y27" s="234">
        <v>0</v>
      </c>
      <c r="Z27" s="235">
        <v>0</v>
      </c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</row>
    <row r="28" spans="1:47" ht="16.5" customHeight="1">
      <c r="A28" s="1240"/>
      <c r="B28" s="1241"/>
      <c r="C28" s="1241"/>
      <c r="D28" s="16" t="s">
        <v>26</v>
      </c>
      <c r="E28" s="239">
        <v>0</v>
      </c>
      <c r="F28" s="239">
        <v>0</v>
      </c>
      <c r="G28" s="239">
        <v>0</v>
      </c>
      <c r="H28" s="239">
        <v>0</v>
      </c>
      <c r="I28" s="239">
        <v>0</v>
      </c>
      <c r="J28" s="239">
        <v>0</v>
      </c>
      <c r="K28" s="239">
        <v>0</v>
      </c>
      <c r="L28" s="239">
        <v>0</v>
      </c>
      <c r="M28" s="239">
        <v>0</v>
      </c>
      <c r="N28" s="239">
        <v>0</v>
      </c>
      <c r="O28" s="239">
        <v>0</v>
      </c>
      <c r="P28" s="239">
        <v>0</v>
      </c>
      <c r="Q28" s="239">
        <v>0</v>
      </c>
      <c r="R28" s="239">
        <v>0</v>
      </c>
      <c r="S28" s="239">
        <v>0</v>
      </c>
      <c r="T28" s="239">
        <v>0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40">
        <v>0</v>
      </c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</row>
    <row r="29" spans="1:47" ht="16.5" customHeight="1">
      <c r="A29" s="1240" t="s">
        <v>24</v>
      </c>
      <c r="B29" s="1241"/>
      <c r="C29" s="1241"/>
      <c r="D29" s="15" t="s">
        <v>27</v>
      </c>
      <c r="E29" s="232">
        <v>0</v>
      </c>
      <c r="F29" s="232">
        <v>0</v>
      </c>
      <c r="G29" s="232">
        <v>0</v>
      </c>
      <c r="H29" s="232">
        <v>0</v>
      </c>
      <c r="I29" s="232">
        <v>1</v>
      </c>
      <c r="J29" s="232">
        <v>0</v>
      </c>
      <c r="K29" s="232">
        <v>3</v>
      </c>
      <c r="L29" s="232">
        <v>5</v>
      </c>
      <c r="M29" s="232">
        <v>4</v>
      </c>
      <c r="N29" s="232">
        <v>6</v>
      </c>
      <c r="O29" s="232">
        <v>11</v>
      </c>
      <c r="P29" s="232">
        <v>5</v>
      </c>
      <c r="Q29" s="232">
        <v>3</v>
      </c>
      <c r="R29" s="232">
        <v>5</v>
      </c>
      <c r="S29" s="232">
        <v>2</v>
      </c>
      <c r="T29" s="232">
        <v>1</v>
      </c>
      <c r="U29" s="232">
        <v>1</v>
      </c>
      <c r="V29" s="232">
        <v>1</v>
      </c>
      <c r="W29" s="232">
        <v>0</v>
      </c>
      <c r="X29" s="232">
        <v>0</v>
      </c>
      <c r="Y29" s="232">
        <v>1</v>
      </c>
      <c r="Z29" s="233">
        <v>50</v>
      </c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</row>
    <row r="30" spans="1:47" ht="16.5" customHeight="1">
      <c r="A30" s="1240"/>
      <c r="B30" s="1241"/>
      <c r="C30" s="1241"/>
      <c r="D30" s="17" t="s">
        <v>28</v>
      </c>
      <c r="E30" s="234">
        <v>0</v>
      </c>
      <c r="F30" s="234">
        <v>0</v>
      </c>
      <c r="G30" s="234">
        <v>0</v>
      </c>
      <c r="H30" s="234">
        <v>0</v>
      </c>
      <c r="I30" s="234">
        <v>189</v>
      </c>
      <c r="J30" s="234">
        <v>40</v>
      </c>
      <c r="K30" s="234">
        <v>587</v>
      </c>
      <c r="L30" s="234">
        <v>1415</v>
      </c>
      <c r="M30" s="234">
        <v>945</v>
      </c>
      <c r="N30" s="234">
        <v>2150</v>
      </c>
      <c r="O30" s="234">
        <v>3845</v>
      </c>
      <c r="P30" s="234">
        <v>1849</v>
      </c>
      <c r="Q30" s="234">
        <v>1493</v>
      </c>
      <c r="R30" s="234">
        <v>2375</v>
      </c>
      <c r="S30" s="234">
        <v>979</v>
      </c>
      <c r="T30" s="234">
        <v>362</v>
      </c>
      <c r="U30" s="234">
        <v>579</v>
      </c>
      <c r="V30" s="234">
        <v>492</v>
      </c>
      <c r="W30" s="234">
        <v>33</v>
      </c>
      <c r="X30" s="234">
        <v>155</v>
      </c>
      <c r="Y30" s="234">
        <v>250</v>
      </c>
      <c r="Z30" s="235">
        <v>17738</v>
      </c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</row>
    <row r="31" spans="1:47" ht="16.5" customHeight="1">
      <c r="A31" s="1240"/>
      <c r="B31" s="1241"/>
      <c r="C31" s="1241"/>
      <c r="D31" s="16" t="s">
        <v>26</v>
      </c>
      <c r="E31" s="239">
        <v>0</v>
      </c>
      <c r="F31" s="239">
        <v>0</v>
      </c>
      <c r="G31" s="239">
        <v>0</v>
      </c>
      <c r="H31" s="239">
        <v>0</v>
      </c>
      <c r="I31" s="239">
        <v>10</v>
      </c>
      <c r="J31" s="239">
        <v>1</v>
      </c>
      <c r="K31" s="239">
        <v>17</v>
      </c>
      <c r="L31" s="239">
        <v>35</v>
      </c>
      <c r="M31" s="239">
        <v>19</v>
      </c>
      <c r="N31" s="239">
        <v>34</v>
      </c>
      <c r="O31" s="239">
        <v>45</v>
      </c>
      <c r="P31" s="239">
        <v>20</v>
      </c>
      <c r="Q31" s="239">
        <v>13</v>
      </c>
      <c r="R31" s="239">
        <v>15</v>
      </c>
      <c r="S31" s="239">
        <v>6</v>
      </c>
      <c r="T31" s="239">
        <v>1</v>
      </c>
      <c r="U31" s="239">
        <v>3</v>
      </c>
      <c r="V31" s="239">
        <v>2</v>
      </c>
      <c r="W31" s="239">
        <v>0</v>
      </c>
      <c r="X31" s="239">
        <v>0</v>
      </c>
      <c r="Y31" s="239">
        <v>0</v>
      </c>
      <c r="Z31" s="240">
        <v>221</v>
      </c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</row>
    <row r="32" spans="1:47" ht="16.5" customHeight="1">
      <c r="A32" s="1240" t="s">
        <v>34</v>
      </c>
      <c r="B32" s="1241" t="s">
        <v>29</v>
      </c>
      <c r="C32" s="1247" t="s">
        <v>53</v>
      </c>
      <c r="D32" s="15" t="s">
        <v>27</v>
      </c>
      <c r="E32" s="232">
        <v>0</v>
      </c>
      <c r="F32" s="232">
        <v>0</v>
      </c>
      <c r="G32" s="232">
        <v>0</v>
      </c>
      <c r="H32" s="232">
        <v>0</v>
      </c>
      <c r="I32" s="232">
        <v>0</v>
      </c>
      <c r="J32" s="232">
        <v>0</v>
      </c>
      <c r="K32" s="232">
        <v>0</v>
      </c>
      <c r="L32" s="232">
        <v>0</v>
      </c>
      <c r="M32" s="232">
        <v>0</v>
      </c>
      <c r="N32" s="232">
        <v>0</v>
      </c>
      <c r="O32" s="232">
        <v>3</v>
      </c>
      <c r="P32" s="232">
        <v>0</v>
      </c>
      <c r="Q32" s="232">
        <v>1</v>
      </c>
      <c r="R32" s="232">
        <v>1</v>
      </c>
      <c r="S32" s="232">
        <v>1</v>
      </c>
      <c r="T32" s="232">
        <v>1</v>
      </c>
      <c r="U32" s="232">
        <v>2</v>
      </c>
      <c r="V32" s="232">
        <v>1</v>
      </c>
      <c r="W32" s="232">
        <v>0</v>
      </c>
      <c r="X32" s="232">
        <v>0</v>
      </c>
      <c r="Y32" s="232">
        <v>1</v>
      </c>
      <c r="Z32" s="233">
        <v>12</v>
      </c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</row>
    <row r="33" spans="1:47" ht="16.5" customHeight="1">
      <c r="A33" s="1240"/>
      <c r="B33" s="1241"/>
      <c r="C33" s="1247"/>
      <c r="D33" s="17" t="s">
        <v>28</v>
      </c>
      <c r="E33" s="234">
        <v>0</v>
      </c>
      <c r="F33" s="234">
        <v>0</v>
      </c>
      <c r="G33" s="234">
        <v>0</v>
      </c>
      <c r="H33" s="234">
        <v>0</v>
      </c>
      <c r="I33" s="234">
        <v>0</v>
      </c>
      <c r="J33" s="234">
        <v>0</v>
      </c>
      <c r="K33" s="234">
        <v>0</v>
      </c>
      <c r="L33" s="234">
        <v>0</v>
      </c>
      <c r="M33" s="234">
        <v>0</v>
      </c>
      <c r="N33" s="234">
        <v>0</v>
      </c>
      <c r="O33" s="234">
        <v>748</v>
      </c>
      <c r="P33" s="234">
        <v>73</v>
      </c>
      <c r="Q33" s="234">
        <v>371</v>
      </c>
      <c r="R33" s="234">
        <v>179</v>
      </c>
      <c r="S33" s="234">
        <v>213</v>
      </c>
      <c r="T33" s="234">
        <v>394</v>
      </c>
      <c r="U33" s="234">
        <v>531</v>
      </c>
      <c r="V33" s="234">
        <v>308</v>
      </c>
      <c r="W33" s="234">
        <v>51</v>
      </c>
      <c r="X33" s="234">
        <v>0</v>
      </c>
      <c r="Y33" s="234">
        <v>301</v>
      </c>
      <c r="Z33" s="235">
        <v>3169</v>
      </c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</row>
    <row r="34" spans="1:47" ht="16.5" customHeight="1">
      <c r="A34" s="1240"/>
      <c r="B34" s="1241"/>
      <c r="C34" s="1247"/>
      <c r="D34" s="16" t="s">
        <v>26</v>
      </c>
      <c r="E34" s="236">
        <v>0</v>
      </c>
      <c r="F34" s="236">
        <v>0</v>
      </c>
      <c r="G34" s="236">
        <v>0</v>
      </c>
      <c r="H34" s="236">
        <v>0</v>
      </c>
      <c r="I34" s="236">
        <v>0</v>
      </c>
      <c r="J34" s="236">
        <v>0</v>
      </c>
      <c r="K34" s="236">
        <v>0</v>
      </c>
      <c r="L34" s="236">
        <v>0</v>
      </c>
      <c r="M34" s="236">
        <v>0</v>
      </c>
      <c r="N34" s="236">
        <v>0</v>
      </c>
      <c r="O34" s="236">
        <v>9</v>
      </c>
      <c r="P34" s="236">
        <v>1</v>
      </c>
      <c r="Q34" s="236">
        <v>3</v>
      </c>
      <c r="R34" s="236">
        <v>1</v>
      </c>
      <c r="S34" s="236">
        <v>1</v>
      </c>
      <c r="T34" s="236">
        <v>0</v>
      </c>
      <c r="U34" s="236">
        <v>0</v>
      </c>
      <c r="V34" s="236">
        <v>1</v>
      </c>
      <c r="W34" s="236">
        <v>0</v>
      </c>
      <c r="X34" s="236">
        <v>0</v>
      </c>
      <c r="Y34" s="236">
        <v>1</v>
      </c>
      <c r="Z34" s="237">
        <v>17</v>
      </c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</row>
    <row r="35" spans="1:47" ht="16.5" customHeight="1">
      <c r="A35" s="1240"/>
      <c r="B35" s="1241"/>
      <c r="C35" s="1247" t="s">
        <v>54</v>
      </c>
      <c r="D35" s="15" t="s">
        <v>27</v>
      </c>
      <c r="E35" s="232">
        <v>0</v>
      </c>
      <c r="F35" s="232">
        <v>0</v>
      </c>
      <c r="G35" s="232">
        <v>0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232">
        <v>0</v>
      </c>
      <c r="N35" s="232">
        <v>0</v>
      </c>
      <c r="O35" s="232">
        <v>0</v>
      </c>
      <c r="P35" s="232">
        <v>0</v>
      </c>
      <c r="Q35" s="232">
        <v>0</v>
      </c>
      <c r="R35" s="232">
        <v>0</v>
      </c>
      <c r="S35" s="232">
        <v>0</v>
      </c>
      <c r="T35" s="232">
        <v>0</v>
      </c>
      <c r="U35" s="232">
        <v>0</v>
      </c>
      <c r="V35" s="232">
        <v>0</v>
      </c>
      <c r="W35" s="232">
        <v>0</v>
      </c>
      <c r="X35" s="232">
        <v>0</v>
      </c>
      <c r="Y35" s="232">
        <v>0</v>
      </c>
      <c r="Z35" s="233">
        <v>0</v>
      </c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</row>
    <row r="36" spans="1:47" ht="16.5" customHeight="1">
      <c r="A36" s="1240"/>
      <c r="B36" s="1241"/>
      <c r="C36" s="1247"/>
      <c r="D36" s="17" t="s">
        <v>28</v>
      </c>
      <c r="E36" s="234">
        <v>0</v>
      </c>
      <c r="F36" s="234">
        <v>0</v>
      </c>
      <c r="G36" s="234">
        <v>0</v>
      </c>
      <c r="H36" s="234">
        <v>0</v>
      </c>
      <c r="I36" s="234">
        <v>0</v>
      </c>
      <c r="J36" s="234">
        <v>0</v>
      </c>
      <c r="K36" s="234">
        <v>0</v>
      </c>
      <c r="L36" s="234">
        <v>0</v>
      </c>
      <c r="M36" s="234">
        <v>0</v>
      </c>
      <c r="N36" s="234">
        <v>0</v>
      </c>
      <c r="O36" s="234">
        <v>0</v>
      </c>
      <c r="P36" s="234">
        <v>0</v>
      </c>
      <c r="Q36" s="234">
        <v>0</v>
      </c>
      <c r="R36" s="234">
        <v>0</v>
      </c>
      <c r="S36" s="234">
        <v>0</v>
      </c>
      <c r="T36" s="234">
        <v>0</v>
      </c>
      <c r="U36" s="234">
        <v>0</v>
      </c>
      <c r="V36" s="234">
        <v>0</v>
      </c>
      <c r="W36" s="234">
        <v>0</v>
      </c>
      <c r="X36" s="234">
        <v>0</v>
      </c>
      <c r="Y36" s="234">
        <v>0</v>
      </c>
      <c r="Z36" s="235">
        <v>0</v>
      </c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</row>
    <row r="37" spans="1:47" ht="16.5" customHeight="1">
      <c r="A37" s="1240"/>
      <c r="B37" s="1241"/>
      <c r="C37" s="1247"/>
      <c r="D37" s="16" t="s">
        <v>26</v>
      </c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6">
        <v>0</v>
      </c>
      <c r="K37" s="236">
        <v>0</v>
      </c>
      <c r="L37" s="236">
        <v>0</v>
      </c>
      <c r="M37" s="236">
        <v>0</v>
      </c>
      <c r="N37" s="236">
        <v>0</v>
      </c>
      <c r="O37" s="236">
        <v>0</v>
      </c>
      <c r="P37" s="236">
        <v>0</v>
      </c>
      <c r="Q37" s="236">
        <v>0</v>
      </c>
      <c r="R37" s="236">
        <v>0</v>
      </c>
      <c r="S37" s="236">
        <v>0</v>
      </c>
      <c r="T37" s="236">
        <v>0</v>
      </c>
      <c r="U37" s="236">
        <v>0</v>
      </c>
      <c r="V37" s="236">
        <v>0</v>
      </c>
      <c r="W37" s="236">
        <v>0</v>
      </c>
      <c r="X37" s="236">
        <v>0</v>
      </c>
      <c r="Y37" s="236">
        <v>0</v>
      </c>
      <c r="Z37" s="237">
        <v>0</v>
      </c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</row>
    <row r="38" spans="1:47" ht="16.5" customHeight="1">
      <c r="A38" s="1240"/>
      <c r="B38" s="1241" t="s">
        <v>30</v>
      </c>
      <c r="C38" s="1241"/>
      <c r="D38" s="15" t="s">
        <v>27</v>
      </c>
      <c r="E38" s="232">
        <v>0</v>
      </c>
      <c r="F38" s="232">
        <v>0</v>
      </c>
      <c r="G38" s="232">
        <v>0</v>
      </c>
      <c r="H38" s="232">
        <v>0</v>
      </c>
      <c r="I38" s="232">
        <v>0</v>
      </c>
      <c r="J38" s="232">
        <v>0</v>
      </c>
      <c r="K38" s="232">
        <v>0</v>
      </c>
      <c r="L38" s="232">
        <v>0</v>
      </c>
      <c r="M38" s="232">
        <v>0</v>
      </c>
      <c r="N38" s="232">
        <v>0</v>
      </c>
      <c r="O38" s="232">
        <v>3</v>
      </c>
      <c r="P38" s="232">
        <v>0</v>
      </c>
      <c r="Q38" s="232">
        <v>1</v>
      </c>
      <c r="R38" s="232">
        <v>1</v>
      </c>
      <c r="S38" s="232">
        <v>1</v>
      </c>
      <c r="T38" s="232">
        <v>1</v>
      </c>
      <c r="U38" s="232">
        <v>2</v>
      </c>
      <c r="V38" s="232">
        <v>1</v>
      </c>
      <c r="W38" s="232">
        <v>0</v>
      </c>
      <c r="X38" s="232">
        <v>0</v>
      </c>
      <c r="Y38" s="232">
        <v>1</v>
      </c>
      <c r="Z38" s="233">
        <v>12</v>
      </c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</row>
    <row r="39" spans="1:47" ht="16.5" customHeight="1">
      <c r="A39" s="1240"/>
      <c r="B39" s="1241"/>
      <c r="C39" s="1241"/>
      <c r="D39" s="17" t="s">
        <v>28</v>
      </c>
      <c r="E39" s="234">
        <v>0</v>
      </c>
      <c r="F39" s="234">
        <v>0</v>
      </c>
      <c r="G39" s="234">
        <v>0</v>
      </c>
      <c r="H39" s="234">
        <v>0</v>
      </c>
      <c r="I39" s="234">
        <v>0</v>
      </c>
      <c r="J39" s="234">
        <v>0</v>
      </c>
      <c r="K39" s="234">
        <v>0</v>
      </c>
      <c r="L39" s="234">
        <v>0</v>
      </c>
      <c r="M39" s="234">
        <v>0</v>
      </c>
      <c r="N39" s="234">
        <v>0</v>
      </c>
      <c r="O39" s="234">
        <v>748</v>
      </c>
      <c r="P39" s="234">
        <v>73</v>
      </c>
      <c r="Q39" s="234">
        <v>371</v>
      </c>
      <c r="R39" s="234">
        <v>179</v>
      </c>
      <c r="S39" s="234">
        <v>213</v>
      </c>
      <c r="T39" s="234">
        <v>394</v>
      </c>
      <c r="U39" s="234">
        <v>531</v>
      </c>
      <c r="V39" s="234">
        <v>308</v>
      </c>
      <c r="W39" s="234">
        <v>51</v>
      </c>
      <c r="X39" s="234">
        <v>0</v>
      </c>
      <c r="Y39" s="234">
        <v>301</v>
      </c>
      <c r="Z39" s="235">
        <v>3169</v>
      </c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</row>
    <row r="40" spans="1:47" ht="16.5" customHeight="1">
      <c r="A40" s="1240"/>
      <c r="B40" s="1241"/>
      <c r="C40" s="1241"/>
      <c r="D40" s="16" t="s">
        <v>26</v>
      </c>
      <c r="E40" s="239">
        <v>0</v>
      </c>
      <c r="F40" s="239">
        <v>0</v>
      </c>
      <c r="G40" s="239">
        <v>0</v>
      </c>
      <c r="H40" s="239">
        <v>0</v>
      </c>
      <c r="I40" s="239">
        <v>0</v>
      </c>
      <c r="J40" s="239">
        <v>0</v>
      </c>
      <c r="K40" s="239">
        <v>0</v>
      </c>
      <c r="L40" s="239">
        <v>0</v>
      </c>
      <c r="M40" s="239">
        <v>0</v>
      </c>
      <c r="N40" s="239">
        <v>0</v>
      </c>
      <c r="O40" s="239">
        <v>9</v>
      </c>
      <c r="P40" s="239">
        <v>1</v>
      </c>
      <c r="Q40" s="239">
        <v>3</v>
      </c>
      <c r="R40" s="239">
        <v>1</v>
      </c>
      <c r="S40" s="239">
        <v>1</v>
      </c>
      <c r="T40" s="239">
        <v>0</v>
      </c>
      <c r="U40" s="239">
        <v>0</v>
      </c>
      <c r="V40" s="239">
        <v>1</v>
      </c>
      <c r="W40" s="239">
        <v>0</v>
      </c>
      <c r="X40" s="239">
        <v>0</v>
      </c>
      <c r="Y40" s="239">
        <v>1</v>
      </c>
      <c r="Z40" s="240">
        <v>17</v>
      </c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</row>
    <row r="41" spans="1:47" ht="16.5" customHeight="1">
      <c r="A41" s="1240"/>
      <c r="B41" s="1241" t="s">
        <v>31</v>
      </c>
      <c r="C41" s="1247" t="s">
        <v>55</v>
      </c>
      <c r="D41" s="15" t="s">
        <v>27</v>
      </c>
      <c r="E41" s="232">
        <v>0</v>
      </c>
      <c r="F41" s="232">
        <v>0</v>
      </c>
      <c r="G41" s="232">
        <v>0</v>
      </c>
      <c r="H41" s="232">
        <v>0</v>
      </c>
      <c r="I41" s="232">
        <v>0</v>
      </c>
      <c r="J41" s="232">
        <v>0</v>
      </c>
      <c r="K41" s="232">
        <v>0</v>
      </c>
      <c r="L41" s="232">
        <v>2</v>
      </c>
      <c r="M41" s="232">
        <v>0</v>
      </c>
      <c r="N41" s="232">
        <v>0</v>
      </c>
      <c r="O41" s="232">
        <v>0</v>
      </c>
      <c r="P41" s="232">
        <v>2</v>
      </c>
      <c r="Q41" s="232">
        <v>1</v>
      </c>
      <c r="R41" s="232">
        <v>0</v>
      </c>
      <c r="S41" s="232">
        <v>1</v>
      </c>
      <c r="T41" s="232">
        <v>0</v>
      </c>
      <c r="U41" s="232">
        <v>0</v>
      </c>
      <c r="V41" s="232">
        <v>0</v>
      </c>
      <c r="W41" s="232">
        <v>0</v>
      </c>
      <c r="X41" s="232">
        <v>0</v>
      </c>
      <c r="Y41" s="232">
        <v>0</v>
      </c>
      <c r="Z41" s="233">
        <v>7</v>
      </c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</row>
    <row r="42" spans="1:47" ht="16.5" customHeight="1">
      <c r="A42" s="1240"/>
      <c r="B42" s="1241"/>
      <c r="C42" s="1247"/>
      <c r="D42" s="17" t="s">
        <v>28</v>
      </c>
      <c r="E42" s="234">
        <v>0</v>
      </c>
      <c r="F42" s="234">
        <v>0</v>
      </c>
      <c r="G42" s="234">
        <v>0</v>
      </c>
      <c r="H42" s="234">
        <v>0</v>
      </c>
      <c r="I42" s="234">
        <v>0</v>
      </c>
      <c r="J42" s="234">
        <v>0</v>
      </c>
      <c r="K42" s="234">
        <v>0</v>
      </c>
      <c r="L42" s="234">
        <v>179</v>
      </c>
      <c r="M42" s="234">
        <v>0</v>
      </c>
      <c r="N42" s="234">
        <v>0</v>
      </c>
      <c r="O42" s="234">
        <v>32</v>
      </c>
      <c r="P42" s="234">
        <v>196</v>
      </c>
      <c r="Q42" s="234">
        <v>83</v>
      </c>
      <c r="R42" s="234">
        <v>31</v>
      </c>
      <c r="S42" s="234">
        <v>62</v>
      </c>
      <c r="T42" s="234">
        <v>0</v>
      </c>
      <c r="U42" s="234">
        <v>0</v>
      </c>
      <c r="V42" s="234">
        <v>0</v>
      </c>
      <c r="W42" s="234">
        <v>0</v>
      </c>
      <c r="X42" s="234">
        <v>0</v>
      </c>
      <c r="Y42" s="234">
        <v>0</v>
      </c>
      <c r="Z42" s="235">
        <v>583</v>
      </c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</row>
    <row r="43" spans="1:47" ht="16.5" customHeight="1">
      <c r="A43" s="1240"/>
      <c r="B43" s="1241"/>
      <c r="C43" s="1247"/>
      <c r="D43" s="16" t="s">
        <v>26</v>
      </c>
      <c r="E43" s="236">
        <v>0</v>
      </c>
      <c r="F43" s="236">
        <v>0</v>
      </c>
      <c r="G43" s="236">
        <v>0</v>
      </c>
      <c r="H43" s="236">
        <v>0</v>
      </c>
      <c r="I43" s="236">
        <v>0</v>
      </c>
      <c r="J43" s="236">
        <v>0</v>
      </c>
      <c r="K43" s="236">
        <v>0</v>
      </c>
      <c r="L43" s="236">
        <v>4</v>
      </c>
      <c r="M43" s="236">
        <v>0</v>
      </c>
      <c r="N43" s="236">
        <v>0</v>
      </c>
      <c r="O43" s="236">
        <v>0</v>
      </c>
      <c r="P43" s="236">
        <v>2</v>
      </c>
      <c r="Q43" s="236">
        <v>0</v>
      </c>
      <c r="R43" s="236">
        <v>0</v>
      </c>
      <c r="S43" s="236">
        <v>0</v>
      </c>
      <c r="T43" s="236">
        <v>0</v>
      </c>
      <c r="U43" s="236">
        <v>0</v>
      </c>
      <c r="V43" s="236">
        <v>0</v>
      </c>
      <c r="W43" s="236">
        <v>0</v>
      </c>
      <c r="X43" s="236">
        <v>0</v>
      </c>
      <c r="Y43" s="236">
        <v>0</v>
      </c>
      <c r="Z43" s="237">
        <v>6</v>
      </c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</row>
    <row r="44" spans="1:47" ht="16.5" customHeight="1">
      <c r="A44" s="1240"/>
      <c r="B44" s="1241"/>
      <c r="C44" s="1247" t="s">
        <v>56</v>
      </c>
      <c r="D44" s="15" t="s">
        <v>27</v>
      </c>
      <c r="E44" s="232">
        <v>0</v>
      </c>
      <c r="F44" s="232">
        <v>0</v>
      </c>
      <c r="G44" s="232">
        <v>0</v>
      </c>
      <c r="H44" s="232">
        <v>0</v>
      </c>
      <c r="I44" s="232">
        <v>0</v>
      </c>
      <c r="J44" s="232">
        <v>0</v>
      </c>
      <c r="K44" s="232">
        <v>7</v>
      </c>
      <c r="L44" s="232">
        <v>14</v>
      </c>
      <c r="M44" s="232">
        <v>35</v>
      </c>
      <c r="N44" s="232">
        <v>43</v>
      </c>
      <c r="O44" s="232">
        <v>76</v>
      </c>
      <c r="P44" s="232">
        <v>71</v>
      </c>
      <c r="Q44" s="232">
        <v>48</v>
      </c>
      <c r="R44" s="232">
        <v>22</v>
      </c>
      <c r="S44" s="232">
        <v>6</v>
      </c>
      <c r="T44" s="232">
        <v>3</v>
      </c>
      <c r="U44" s="232">
        <v>3</v>
      </c>
      <c r="V44" s="232">
        <v>0</v>
      </c>
      <c r="W44" s="232">
        <v>2</v>
      </c>
      <c r="X44" s="232">
        <v>0</v>
      </c>
      <c r="Y44" s="232">
        <v>0</v>
      </c>
      <c r="Z44" s="233">
        <v>331</v>
      </c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</row>
    <row r="45" spans="1:47" ht="16.5" customHeight="1">
      <c r="A45" s="1240"/>
      <c r="B45" s="1241"/>
      <c r="C45" s="1247"/>
      <c r="D45" s="17" t="s">
        <v>28</v>
      </c>
      <c r="E45" s="234">
        <v>0</v>
      </c>
      <c r="F45" s="234">
        <v>0</v>
      </c>
      <c r="G45" s="234">
        <v>0</v>
      </c>
      <c r="H45" s="234">
        <v>0</v>
      </c>
      <c r="I45" s="234">
        <v>6</v>
      </c>
      <c r="J45" s="234">
        <v>0</v>
      </c>
      <c r="K45" s="234">
        <v>463</v>
      </c>
      <c r="L45" s="234">
        <v>1033</v>
      </c>
      <c r="M45" s="234">
        <v>3158</v>
      </c>
      <c r="N45" s="234">
        <v>4031</v>
      </c>
      <c r="O45" s="234">
        <v>7064</v>
      </c>
      <c r="P45" s="234">
        <v>6623</v>
      </c>
      <c r="Q45" s="234">
        <v>4065</v>
      </c>
      <c r="R45" s="234">
        <v>1889</v>
      </c>
      <c r="S45" s="234">
        <v>515</v>
      </c>
      <c r="T45" s="234">
        <v>204</v>
      </c>
      <c r="U45" s="234">
        <v>212</v>
      </c>
      <c r="V45" s="234">
        <v>25</v>
      </c>
      <c r="W45" s="234">
        <v>139</v>
      </c>
      <c r="X45" s="234">
        <v>14</v>
      </c>
      <c r="Y45" s="234">
        <v>23</v>
      </c>
      <c r="Z45" s="235">
        <v>29464</v>
      </c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</row>
    <row r="46" spans="1:47" ht="16.5" customHeight="1">
      <c r="A46" s="1240"/>
      <c r="B46" s="1241"/>
      <c r="C46" s="1247"/>
      <c r="D46" s="16" t="s">
        <v>26</v>
      </c>
      <c r="E46" s="236">
        <v>0</v>
      </c>
      <c r="F46" s="236">
        <v>0</v>
      </c>
      <c r="G46" s="236">
        <v>0</v>
      </c>
      <c r="H46" s="236">
        <v>0</v>
      </c>
      <c r="I46" s="236">
        <v>0</v>
      </c>
      <c r="J46" s="236">
        <v>0</v>
      </c>
      <c r="K46" s="236">
        <v>14</v>
      </c>
      <c r="L46" s="236">
        <v>20</v>
      </c>
      <c r="M46" s="236">
        <v>43</v>
      </c>
      <c r="N46" s="236">
        <v>48</v>
      </c>
      <c r="O46" s="236">
        <v>82</v>
      </c>
      <c r="P46" s="236">
        <v>80</v>
      </c>
      <c r="Q46" s="236">
        <v>51</v>
      </c>
      <c r="R46" s="236">
        <v>23</v>
      </c>
      <c r="S46" s="236">
        <v>3</v>
      </c>
      <c r="T46" s="236">
        <v>1</v>
      </c>
      <c r="U46" s="236">
        <v>2</v>
      </c>
      <c r="V46" s="236">
        <v>0</v>
      </c>
      <c r="W46" s="236">
        <v>3</v>
      </c>
      <c r="X46" s="236">
        <v>0</v>
      </c>
      <c r="Y46" s="236">
        <v>0</v>
      </c>
      <c r="Z46" s="237">
        <v>370</v>
      </c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</row>
    <row r="47" spans="1:47" ht="16.5" customHeight="1">
      <c r="A47" s="1240"/>
      <c r="B47" s="1241" t="s">
        <v>30</v>
      </c>
      <c r="C47" s="1241"/>
      <c r="D47" s="15" t="s">
        <v>27</v>
      </c>
      <c r="E47" s="232">
        <v>0</v>
      </c>
      <c r="F47" s="232">
        <v>0</v>
      </c>
      <c r="G47" s="232">
        <v>0</v>
      </c>
      <c r="H47" s="232">
        <v>0</v>
      </c>
      <c r="I47" s="232">
        <v>0</v>
      </c>
      <c r="J47" s="232">
        <v>0</v>
      </c>
      <c r="K47" s="232">
        <v>7</v>
      </c>
      <c r="L47" s="232">
        <v>16</v>
      </c>
      <c r="M47" s="232">
        <v>35</v>
      </c>
      <c r="N47" s="232">
        <v>43</v>
      </c>
      <c r="O47" s="232">
        <v>76</v>
      </c>
      <c r="P47" s="232">
        <v>74</v>
      </c>
      <c r="Q47" s="232">
        <v>49</v>
      </c>
      <c r="R47" s="232">
        <v>22</v>
      </c>
      <c r="S47" s="232">
        <v>7</v>
      </c>
      <c r="T47" s="232">
        <v>3</v>
      </c>
      <c r="U47" s="232">
        <v>3</v>
      </c>
      <c r="V47" s="232">
        <v>0</v>
      </c>
      <c r="W47" s="232">
        <v>2</v>
      </c>
      <c r="X47" s="232">
        <v>0</v>
      </c>
      <c r="Y47" s="232">
        <v>0</v>
      </c>
      <c r="Z47" s="233">
        <v>338</v>
      </c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</row>
    <row r="48" spans="1:47" ht="16.5" customHeight="1">
      <c r="A48" s="1240"/>
      <c r="B48" s="1241"/>
      <c r="C48" s="1241"/>
      <c r="D48" s="17" t="s">
        <v>28</v>
      </c>
      <c r="E48" s="234">
        <v>0</v>
      </c>
      <c r="F48" s="234">
        <v>0</v>
      </c>
      <c r="G48" s="234">
        <v>0</v>
      </c>
      <c r="H48" s="234">
        <v>0</v>
      </c>
      <c r="I48" s="234">
        <v>6</v>
      </c>
      <c r="J48" s="234">
        <v>0</v>
      </c>
      <c r="K48" s="234">
        <v>463</v>
      </c>
      <c r="L48" s="234">
        <v>1212</v>
      </c>
      <c r="M48" s="234">
        <v>3158</v>
      </c>
      <c r="N48" s="234">
        <v>4031</v>
      </c>
      <c r="O48" s="234">
        <v>7096</v>
      </c>
      <c r="P48" s="234">
        <v>6819</v>
      </c>
      <c r="Q48" s="234">
        <v>4148</v>
      </c>
      <c r="R48" s="234">
        <v>1920</v>
      </c>
      <c r="S48" s="234">
        <v>577</v>
      </c>
      <c r="T48" s="234">
        <v>204</v>
      </c>
      <c r="U48" s="234">
        <v>212</v>
      </c>
      <c r="V48" s="234">
        <v>25</v>
      </c>
      <c r="W48" s="234">
        <v>139</v>
      </c>
      <c r="X48" s="234">
        <v>14</v>
      </c>
      <c r="Y48" s="234">
        <v>23</v>
      </c>
      <c r="Z48" s="235">
        <v>30047</v>
      </c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 ht="16.5" customHeight="1">
      <c r="A49" s="1240"/>
      <c r="B49" s="1241"/>
      <c r="C49" s="1241"/>
      <c r="D49" s="16" t="s">
        <v>26</v>
      </c>
      <c r="E49" s="239">
        <v>0</v>
      </c>
      <c r="F49" s="239">
        <v>0</v>
      </c>
      <c r="G49" s="239">
        <v>0</v>
      </c>
      <c r="H49" s="239">
        <v>0</v>
      </c>
      <c r="I49" s="239">
        <v>0</v>
      </c>
      <c r="J49" s="239">
        <v>0</v>
      </c>
      <c r="K49" s="239">
        <v>14</v>
      </c>
      <c r="L49" s="239">
        <v>24</v>
      </c>
      <c r="M49" s="239">
        <v>43</v>
      </c>
      <c r="N49" s="239">
        <v>48</v>
      </c>
      <c r="O49" s="239">
        <v>82</v>
      </c>
      <c r="P49" s="239">
        <v>82</v>
      </c>
      <c r="Q49" s="239">
        <v>51</v>
      </c>
      <c r="R49" s="239">
        <v>23</v>
      </c>
      <c r="S49" s="239">
        <v>3</v>
      </c>
      <c r="T49" s="239">
        <v>1</v>
      </c>
      <c r="U49" s="239">
        <v>2</v>
      </c>
      <c r="V49" s="239">
        <v>0</v>
      </c>
      <c r="W49" s="239">
        <v>3</v>
      </c>
      <c r="X49" s="239">
        <v>0</v>
      </c>
      <c r="Y49" s="239">
        <v>0</v>
      </c>
      <c r="Z49" s="240">
        <v>376</v>
      </c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 ht="16.5" customHeight="1">
      <c r="A50" s="1240" t="s">
        <v>24</v>
      </c>
      <c r="B50" s="1241"/>
      <c r="C50" s="1241"/>
      <c r="D50" s="15" t="s">
        <v>27</v>
      </c>
      <c r="E50" s="232">
        <v>0</v>
      </c>
      <c r="F50" s="232">
        <v>0</v>
      </c>
      <c r="G50" s="232">
        <v>0</v>
      </c>
      <c r="H50" s="232">
        <v>0</v>
      </c>
      <c r="I50" s="232">
        <v>0</v>
      </c>
      <c r="J50" s="232">
        <v>0</v>
      </c>
      <c r="K50" s="232">
        <v>7</v>
      </c>
      <c r="L50" s="232">
        <v>16</v>
      </c>
      <c r="M50" s="232">
        <v>35</v>
      </c>
      <c r="N50" s="232">
        <v>43</v>
      </c>
      <c r="O50" s="232">
        <v>80</v>
      </c>
      <c r="P50" s="232">
        <v>74</v>
      </c>
      <c r="Q50" s="232">
        <v>50</v>
      </c>
      <c r="R50" s="232">
        <v>23</v>
      </c>
      <c r="S50" s="232">
        <v>8</v>
      </c>
      <c r="T50" s="232">
        <v>4</v>
      </c>
      <c r="U50" s="232">
        <v>4</v>
      </c>
      <c r="V50" s="232">
        <v>2</v>
      </c>
      <c r="W50" s="232">
        <v>2</v>
      </c>
      <c r="X50" s="232">
        <v>0</v>
      </c>
      <c r="Y50" s="232">
        <v>2</v>
      </c>
      <c r="Z50" s="233">
        <v>351</v>
      </c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 ht="16.5" customHeight="1">
      <c r="A51" s="1240"/>
      <c r="B51" s="1241"/>
      <c r="C51" s="1241"/>
      <c r="D51" s="17" t="s">
        <v>28</v>
      </c>
      <c r="E51" s="234">
        <v>0</v>
      </c>
      <c r="F51" s="234">
        <v>0</v>
      </c>
      <c r="G51" s="234">
        <v>0</v>
      </c>
      <c r="H51" s="234">
        <v>0</v>
      </c>
      <c r="I51" s="234">
        <v>6</v>
      </c>
      <c r="J51" s="234">
        <v>0</v>
      </c>
      <c r="K51" s="234">
        <v>463</v>
      </c>
      <c r="L51" s="234">
        <v>1212</v>
      </c>
      <c r="M51" s="234">
        <v>3158</v>
      </c>
      <c r="N51" s="234">
        <v>4031</v>
      </c>
      <c r="O51" s="234">
        <v>7844</v>
      </c>
      <c r="P51" s="234">
        <v>6892</v>
      </c>
      <c r="Q51" s="234">
        <v>4519</v>
      </c>
      <c r="R51" s="234">
        <v>2099</v>
      </c>
      <c r="S51" s="234">
        <v>790</v>
      </c>
      <c r="T51" s="234">
        <v>598</v>
      </c>
      <c r="U51" s="234">
        <v>743</v>
      </c>
      <c r="V51" s="234">
        <v>333</v>
      </c>
      <c r="W51" s="234">
        <v>190</v>
      </c>
      <c r="X51" s="234">
        <v>14</v>
      </c>
      <c r="Y51" s="234">
        <v>324</v>
      </c>
      <c r="Z51" s="235">
        <v>33216</v>
      </c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 ht="16.5" customHeight="1">
      <c r="A52" s="1240"/>
      <c r="B52" s="1241"/>
      <c r="C52" s="1241"/>
      <c r="D52" s="16" t="s">
        <v>26</v>
      </c>
      <c r="E52" s="239">
        <v>0</v>
      </c>
      <c r="F52" s="239">
        <v>0</v>
      </c>
      <c r="G52" s="239">
        <v>0</v>
      </c>
      <c r="H52" s="239">
        <v>0</v>
      </c>
      <c r="I52" s="239">
        <v>0</v>
      </c>
      <c r="J52" s="239">
        <v>0</v>
      </c>
      <c r="K52" s="239">
        <v>14</v>
      </c>
      <c r="L52" s="239">
        <v>24</v>
      </c>
      <c r="M52" s="239">
        <v>43</v>
      </c>
      <c r="N52" s="239">
        <v>48</v>
      </c>
      <c r="O52" s="239">
        <v>91</v>
      </c>
      <c r="P52" s="239">
        <v>83</v>
      </c>
      <c r="Q52" s="239">
        <v>54</v>
      </c>
      <c r="R52" s="239">
        <v>24</v>
      </c>
      <c r="S52" s="239">
        <v>4</v>
      </c>
      <c r="T52" s="239">
        <v>1</v>
      </c>
      <c r="U52" s="239">
        <v>2</v>
      </c>
      <c r="V52" s="239">
        <v>1</v>
      </c>
      <c r="W52" s="239">
        <v>3</v>
      </c>
      <c r="X52" s="239">
        <v>0</v>
      </c>
      <c r="Y52" s="239">
        <v>1</v>
      </c>
      <c r="Z52" s="240">
        <v>393</v>
      </c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 ht="16.5" customHeight="1">
      <c r="A53" s="1240" t="s">
        <v>33</v>
      </c>
      <c r="B53" s="1241"/>
      <c r="C53" s="1241"/>
      <c r="D53" s="15" t="s">
        <v>27</v>
      </c>
      <c r="E53" s="232">
        <v>0</v>
      </c>
      <c r="F53" s="232">
        <v>0</v>
      </c>
      <c r="G53" s="232">
        <v>0</v>
      </c>
      <c r="H53" s="232">
        <v>0</v>
      </c>
      <c r="I53" s="232">
        <v>1</v>
      </c>
      <c r="J53" s="232">
        <v>0</v>
      </c>
      <c r="K53" s="232">
        <v>10</v>
      </c>
      <c r="L53" s="232">
        <v>21</v>
      </c>
      <c r="M53" s="232">
        <v>39</v>
      </c>
      <c r="N53" s="232">
        <v>49</v>
      </c>
      <c r="O53" s="232">
        <v>90</v>
      </c>
      <c r="P53" s="232">
        <v>79</v>
      </c>
      <c r="Q53" s="232">
        <v>54</v>
      </c>
      <c r="R53" s="232">
        <v>28</v>
      </c>
      <c r="S53" s="232">
        <v>10</v>
      </c>
      <c r="T53" s="232">
        <v>5</v>
      </c>
      <c r="U53" s="232">
        <v>5</v>
      </c>
      <c r="V53" s="232">
        <v>3</v>
      </c>
      <c r="W53" s="232">
        <v>2</v>
      </c>
      <c r="X53" s="232">
        <v>0</v>
      </c>
      <c r="Y53" s="232">
        <v>3</v>
      </c>
      <c r="Z53" s="233">
        <v>401</v>
      </c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 ht="16.5" customHeight="1">
      <c r="A54" s="1240"/>
      <c r="B54" s="1241"/>
      <c r="C54" s="1241"/>
      <c r="D54" s="17" t="s">
        <v>28</v>
      </c>
      <c r="E54" s="234">
        <v>0</v>
      </c>
      <c r="F54" s="234">
        <v>0</v>
      </c>
      <c r="G54" s="234">
        <v>0</v>
      </c>
      <c r="H54" s="234">
        <v>0</v>
      </c>
      <c r="I54" s="234">
        <v>195</v>
      </c>
      <c r="J54" s="234">
        <v>40</v>
      </c>
      <c r="K54" s="234">
        <v>1050</v>
      </c>
      <c r="L54" s="234">
        <v>2627</v>
      </c>
      <c r="M54" s="234">
        <v>4103</v>
      </c>
      <c r="N54" s="234">
        <v>6181</v>
      </c>
      <c r="O54" s="234">
        <v>11689</v>
      </c>
      <c r="P54" s="234">
        <v>8741</v>
      </c>
      <c r="Q54" s="234">
        <v>6012</v>
      </c>
      <c r="R54" s="234">
        <v>4474</v>
      </c>
      <c r="S54" s="234">
        <v>1769</v>
      </c>
      <c r="T54" s="234">
        <v>960</v>
      </c>
      <c r="U54" s="234">
        <v>1322</v>
      </c>
      <c r="V54" s="234">
        <v>825</v>
      </c>
      <c r="W54" s="234">
        <v>223</v>
      </c>
      <c r="X54" s="234">
        <v>169</v>
      </c>
      <c r="Y54" s="234">
        <v>574</v>
      </c>
      <c r="Z54" s="235">
        <v>50954</v>
      </c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6.5" customHeight="1" thickBot="1">
      <c r="A55" s="1242"/>
      <c r="B55" s="1243"/>
      <c r="C55" s="1243"/>
      <c r="D55" s="21" t="s">
        <v>26</v>
      </c>
      <c r="E55" s="241">
        <v>0</v>
      </c>
      <c r="F55" s="241">
        <v>0</v>
      </c>
      <c r="G55" s="241">
        <v>0</v>
      </c>
      <c r="H55" s="241">
        <v>0</v>
      </c>
      <c r="I55" s="241">
        <v>10</v>
      </c>
      <c r="J55" s="241">
        <v>1</v>
      </c>
      <c r="K55" s="241">
        <v>31</v>
      </c>
      <c r="L55" s="241">
        <v>59</v>
      </c>
      <c r="M55" s="241">
        <v>62</v>
      </c>
      <c r="N55" s="241">
        <v>82</v>
      </c>
      <c r="O55" s="241">
        <v>136</v>
      </c>
      <c r="P55" s="241">
        <v>103</v>
      </c>
      <c r="Q55" s="241">
        <v>67</v>
      </c>
      <c r="R55" s="241">
        <v>39</v>
      </c>
      <c r="S55" s="241">
        <v>10</v>
      </c>
      <c r="T55" s="241">
        <v>2</v>
      </c>
      <c r="U55" s="241">
        <v>5</v>
      </c>
      <c r="V55" s="241">
        <v>3</v>
      </c>
      <c r="W55" s="241">
        <v>3</v>
      </c>
      <c r="X55" s="241">
        <v>0</v>
      </c>
      <c r="Y55" s="241">
        <v>1</v>
      </c>
      <c r="Z55" s="241">
        <v>614</v>
      </c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6.5" customHeight="1" thickBot="1">
      <c r="A56" s="12"/>
      <c r="B56" s="12"/>
      <c r="C56" s="12"/>
      <c r="D56" s="12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</row>
    <row r="57" spans="1:47" ht="16.5" customHeight="1">
      <c r="A57" s="12"/>
      <c r="B57" s="12"/>
      <c r="C57" s="12"/>
      <c r="D57" s="12"/>
      <c r="E57" s="221"/>
      <c r="F57" s="221"/>
      <c r="G57" s="1235" t="s">
        <v>422</v>
      </c>
      <c r="H57" s="1236"/>
      <c r="I57" s="1236"/>
      <c r="J57" s="1236"/>
      <c r="K57" s="1227" t="s">
        <v>434</v>
      </c>
      <c r="L57" s="1228"/>
      <c r="M57" s="1231" t="s">
        <v>435</v>
      </c>
      <c r="N57" s="1232"/>
      <c r="O57" s="1232"/>
      <c r="P57" s="1232"/>
      <c r="Q57" s="1232"/>
      <c r="R57" s="1232"/>
      <c r="S57" s="1232"/>
      <c r="T57" s="1233"/>
      <c r="U57" s="1231" t="s">
        <v>436</v>
      </c>
      <c r="V57" s="1232"/>
      <c r="W57" s="1232"/>
      <c r="X57" s="1232"/>
      <c r="Y57" s="1232"/>
      <c r="Z57" s="1234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</row>
    <row r="58" spans="1:47" ht="16.5" customHeight="1">
      <c r="A58" s="12"/>
      <c r="B58" s="12"/>
      <c r="C58" s="12"/>
      <c r="D58" s="12"/>
      <c r="E58" s="221"/>
      <c r="F58" s="221"/>
      <c r="G58" s="1237" t="s">
        <v>437</v>
      </c>
      <c r="H58" s="1220"/>
      <c r="I58" s="1220" t="s">
        <v>438</v>
      </c>
      <c r="J58" s="1220"/>
      <c r="K58" s="1229"/>
      <c r="L58" s="1230"/>
      <c r="M58" s="1220" t="s">
        <v>439</v>
      </c>
      <c r="N58" s="1220"/>
      <c r="O58" s="1220" t="s">
        <v>440</v>
      </c>
      <c r="P58" s="1220"/>
      <c r="Q58" s="1220" t="s">
        <v>441</v>
      </c>
      <c r="R58" s="1220"/>
      <c r="S58" s="1220" t="s">
        <v>442</v>
      </c>
      <c r="T58" s="1220"/>
      <c r="U58" s="1223" t="s">
        <v>437</v>
      </c>
      <c r="V58" s="1224"/>
      <c r="W58" s="1220" t="s">
        <v>443</v>
      </c>
      <c r="X58" s="1220"/>
      <c r="Y58" s="1220" t="s">
        <v>444</v>
      </c>
      <c r="Z58" s="1225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</row>
    <row r="59" spans="1:47" ht="16.5" customHeight="1" thickBot="1">
      <c r="A59" s="12"/>
      <c r="B59" s="12"/>
      <c r="C59" s="12"/>
      <c r="D59" s="12"/>
      <c r="E59" s="221"/>
      <c r="F59" s="221"/>
      <c r="G59" s="1226">
        <v>248</v>
      </c>
      <c r="H59" s="1218"/>
      <c r="I59" s="1218">
        <v>24820</v>
      </c>
      <c r="J59" s="1218"/>
      <c r="K59" s="1218">
        <v>1</v>
      </c>
      <c r="L59" s="1218"/>
      <c r="M59" s="1218">
        <v>0</v>
      </c>
      <c r="N59" s="1218"/>
      <c r="O59" s="1218">
        <v>0</v>
      </c>
      <c r="P59" s="1218"/>
      <c r="Q59" s="1218">
        <v>4</v>
      </c>
      <c r="R59" s="1218"/>
      <c r="S59" s="1221">
        <v>4</v>
      </c>
      <c r="T59" s="1222"/>
      <c r="U59" s="1218">
        <v>653</v>
      </c>
      <c r="V59" s="1218"/>
      <c r="W59" s="1218">
        <v>50954</v>
      </c>
      <c r="X59" s="1218"/>
      <c r="Y59" s="1218">
        <v>614</v>
      </c>
      <c r="Z59" s="1219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</row>
  </sheetData>
  <mergeCells count="48"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5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opLeftCell="B2" zoomScale="60" zoomScaleNormal="60" workbookViewId="0"/>
  </sheetViews>
  <sheetFormatPr defaultRowHeight="13.5"/>
  <cols>
    <col min="31" max="33" width="0" hidden="1" customWidth="1"/>
  </cols>
  <sheetData>
    <row r="1" spans="1:47" ht="18.75">
      <c r="A1" s="1244" t="s">
        <v>63</v>
      </c>
      <c r="B1" s="1245"/>
      <c r="C1" s="1245"/>
      <c r="D1" s="1245"/>
      <c r="E1" s="1245"/>
      <c r="F1" s="1245"/>
      <c r="G1" s="1245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</row>
    <row r="2" spans="1:47" ht="25.5">
      <c r="A2" s="1246" t="s">
        <v>0</v>
      </c>
      <c r="B2" s="1246"/>
      <c r="C2" s="1246"/>
      <c r="D2" s="1246"/>
      <c r="E2" s="1246"/>
      <c r="F2" s="1246"/>
      <c r="G2" s="1246"/>
      <c r="H2" s="1246"/>
      <c r="I2" s="1246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</row>
    <row r="3" spans="1:47" ht="14.25" thickBo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</row>
    <row r="4" spans="1:47" ht="16.5" customHeight="1">
      <c r="A4" s="84" t="s">
        <v>36</v>
      </c>
      <c r="B4" s="85" t="s">
        <v>35</v>
      </c>
      <c r="C4" s="85" t="s">
        <v>1</v>
      </c>
      <c r="D4" s="85" t="s">
        <v>2</v>
      </c>
      <c r="E4" s="85" t="s">
        <v>3</v>
      </c>
      <c r="F4" s="85" t="s">
        <v>4</v>
      </c>
      <c r="G4" s="85" t="s">
        <v>5</v>
      </c>
      <c r="H4" s="85" t="s">
        <v>6</v>
      </c>
      <c r="I4" s="85" t="s">
        <v>7</v>
      </c>
      <c r="J4" s="85" t="s">
        <v>8</v>
      </c>
      <c r="K4" s="85" t="s">
        <v>9</v>
      </c>
      <c r="L4" s="85" t="s">
        <v>10</v>
      </c>
      <c r="M4" s="85" t="s">
        <v>11</v>
      </c>
      <c r="N4" s="85" t="s">
        <v>12</v>
      </c>
      <c r="O4" s="85" t="s">
        <v>13</v>
      </c>
      <c r="P4" s="85" t="s">
        <v>14</v>
      </c>
      <c r="Q4" s="85" t="s">
        <v>15</v>
      </c>
      <c r="R4" s="85" t="s">
        <v>16</v>
      </c>
      <c r="S4" s="85" t="s">
        <v>17</v>
      </c>
      <c r="T4" s="85" t="s">
        <v>18</v>
      </c>
      <c r="U4" s="85" t="s">
        <v>19</v>
      </c>
      <c r="V4" s="85" t="s">
        <v>20</v>
      </c>
      <c r="W4" s="85" t="s">
        <v>21</v>
      </c>
      <c r="X4" s="85" t="s">
        <v>22</v>
      </c>
      <c r="Y4" s="85" t="s">
        <v>23</v>
      </c>
      <c r="Z4" s="86" t="s">
        <v>25</v>
      </c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</row>
    <row r="5" spans="1:47" ht="16.5" customHeight="1">
      <c r="A5" s="1240" t="s">
        <v>32</v>
      </c>
      <c r="B5" s="1241" t="s">
        <v>29</v>
      </c>
      <c r="C5" s="1241" t="s">
        <v>51</v>
      </c>
      <c r="D5" s="81" t="s">
        <v>27</v>
      </c>
      <c r="E5" s="231">
        <v>0</v>
      </c>
      <c r="F5" s="232">
        <v>2</v>
      </c>
      <c r="G5" s="232">
        <v>10</v>
      </c>
      <c r="H5" s="232">
        <v>3</v>
      </c>
      <c r="I5" s="232">
        <v>14</v>
      </c>
      <c r="J5" s="232">
        <v>19</v>
      </c>
      <c r="K5" s="232">
        <v>80</v>
      </c>
      <c r="L5" s="232">
        <v>117</v>
      </c>
      <c r="M5" s="232">
        <v>142</v>
      </c>
      <c r="N5" s="232">
        <v>459</v>
      </c>
      <c r="O5" s="232">
        <v>500</v>
      </c>
      <c r="P5" s="232">
        <v>401</v>
      </c>
      <c r="Q5" s="232">
        <v>247</v>
      </c>
      <c r="R5" s="232">
        <v>119</v>
      </c>
      <c r="S5" s="232">
        <v>94</v>
      </c>
      <c r="T5" s="232">
        <v>51</v>
      </c>
      <c r="U5" s="232">
        <v>54</v>
      </c>
      <c r="V5" s="232">
        <v>20</v>
      </c>
      <c r="W5" s="232">
        <v>26</v>
      </c>
      <c r="X5" s="232">
        <v>5</v>
      </c>
      <c r="Y5" s="232">
        <v>12</v>
      </c>
      <c r="Z5" s="233">
        <v>2374</v>
      </c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</row>
    <row r="6" spans="1:47" ht="16.5" customHeight="1">
      <c r="A6" s="1240"/>
      <c r="B6" s="1241"/>
      <c r="C6" s="1241"/>
      <c r="D6" s="83" t="s">
        <v>28</v>
      </c>
      <c r="E6" s="234">
        <v>0</v>
      </c>
      <c r="F6" s="234">
        <v>200</v>
      </c>
      <c r="G6" s="234">
        <v>1652</v>
      </c>
      <c r="H6" s="234">
        <v>452</v>
      </c>
      <c r="I6" s="234">
        <v>3251</v>
      </c>
      <c r="J6" s="234">
        <v>6014</v>
      </c>
      <c r="K6" s="234">
        <v>28450</v>
      </c>
      <c r="L6" s="234">
        <v>45444</v>
      </c>
      <c r="M6" s="234">
        <v>61772</v>
      </c>
      <c r="N6" s="234">
        <v>205809</v>
      </c>
      <c r="O6" s="234">
        <v>245655</v>
      </c>
      <c r="P6" s="234">
        <v>202790</v>
      </c>
      <c r="Q6" s="234">
        <v>142984</v>
      </c>
      <c r="R6" s="234">
        <v>66764</v>
      </c>
      <c r="S6" s="234">
        <v>57504</v>
      </c>
      <c r="T6" s="234">
        <v>28652</v>
      </c>
      <c r="U6" s="234">
        <v>34423</v>
      </c>
      <c r="V6" s="234">
        <v>12714</v>
      </c>
      <c r="W6" s="234">
        <v>15579</v>
      </c>
      <c r="X6" s="234">
        <v>3032</v>
      </c>
      <c r="Y6" s="234">
        <v>8072</v>
      </c>
      <c r="Z6" s="235">
        <v>1171213</v>
      </c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</row>
    <row r="7" spans="1:47" ht="16.5" customHeight="1">
      <c r="A7" s="1240"/>
      <c r="B7" s="1241"/>
      <c r="C7" s="1241"/>
      <c r="D7" s="82" t="s">
        <v>26</v>
      </c>
      <c r="E7" s="236">
        <v>0</v>
      </c>
      <c r="F7" s="236">
        <v>33</v>
      </c>
      <c r="G7" s="236">
        <v>164</v>
      </c>
      <c r="H7" s="236">
        <v>36</v>
      </c>
      <c r="I7" s="236">
        <v>162</v>
      </c>
      <c r="J7" s="236">
        <v>227</v>
      </c>
      <c r="K7" s="236">
        <v>821</v>
      </c>
      <c r="L7" s="236">
        <v>1030</v>
      </c>
      <c r="M7" s="236">
        <v>1117</v>
      </c>
      <c r="N7" s="236">
        <v>3107</v>
      </c>
      <c r="O7" s="236">
        <v>2952</v>
      </c>
      <c r="P7" s="236">
        <v>2063</v>
      </c>
      <c r="Q7" s="236">
        <v>1147</v>
      </c>
      <c r="R7" s="236">
        <v>481</v>
      </c>
      <c r="S7" s="236">
        <v>324</v>
      </c>
      <c r="T7" s="236">
        <v>140</v>
      </c>
      <c r="U7" s="236">
        <v>134</v>
      </c>
      <c r="V7" s="236">
        <v>43</v>
      </c>
      <c r="W7" s="236">
        <v>44</v>
      </c>
      <c r="X7" s="236">
        <v>9</v>
      </c>
      <c r="Y7" s="236">
        <v>22</v>
      </c>
      <c r="Z7" s="237">
        <v>14056</v>
      </c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</row>
    <row r="8" spans="1:47" ht="16.5" customHeight="1">
      <c r="A8" s="1240"/>
      <c r="B8" s="1241"/>
      <c r="C8" s="1241" t="s">
        <v>52</v>
      </c>
      <c r="D8" s="81" t="s">
        <v>27</v>
      </c>
      <c r="E8" s="232">
        <v>0</v>
      </c>
      <c r="F8" s="232">
        <v>2</v>
      </c>
      <c r="G8" s="232">
        <v>9</v>
      </c>
      <c r="H8" s="232">
        <v>35</v>
      </c>
      <c r="I8" s="232">
        <v>54</v>
      </c>
      <c r="J8" s="232">
        <v>47</v>
      </c>
      <c r="K8" s="232">
        <v>101</v>
      </c>
      <c r="L8" s="232">
        <v>49</v>
      </c>
      <c r="M8" s="232">
        <v>43</v>
      </c>
      <c r="N8" s="232">
        <v>136</v>
      </c>
      <c r="O8" s="232">
        <v>151</v>
      </c>
      <c r="P8" s="232">
        <v>94</v>
      </c>
      <c r="Q8" s="232">
        <v>35</v>
      </c>
      <c r="R8" s="232">
        <v>27</v>
      </c>
      <c r="S8" s="232">
        <v>22</v>
      </c>
      <c r="T8" s="232">
        <v>17</v>
      </c>
      <c r="U8" s="232">
        <v>14</v>
      </c>
      <c r="V8" s="232">
        <v>4</v>
      </c>
      <c r="W8" s="232">
        <v>6</v>
      </c>
      <c r="X8" s="232">
        <v>1</v>
      </c>
      <c r="Y8" s="232">
        <v>16</v>
      </c>
      <c r="Z8" s="233">
        <v>863</v>
      </c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</row>
    <row r="9" spans="1:47" ht="16.5" customHeight="1">
      <c r="A9" s="1240"/>
      <c r="B9" s="1241"/>
      <c r="C9" s="1241"/>
      <c r="D9" s="83" t="s">
        <v>28</v>
      </c>
      <c r="E9" s="234">
        <v>0</v>
      </c>
      <c r="F9" s="234">
        <v>42</v>
      </c>
      <c r="G9" s="234">
        <v>621</v>
      </c>
      <c r="H9" s="234">
        <v>2867</v>
      </c>
      <c r="I9" s="234">
        <v>6081</v>
      </c>
      <c r="J9" s="234">
        <v>7535</v>
      </c>
      <c r="K9" s="234">
        <v>14579</v>
      </c>
      <c r="L9" s="234">
        <v>8298</v>
      </c>
      <c r="M9" s="234">
        <v>8369</v>
      </c>
      <c r="N9" s="234">
        <v>31462</v>
      </c>
      <c r="O9" s="234">
        <v>37092</v>
      </c>
      <c r="P9" s="234">
        <v>22273</v>
      </c>
      <c r="Q9" s="234">
        <v>9900</v>
      </c>
      <c r="R9" s="234">
        <v>8296</v>
      </c>
      <c r="S9" s="234">
        <v>6316</v>
      </c>
      <c r="T9" s="234">
        <v>4351</v>
      </c>
      <c r="U9" s="234">
        <v>5160</v>
      </c>
      <c r="V9" s="234">
        <v>1132</v>
      </c>
      <c r="W9" s="234">
        <v>2237</v>
      </c>
      <c r="X9" s="234">
        <v>390</v>
      </c>
      <c r="Y9" s="234">
        <v>6028</v>
      </c>
      <c r="Z9" s="235">
        <v>183029</v>
      </c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</row>
    <row r="10" spans="1:47" ht="16.5" customHeight="1">
      <c r="A10" s="1240"/>
      <c r="B10" s="1241"/>
      <c r="C10" s="1241"/>
      <c r="D10" s="82" t="s">
        <v>26</v>
      </c>
      <c r="E10" s="236">
        <v>0</v>
      </c>
      <c r="F10" s="236">
        <v>9</v>
      </c>
      <c r="G10" s="236">
        <v>71</v>
      </c>
      <c r="H10" s="236">
        <v>249</v>
      </c>
      <c r="I10" s="236">
        <v>330</v>
      </c>
      <c r="J10" s="236">
        <v>292</v>
      </c>
      <c r="K10" s="236">
        <v>471</v>
      </c>
      <c r="L10" s="236">
        <v>209</v>
      </c>
      <c r="M10" s="236">
        <v>158</v>
      </c>
      <c r="N10" s="236">
        <v>486</v>
      </c>
      <c r="O10" s="236">
        <v>457</v>
      </c>
      <c r="P10" s="236">
        <v>241</v>
      </c>
      <c r="Q10" s="236">
        <v>78</v>
      </c>
      <c r="R10" s="236">
        <v>56</v>
      </c>
      <c r="S10" s="236">
        <v>37</v>
      </c>
      <c r="T10" s="236">
        <v>24</v>
      </c>
      <c r="U10" s="236">
        <v>19</v>
      </c>
      <c r="V10" s="236">
        <v>3</v>
      </c>
      <c r="W10" s="236">
        <v>7</v>
      </c>
      <c r="X10" s="236">
        <v>1</v>
      </c>
      <c r="Y10" s="236">
        <v>16</v>
      </c>
      <c r="Z10" s="237">
        <v>3214</v>
      </c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</row>
    <row r="11" spans="1:47" ht="16.5" customHeight="1">
      <c r="A11" s="1240"/>
      <c r="B11" s="1241"/>
      <c r="C11" s="1241" t="s">
        <v>53</v>
      </c>
      <c r="D11" s="81" t="s">
        <v>27</v>
      </c>
      <c r="E11" s="232"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0</v>
      </c>
      <c r="K11" s="232">
        <v>0</v>
      </c>
      <c r="L11" s="232">
        <v>0</v>
      </c>
      <c r="M11" s="232">
        <v>0</v>
      </c>
      <c r="N11" s="232">
        <v>7</v>
      </c>
      <c r="O11" s="232">
        <v>20</v>
      </c>
      <c r="P11" s="232">
        <v>11</v>
      </c>
      <c r="Q11" s="232">
        <v>42</v>
      </c>
      <c r="R11" s="232">
        <v>0</v>
      </c>
      <c r="S11" s="232">
        <v>2</v>
      </c>
      <c r="T11" s="232">
        <v>1</v>
      </c>
      <c r="U11" s="232">
        <v>2</v>
      </c>
      <c r="V11" s="232">
        <v>1</v>
      </c>
      <c r="W11" s="232">
        <v>0</v>
      </c>
      <c r="X11" s="232">
        <v>0</v>
      </c>
      <c r="Y11" s="232">
        <v>0</v>
      </c>
      <c r="Z11" s="233">
        <v>85</v>
      </c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</row>
    <row r="12" spans="1:47" ht="16.5" customHeight="1">
      <c r="A12" s="1240"/>
      <c r="B12" s="1241"/>
      <c r="C12" s="1241"/>
      <c r="D12" s="83" t="s">
        <v>28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4">
        <v>0</v>
      </c>
      <c r="K12" s="234">
        <v>0</v>
      </c>
      <c r="L12" s="234">
        <v>0</v>
      </c>
      <c r="M12" s="234">
        <v>10</v>
      </c>
      <c r="N12" s="234">
        <v>1018</v>
      </c>
      <c r="O12" s="234">
        <v>3675</v>
      </c>
      <c r="P12" s="234">
        <v>2206</v>
      </c>
      <c r="Q12" s="234">
        <v>8694</v>
      </c>
      <c r="R12" s="234">
        <v>59</v>
      </c>
      <c r="S12" s="234">
        <v>330</v>
      </c>
      <c r="T12" s="234">
        <v>112</v>
      </c>
      <c r="U12" s="234">
        <v>436</v>
      </c>
      <c r="V12" s="234">
        <v>113</v>
      </c>
      <c r="W12" s="234">
        <v>0</v>
      </c>
      <c r="X12" s="234">
        <v>0</v>
      </c>
      <c r="Y12" s="234">
        <v>0</v>
      </c>
      <c r="Z12" s="235">
        <v>16653</v>
      </c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</row>
    <row r="13" spans="1:47" ht="16.5" customHeight="1">
      <c r="A13" s="1240"/>
      <c r="B13" s="1241"/>
      <c r="C13" s="1241"/>
      <c r="D13" s="82" t="s">
        <v>26</v>
      </c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6">
        <v>0</v>
      </c>
      <c r="K13" s="236">
        <v>0</v>
      </c>
      <c r="L13" s="236">
        <v>0</v>
      </c>
      <c r="M13" s="236">
        <v>0</v>
      </c>
      <c r="N13" s="236">
        <v>20</v>
      </c>
      <c r="O13" s="236">
        <v>56</v>
      </c>
      <c r="P13" s="236">
        <v>22</v>
      </c>
      <c r="Q13" s="236">
        <v>78</v>
      </c>
      <c r="R13" s="236">
        <v>0</v>
      </c>
      <c r="S13" s="236">
        <v>2</v>
      </c>
      <c r="T13" s="236">
        <v>1</v>
      </c>
      <c r="U13" s="236">
        <v>3</v>
      </c>
      <c r="V13" s="236">
        <v>1</v>
      </c>
      <c r="W13" s="236">
        <v>0</v>
      </c>
      <c r="X13" s="236">
        <v>0</v>
      </c>
      <c r="Y13" s="236">
        <v>0</v>
      </c>
      <c r="Z13" s="237">
        <v>183</v>
      </c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</row>
    <row r="14" spans="1:47" ht="16.5" customHeight="1">
      <c r="A14" s="1240"/>
      <c r="B14" s="1241"/>
      <c r="C14" s="1247" t="s">
        <v>54</v>
      </c>
      <c r="D14" s="81" t="s">
        <v>27</v>
      </c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0</v>
      </c>
      <c r="K14" s="232">
        <v>0</v>
      </c>
      <c r="L14" s="232">
        <v>0</v>
      </c>
      <c r="M14" s="232">
        <v>0</v>
      </c>
      <c r="N14" s="232">
        <v>4</v>
      </c>
      <c r="O14" s="232">
        <v>5</v>
      </c>
      <c r="P14" s="232">
        <v>0</v>
      </c>
      <c r="Q14" s="232">
        <v>0</v>
      </c>
      <c r="R14" s="232">
        <v>0</v>
      </c>
      <c r="S14" s="232">
        <v>0</v>
      </c>
      <c r="T14" s="232">
        <v>0</v>
      </c>
      <c r="U14" s="232">
        <v>0</v>
      </c>
      <c r="V14" s="232">
        <v>0</v>
      </c>
      <c r="W14" s="232">
        <v>0</v>
      </c>
      <c r="X14" s="232">
        <v>0</v>
      </c>
      <c r="Y14" s="232">
        <v>0</v>
      </c>
      <c r="Z14" s="233">
        <v>9</v>
      </c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</row>
    <row r="15" spans="1:47" ht="16.5" customHeight="1">
      <c r="A15" s="1240"/>
      <c r="B15" s="1241"/>
      <c r="C15" s="1247"/>
      <c r="D15" s="83" t="s">
        <v>28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0</v>
      </c>
      <c r="N15" s="234">
        <v>546</v>
      </c>
      <c r="O15" s="234">
        <v>777</v>
      </c>
      <c r="P15" s="234">
        <v>78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5">
        <v>1401</v>
      </c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</row>
    <row r="16" spans="1:47" ht="16.5" customHeight="1">
      <c r="A16" s="1240"/>
      <c r="B16" s="1241"/>
      <c r="C16" s="1247"/>
      <c r="D16" s="82" t="s">
        <v>26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12</v>
      </c>
      <c r="O16" s="236">
        <v>11</v>
      </c>
      <c r="P16" s="236">
        <v>1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8">
        <v>24</v>
      </c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</row>
    <row r="17" spans="1:47" ht="16.5" customHeight="1">
      <c r="A17" s="1240"/>
      <c r="B17" s="1241" t="s">
        <v>30</v>
      </c>
      <c r="C17" s="1241"/>
      <c r="D17" s="81" t="s">
        <v>27</v>
      </c>
      <c r="E17" s="232">
        <v>0</v>
      </c>
      <c r="F17" s="232">
        <v>4</v>
      </c>
      <c r="G17" s="232">
        <v>19</v>
      </c>
      <c r="H17" s="232">
        <v>38</v>
      </c>
      <c r="I17" s="232">
        <v>68</v>
      </c>
      <c r="J17" s="232">
        <v>66</v>
      </c>
      <c r="K17" s="232">
        <v>182</v>
      </c>
      <c r="L17" s="232">
        <v>166</v>
      </c>
      <c r="M17" s="232">
        <v>185</v>
      </c>
      <c r="N17" s="232">
        <v>605</v>
      </c>
      <c r="O17" s="232">
        <v>676</v>
      </c>
      <c r="P17" s="232">
        <v>507</v>
      </c>
      <c r="Q17" s="232">
        <v>323</v>
      </c>
      <c r="R17" s="232">
        <v>147</v>
      </c>
      <c r="S17" s="232">
        <v>118</v>
      </c>
      <c r="T17" s="232">
        <v>69</v>
      </c>
      <c r="U17" s="232">
        <v>70</v>
      </c>
      <c r="V17" s="232">
        <v>24</v>
      </c>
      <c r="W17" s="232">
        <v>32</v>
      </c>
      <c r="X17" s="232">
        <v>6</v>
      </c>
      <c r="Y17" s="232">
        <v>27</v>
      </c>
      <c r="Z17" s="233">
        <v>3331</v>
      </c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</row>
    <row r="18" spans="1:47" ht="16.5" customHeight="1">
      <c r="A18" s="1240"/>
      <c r="B18" s="1241"/>
      <c r="C18" s="1241"/>
      <c r="D18" s="83" t="s">
        <v>28</v>
      </c>
      <c r="E18" s="234">
        <v>0</v>
      </c>
      <c r="F18" s="234">
        <v>242</v>
      </c>
      <c r="G18" s="234">
        <v>2273</v>
      </c>
      <c r="H18" s="234">
        <v>3319</v>
      </c>
      <c r="I18" s="234">
        <v>9332</v>
      </c>
      <c r="J18" s="234">
        <v>13549</v>
      </c>
      <c r="K18" s="234">
        <v>43029</v>
      </c>
      <c r="L18" s="234">
        <v>53742</v>
      </c>
      <c r="M18" s="234">
        <v>70151</v>
      </c>
      <c r="N18" s="234">
        <v>238835</v>
      </c>
      <c r="O18" s="234">
        <v>287199</v>
      </c>
      <c r="P18" s="234">
        <v>227347</v>
      </c>
      <c r="Q18" s="234">
        <v>161578</v>
      </c>
      <c r="R18" s="234">
        <v>75119</v>
      </c>
      <c r="S18" s="234">
        <v>64150</v>
      </c>
      <c r="T18" s="234">
        <v>33115</v>
      </c>
      <c r="U18" s="234">
        <v>40019</v>
      </c>
      <c r="V18" s="234">
        <v>13959</v>
      </c>
      <c r="W18" s="234">
        <v>17816</v>
      </c>
      <c r="X18" s="234">
        <v>3422</v>
      </c>
      <c r="Y18" s="234">
        <v>14100</v>
      </c>
      <c r="Z18" s="235">
        <v>1372296</v>
      </c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</row>
    <row r="19" spans="1:47" ht="16.5" customHeight="1">
      <c r="A19" s="1240"/>
      <c r="B19" s="1241"/>
      <c r="C19" s="1241"/>
      <c r="D19" s="82" t="s">
        <v>26</v>
      </c>
      <c r="E19" s="239">
        <v>0</v>
      </c>
      <c r="F19" s="239">
        <v>42</v>
      </c>
      <c r="G19" s="239">
        <v>235</v>
      </c>
      <c r="H19" s="239">
        <v>285</v>
      </c>
      <c r="I19" s="239">
        <v>492</v>
      </c>
      <c r="J19" s="239">
        <v>519</v>
      </c>
      <c r="K19" s="239">
        <v>1292</v>
      </c>
      <c r="L19" s="239">
        <v>1239</v>
      </c>
      <c r="M19" s="239">
        <v>1275</v>
      </c>
      <c r="N19" s="239">
        <v>3625</v>
      </c>
      <c r="O19" s="239">
        <v>3476</v>
      </c>
      <c r="P19" s="239">
        <v>2327</v>
      </c>
      <c r="Q19" s="239">
        <v>1303</v>
      </c>
      <c r="R19" s="239">
        <v>537</v>
      </c>
      <c r="S19" s="239">
        <v>363</v>
      </c>
      <c r="T19" s="239">
        <v>165</v>
      </c>
      <c r="U19" s="239">
        <v>156</v>
      </c>
      <c r="V19" s="239">
        <v>47</v>
      </c>
      <c r="W19" s="239">
        <v>51</v>
      </c>
      <c r="X19" s="239">
        <v>10</v>
      </c>
      <c r="Y19" s="239">
        <v>38</v>
      </c>
      <c r="Z19" s="240">
        <v>17477</v>
      </c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</row>
    <row r="20" spans="1:47" ht="16.5" customHeight="1">
      <c r="A20" s="1240"/>
      <c r="B20" s="1241" t="s">
        <v>31</v>
      </c>
      <c r="C20" s="1247" t="s">
        <v>55</v>
      </c>
      <c r="D20" s="81" t="s">
        <v>27</v>
      </c>
      <c r="E20" s="232">
        <v>0</v>
      </c>
      <c r="F20" s="232">
        <v>0</v>
      </c>
      <c r="G20" s="232">
        <v>0</v>
      </c>
      <c r="H20" s="232">
        <v>0</v>
      </c>
      <c r="I20" s="232">
        <v>7</v>
      </c>
      <c r="J20" s="232">
        <v>3</v>
      </c>
      <c r="K20" s="232">
        <v>9</v>
      </c>
      <c r="L20" s="232">
        <v>0</v>
      </c>
      <c r="M20" s="232">
        <v>0</v>
      </c>
      <c r="N20" s="232">
        <v>0</v>
      </c>
      <c r="O20" s="232">
        <v>0</v>
      </c>
      <c r="P20" s="232">
        <v>0</v>
      </c>
      <c r="Q20" s="232">
        <v>0</v>
      </c>
      <c r="R20" s="232">
        <v>0</v>
      </c>
      <c r="S20" s="232">
        <v>0</v>
      </c>
      <c r="T20" s="232">
        <v>0</v>
      </c>
      <c r="U20" s="232">
        <v>0</v>
      </c>
      <c r="V20" s="232">
        <v>0</v>
      </c>
      <c r="W20" s="232">
        <v>0</v>
      </c>
      <c r="X20" s="232">
        <v>0</v>
      </c>
      <c r="Y20" s="232">
        <v>0</v>
      </c>
      <c r="Z20" s="233">
        <v>20</v>
      </c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</row>
    <row r="21" spans="1:47" ht="16.5" customHeight="1">
      <c r="A21" s="1240"/>
      <c r="B21" s="1241"/>
      <c r="C21" s="1247"/>
      <c r="D21" s="83" t="s">
        <v>28</v>
      </c>
      <c r="E21" s="234">
        <v>0</v>
      </c>
      <c r="F21" s="234">
        <v>0</v>
      </c>
      <c r="G21" s="234">
        <v>0</v>
      </c>
      <c r="H21" s="234">
        <v>21</v>
      </c>
      <c r="I21" s="234">
        <v>285</v>
      </c>
      <c r="J21" s="234">
        <v>141</v>
      </c>
      <c r="K21" s="234">
        <v>519</v>
      </c>
      <c r="L21" s="234">
        <v>15</v>
      </c>
      <c r="M21" s="234">
        <v>0</v>
      </c>
      <c r="N21" s="234">
        <v>0</v>
      </c>
      <c r="O21" s="234">
        <v>0</v>
      </c>
      <c r="P21" s="234">
        <v>0</v>
      </c>
      <c r="Q21" s="234">
        <v>0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0</v>
      </c>
      <c r="Z21" s="235">
        <v>981</v>
      </c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</row>
    <row r="22" spans="1:47" ht="16.5" customHeight="1">
      <c r="A22" s="1240"/>
      <c r="B22" s="1241"/>
      <c r="C22" s="1247"/>
      <c r="D22" s="82" t="s">
        <v>26</v>
      </c>
      <c r="E22" s="236">
        <v>0</v>
      </c>
      <c r="F22" s="236">
        <v>0</v>
      </c>
      <c r="G22" s="236">
        <v>0</v>
      </c>
      <c r="H22" s="236">
        <v>2</v>
      </c>
      <c r="I22" s="236">
        <v>15</v>
      </c>
      <c r="J22" s="236">
        <v>4</v>
      </c>
      <c r="K22" s="236">
        <v>19</v>
      </c>
      <c r="L22" s="236">
        <v>0</v>
      </c>
      <c r="M22" s="236">
        <v>0</v>
      </c>
      <c r="N22" s="236">
        <v>0</v>
      </c>
      <c r="O22" s="236">
        <v>0</v>
      </c>
      <c r="P22" s="236">
        <v>0</v>
      </c>
      <c r="Q22" s="236">
        <v>0</v>
      </c>
      <c r="R22" s="236">
        <v>0</v>
      </c>
      <c r="S22" s="236">
        <v>0</v>
      </c>
      <c r="T22" s="236">
        <v>0</v>
      </c>
      <c r="U22" s="236">
        <v>0</v>
      </c>
      <c r="V22" s="236">
        <v>0</v>
      </c>
      <c r="W22" s="236">
        <v>0</v>
      </c>
      <c r="X22" s="236">
        <v>0</v>
      </c>
      <c r="Y22" s="236">
        <v>0</v>
      </c>
      <c r="Z22" s="237">
        <v>40</v>
      </c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</row>
    <row r="23" spans="1:47" ht="16.5" customHeight="1">
      <c r="A23" s="1240"/>
      <c r="B23" s="1241"/>
      <c r="C23" s="1247" t="s">
        <v>56</v>
      </c>
      <c r="D23" s="81" t="s">
        <v>27</v>
      </c>
      <c r="E23" s="232">
        <v>0</v>
      </c>
      <c r="F23" s="232">
        <v>0</v>
      </c>
      <c r="G23" s="232">
        <v>0</v>
      </c>
      <c r="H23" s="232">
        <v>0</v>
      </c>
      <c r="I23" s="232">
        <v>0</v>
      </c>
      <c r="J23" s="232">
        <v>0</v>
      </c>
      <c r="K23" s="232">
        <v>0</v>
      </c>
      <c r="L23" s="232">
        <v>0</v>
      </c>
      <c r="M23" s="232">
        <v>0</v>
      </c>
      <c r="N23" s="232">
        <v>0</v>
      </c>
      <c r="O23" s="232">
        <v>0</v>
      </c>
      <c r="P23" s="232">
        <v>0</v>
      </c>
      <c r="Q23" s="232">
        <v>0</v>
      </c>
      <c r="R23" s="232">
        <v>0</v>
      </c>
      <c r="S23" s="232">
        <v>0</v>
      </c>
      <c r="T23" s="232">
        <v>0</v>
      </c>
      <c r="U23" s="232">
        <v>0</v>
      </c>
      <c r="V23" s="232">
        <v>0</v>
      </c>
      <c r="W23" s="232">
        <v>0</v>
      </c>
      <c r="X23" s="232">
        <v>0</v>
      </c>
      <c r="Y23" s="232">
        <v>0</v>
      </c>
      <c r="Z23" s="233">
        <v>0</v>
      </c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</row>
    <row r="24" spans="1:47" ht="16.5" customHeight="1">
      <c r="A24" s="1240"/>
      <c r="B24" s="1241"/>
      <c r="C24" s="1247"/>
      <c r="D24" s="83" t="s">
        <v>28</v>
      </c>
      <c r="E24" s="234">
        <v>0</v>
      </c>
      <c r="F24" s="234">
        <v>0</v>
      </c>
      <c r="G24" s="234">
        <v>0</v>
      </c>
      <c r="H24" s="234">
        <v>0</v>
      </c>
      <c r="I24" s="234">
        <v>0</v>
      </c>
      <c r="J24" s="234">
        <v>0</v>
      </c>
      <c r="K24" s="234">
        <v>0</v>
      </c>
      <c r="L24" s="234">
        <v>0</v>
      </c>
      <c r="M24" s="234">
        <v>27</v>
      </c>
      <c r="N24" s="234">
        <v>0</v>
      </c>
      <c r="O24" s="234">
        <v>0</v>
      </c>
      <c r="P24" s="234">
        <v>0</v>
      </c>
      <c r="Q24" s="234">
        <v>0</v>
      </c>
      <c r="R24" s="234">
        <v>0</v>
      </c>
      <c r="S24" s="234">
        <v>0</v>
      </c>
      <c r="T24" s="234">
        <v>0</v>
      </c>
      <c r="U24" s="234">
        <v>0</v>
      </c>
      <c r="V24" s="234">
        <v>0</v>
      </c>
      <c r="W24" s="234">
        <v>0</v>
      </c>
      <c r="X24" s="234">
        <v>0</v>
      </c>
      <c r="Y24" s="234">
        <v>0</v>
      </c>
      <c r="Z24" s="235">
        <v>27</v>
      </c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</row>
    <row r="25" spans="1:47" ht="16.5" customHeight="1">
      <c r="A25" s="1240"/>
      <c r="B25" s="1241"/>
      <c r="C25" s="1247"/>
      <c r="D25" s="82" t="s">
        <v>26</v>
      </c>
      <c r="E25" s="236">
        <v>0</v>
      </c>
      <c r="F25" s="236">
        <v>0</v>
      </c>
      <c r="G25" s="236">
        <v>0</v>
      </c>
      <c r="H25" s="236">
        <v>0</v>
      </c>
      <c r="I25" s="236">
        <v>0</v>
      </c>
      <c r="J25" s="236">
        <v>0</v>
      </c>
      <c r="K25" s="236">
        <v>0</v>
      </c>
      <c r="L25" s="236">
        <v>0</v>
      </c>
      <c r="M25" s="236">
        <v>0</v>
      </c>
      <c r="N25" s="236">
        <v>0</v>
      </c>
      <c r="O25" s="236">
        <v>0</v>
      </c>
      <c r="P25" s="236">
        <v>0</v>
      </c>
      <c r="Q25" s="236">
        <v>0</v>
      </c>
      <c r="R25" s="236">
        <v>0</v>
      </c>
      <c r="S25" s="236">
        <v>0</v>
      </c>
      <c r="T25" s="236">
        <v>0</v>
      </c>
      <c r="U25" s="236">
        <v>0</v>
      </c>
      <c r="V25" s="236">
        <v>0</v>
      </c>
      <c r="W25" s="236">
        <v>0</v>
      </c>
      <c r="X25" s="236">
        <v>0</v>
      </c>
      <c r="Y25" s="236">
        <v>0</v>
      </c>
      <c r="Z25" s="238">
        <v>0</v>
      </c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</row>
    <row r="26" spans="1:47" ht="16.5" customHeight="1">
      <c r="A26" s="1240"/>
      <c r="B26" s="1241" t="s">
        <v>30</v>
      </c>
      <c r="C26" s="1241"/>
      <c r="D26" s="81" t="s">
        <v>27</v>
      </c>
      <c r="E26" s="232">
        <v>0</v>
      </c>
      <c r="F26" s="232">
        <v>0</v>
      </c>
      <c r="G26" s="232">
        <v>0</v>
      </c>
      <c r="H26" s="232">
        <v>0</v>
      </c>
      <c r="I26" s="232">
        <v>7</v>
      </c>
      <c r="J26" s="232">
        <v>3</v>
      </c>
      <c r="K26" s="232">
        <v>9</v>
      </c>
      <c r="L26" s="232">
        <v>0</v>
      </c>
      <c r="M26" s="232">
        <v>0</v>
      </c>
      <c r="N26" s="232">
        <v>0</v>
      </c>
      <c r="O26" s="232">
        <v>0</v>
      </c>
      <c r="P26" s="232">
        <v>0</v>
      </c>
      <c r="Q26" s="232">
        <v>0</v>
      </c>
      <c r="R26" s="232">
        <v>0</v>
      </c>
      <c r="S26" s="232">
        <v>0</v>
      </c>
      <c r="T26" s="232">
        <v>0</v>
      </c>
      <c r="U26" s="232">
        <v>0</v>
      </c>
      <c r="V26" s="232">
        <v>0</v>
      </c>
      <c r="W26" s="232">
        <v>0</v>
      </c>
      <c r="X26" s="232">
        <v>0</v>
      </c>
      <c r="Y26" s="232">
        <v>0</v>
      </c>
      <c r="Z26" s="233">
        <v>20</v>
      </c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</row>
    <row r="27" spans="1:47" ht="16.5" customHeight="1">
      <c r="A27" s="1240"/>
      <c r="B27" s="1241"/>
      <c r="C27" s="1241"/>
      <c r="D27" s="83" t="s">
        <v>28</v>
      </c>
      <c r="E27" s="234">
        <v>0</v>
      </c>
      <c r="F27" s="234">
        <v>0</v>
      </c>
      <c r="G27" s="234">
        <v>0</v>
      </c>
      <c r="H27" s="234">
        <v>21</v>
      </c>
      <c r="I27" s="234">
        <v>285</v>
      </c>
      <c r="J27" s="234">
        <v>141</v>
      </c>
      <c r="K27" s="234">
        <v>519</v>
      </c>
      <c r="L27" s="234">
        <v>15</v>
      </c>
      <c r="M27" s="234">
        <v>27</v>
      </c>
      <c r="N27" s="234">
        <v>0</v>
      </c>
      <c r="O27" s="234">
        <v>0</v>
      </c>
      <c r="P27" s="234">
        <v>0</v>
      </c>
      <c r="Q27" s="234">
        <v>0</v>
      </c>
      <c r="R27" s="234">
        <v>0</v>
      </c>
      <c r="S27" s="234">
        <v>0</v>
      </c>
      <c r="T27" s="234">
        <v>0</v>
      </c>
      <c r="U27" s="234">
        <v>0</v>
      </c>
      <c r="V27" s="234">
        <v>0</v>
      </c>
      <c r="W27" s="234">
        <v>0</v>
      </c>
      <c r="X27" s="234">
        <v>0</v>
      </c>
      <c r="Y27" s="234">
        <v>0</v>
      </c>
      <c r="Z27" s="235">
        <v>1008</v>
      </c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</row>
    <row r="28" spans="1:47" ht="16.5" customHeight="1">
      <c r="A28" s="1240"/>
      <c r="B28" s="1241"/>
      <c r="C28" s="1241"/>
      <c r="D28" s="82" t="s">
        <v>26</v>
      </c>
      <c r="E28" s="239">
        <v>0</v>
      </c>
      <c r="F28" s="239">
        <v>0</v>
      </c>
      <c r="G28" s="239">
        <v>0</v>
      </c>
      <c r="H28" s="239">
        <v>2</v>
      </c>
      <c r="I28" s="239">
        <v>15</v>
      </c>
      <c r="J28" s="239">
        <v>4</v>
      </c>
      <c r="K28" s="239">
        <v>19</v>
      </c>
      <c r="L28" s="239">
        <v>0</v>
      </c>
      <c r="M28" s="239">
        <v>0</v>
      </c>
      <c r="N28" s="239">
        <v>0</v>
      </c>
      <c r="O28" s="239">
        <v>0</v>
      </c>
      <c r="P28" s="239">
        <v>0</v>
      </c>
      <c r="Q28" s="239">
        <v>0</v>
      </c>
      <c r="R28" s="239">
        <v>0</v>
      </c>
      <c r="S28" s="239">
        <v>0</v>
      </c>
      <c r="T28" s="239">
        <v>0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40">
        <v>40</v>
      </c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</row>
    <row r="29" spans="1:47" ht="16.5" customHeight="1">
      <c r="A29" s="1240" t="s">
        <v>24</v>
      </c>
      <c r="B29" s="1241"/>
      <c r="C29" s="1241"/>
      <c r="D29" s="81" t="s">
        <v>27</v>
      </c>
      <c r="E29" s="232">
        <v>0</v>
      </c>
      <c r="F29" s="232">
        <v>4</v>
      </c>
      <c r="G29" s="232">
        <v>19</v>
      </c>
      <c r="H29" s="232">
        <v>38</v>
      </c>
      <c r="I29" s="232">
        <v>75</v>
      </c>
      <c r="J29" s="232">
        <v>69</v>
      </c>
      <c r="K29" s="232">
        <v>191</v>
      </c>
      <c r="L29" s="232">
        <v>166</v>
      </c>
      <c r="M29" s="232">
        <v>185</v>
      </c>
      <c r="N29" s="232">
        <v>605</v>
      </c>
      <c r="O29" s="232">
        <v>676</v>
      </c>
      <c r="P29" s="232">
        <v>507</v>
      </c>
      <c r="Q29" s="232">
        <v>323</v>
      </c>
      <c r="R29" s="232">
        <v>147</v>
      </c>
      <c r="S29" s="232">
        <v>118</v>
      </c>
      <c r="T29" s="232">
        <v>69</v>
      </c>
      <c r="U29" s="232">
        <v>70</v>
      </c>
      <c r="V29" s="232">
        <v>24</v>
      </c>
      <c r="W29" s="232">
        <v>32</v>
      </c>
      <c r="X29" s="232">
        <v>6</v>
      </c>
      <c r="Y29" s="232">
        <v>27</v>
      </c>
      <c r="Z29" s="233">
        <v>3351</v>
      </c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</row>
    <row r="30" spans="1:47" ht="16.5" customHeight="1">
      <c r="A30" s="1240"/>
      <c r="B30" s="1241"/>
      <c r="C30" s="1241"/>
      <c r="D30" s="83" t="s">
        <v>28</v>
      </c>
      <c r="E30" s="234">
        <v>0</v>
      </c>
      <c r="F30" s="234">
        <v>242</v>
      </c>
      <c r="G30" s="234">
        <v>2273</v>
      </c>
      <c r="H30" s="234">
        <v>3340</v>
      </c>
      <c r="I30" s="234">
        <v>9617</v>
      </c>
      <c r="J30" s="234">
        <v>13690</v>
      </c>
      <c r="K30" s="234">
        <v>43548</v>
      </c>
      <c r="L30" s="234">
        <v>53757</v>
      </c>
      <c r="M30" s="234">
        <v>70178</v>
      </c>
      <c r="N30" s="234">
        <v>238835</v>
      </c>
      <c r="O30" s="234">
        <v>287199</v>
      </c>
      <c r="P30" s="234">
        <v>227347</v>
      </c>
      <c r="Q30" s="234">
        <v>161578</v>
      </c>
      <c r="R30" s="234">
        <v>75119</v>
      </c>
      <c r="S30" s="234">
        <v>64150</v>
      </c>
      <c r="T30" s="234">
        <v>33115</v>
      </c>
      <c r="U30" s="234">
        <v>40019</v>
      </c>
      <c r="V30" s="234">
        <v>13959</v>
      </c>
      <c r="W30" s="234">
        <v>17816</v>
      </c>
      <c r="X30" s="234">
        <v>3422</v>
      </c>
      <c r="Y30" s="234">
        <v>14100</v>
      </c>
      <c r="Z30" s="235">
        <v>1373304</v>
      </c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</row>
    <row r="31" spans="1:47" ht="16.5" customHeight="1">
      <c r="A31" s="1240"/>
      <c r="B31" s="1241"/>
      <c r="C31" s="1241"/>
      <c r="D31" s="82" t="s">
        <v>26</v>
      </c>
      <c r="E31" s="239">
        <v>0</v>
      </c>
      <c r="F31" s="239">
        <v>42</v>
      </c>
      <c r="G31" s="239">
        <v>235</v>
      </c>
      <c r="H31" s="239">
        <v>287</v>
      </c>
      <c r="I31" s="239">
        <v>507</v>
      </c>
      <c r="J31" s="239">
        <v>523</v>
      </c>
      <c r="K31" s="239">
        <v>1311</v>
      </c>
      <c r="L31" s="239">
        <v>1239</v>
      </c>
      <c r="M31" s="239">
        <v>1275</v>
      </c>
      <c r="N31" s="239">
        <v>3625</v>
      </c>
      <c r="O31" s="239">
        <v>3476</v>
      </c>
      <c r="P31" s="239">
        <v>2327</v>
      </c>
      <c r="Q31" s="239">
        <v>1303</v>
      </c>
      <c r="R31" s="239">
        <v>537</v>
      </c>
      <c r="S31" s="239">
        <v>363</v>
      </c>
      <c r="T31" s="239">
        <v>165</v>
      </c>
      <c r="U31" s="239">
        <v>156</v>
      </c>
      <c r="V31" s="239">
        <v>47</v>
      </c>
      <c r="W31" s="239">
        <v>51</v>
      </c>
      <c r="X31" s="239">
        <v>10</v>
      </c>
      <c r="Y31" s="239">
        <v>38</v>
      </c>
      <c r="Z31" s="240">
        <v>17517</v>
      </c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</row>
    <row r="32" spans="1:47" ht="16.5" customHeight="1">
      <c r="A32" s="1240" t="s">
        <v>34</v>
      </c>
      <c r="B32" s="1241" t="s">
        <v>29</v>
      </c>
      <c r="C32" s="1247" t="s">
        <v>53</v>
      </c>
      <c r="D32" s="81" t="s">
        <v>27</v>
      </c>
      <c r="E32" s="232">
        <v>0</v>
      </c>
      <c r="F32" s="232">
        <v>0</v>
      </c>
      <c r="G32" s="232">
        <v>0</v>
      </c>
      <c r="H32" s="232">
        <v>0</v>
      </c>
      <c r="I32" s="232">
        <v>0</v>
      </c>
      <c r="J32" s="232">
        <v>0</v>
      </c>
      <c r="K32" s="232">
        <v>0</v>
      </c>
      <c r="L32" s="232">
        <v>1</v>
      </c>
      <c r="M32" s="232">
        <v>2</v>
      </c>
      <c r="N32" s="232">
        <v>0</v>
      </c>
      <c r="O32" s="232">
        <v>3</v>
      </c>
      <c r="P32" s="232">
        <v>4</v>
      </c>
      <c r="Q32" s="232">
        <v>11</v>
      </c>
      <c r="R32" s="232">
        <v>44</v>
      </c>
      <c r="S32" s="232">
        <v>42</v>
      </c>
      <c r="T32" s="232">
        <v>41</v>
      </c>
      <c r="U32" s="232">
        <v>23</v>
      </c>
      <c r="V32" s="232">
        <v>17</v>
      </c>
      <c r="W32" s="232">
        <v>22</v>
      </c>
      <c r="X32" s="232">
        <v>10</v>
      </c>
      <c r="Y32" s="232">
        <v>9</v>
      </c>
      <c r="Z32" s="233">
        <v>229</v>
      </c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</row>
    <row r="33" spans="1:47" ht="16.5" customHeight="1">
      <c r="A33" s="1240"/>
      <c r="B33" s="1241"/>
      <c r="C33" s="1247"/>
      <c r="D33" s="83" t="s">
        <v>28</v>
      </c>
      <c r="E33" s="234">
        <v>0</v>
      </c>
      <c r="F33" s="234">
        <v>0</v>
      </c>
      <c r="G33" s="234">
        <v>0</v>
      </c>
      <c r="H33" s="234">
        <v>0</v>
      </c>
      <c r="I33" s="234">
        <v>0</v>
      </c>
      <c r="J33" s="234">
        <v>0</v>
      </c>
      <c r="K33" s="234">
        <v>0</v>
      </c>
      <c r="L33" s="234">
        <v>282</v>
      </c>
      <c r="M33" s="234">
        <v>325</v>
      </c>
      <c r="N33" s="234">
        <v>26</v>
      </c>
      <c r="O33" s="234">
        <v>569</v>
      </c>
      <c r="P33" s="234">
        <v>985</v>
      </c>
      <c r="Q33" s="234">
        <v>2061</v>
      </c>
      <c r="R33" s="234">
        <v>9429</v>
      </c>
      <c r="S33" s="234">
        <v>8975</v>
      </c>
      <c r="T33" s="234">
        <v>9551</v>
      </c>
      <c r="U33" s="234">
        <v>5130</v>
      </c>
      <c r="V33" s="234">
        <v>4271</v>
      </c>
      <c r="W33" s="234">
        <v>5269</v>
      </c>
      <c r="X33" s="234">
        <v>2996</v>
      </c>
      <c r="Y33" s="234">
        <v>2080</v>
      </c>
      <c r="Z33" s="235">
        <v>51949</v>
      </c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</row>
    <row r="34" spans="1:47" ht="16.5" customHeight="1">
      <c r="A34" s="1240"/>
      <c r="B34" s="1241"/>
      <c r="C34" s="1247"/>
      <c r="D34" s="82" t="s">
        <v>26</v>
      </c>
      <c r="E34" s="236">
        <v>0</v>
      </c>
      <c r="F34" s="236">
        <v>0</v>
      </c>
      <c r="G34" s="236">
        <v>0</v>
      </c>
      <c r="H34" s="236">
        <v>0</v>
      </c>
      <c r="I34" s="236">
        <v>0</v>
      </c>
      <c r="J34" s="236">
        <v>0</v>
      </c>
      <c r="K34" s="236">
        <v>0</v>
      </c>
      <c r="L34" s="236">
        <v>8</v>
      </c>
      <c r="M34" s="236">
        <v>8</v>
      </c>
      <c r="N34" s="236">
        <v>0</v>
      </c>
      <c r="O34" s="236">
        <v>7</v>
      </c>
      <c r="P34" s="236">
        <v>10</v>
      </c>
      <c r="Q34" s="236">
        <v>16</v>
      </c>
      <c r="R34" s="236">
        <v>49</v>
      </c>
      <c r="S34" s="236">
        <v>32</v>
      </c>
      <c r="T34" s="236">
        <v>38</v>
      </c>
      <c r="U34" s="236">
        <v>19</v>
      </c>
      <c r="V34" s="236">
        <v>19</v>
      </c>
      <c r="W34" s="236">
        <v>23</v>
      </c>
      <c r="X34" s="236">
        <v>18</v>
      </c>
      <c r="Y34" s="236">
        <v>11</v>
      </c>
      <c r="Z34" s="237">
        <v>258</v>
      </c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</row>
    <row r="35" spans="1:47" ht="16.5" customHeight="1">
      <c r="A35" s="1240"/>
      <c r="B35" s="1241"/>
      <c r="C35" s="1247" t="s">
        <v>54</v>
      </c>
      <c r="D35" s="81" t="s">
        <v>27</v>
      </c>
      <c r="E35" s="232">
        <v>0</v>
      </c>
      <c r="F35" s="232">
        <v>0</v>
      </c>
      <c r="G35" s="232">
        <v>0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232">
        <v>0</v>
      </c>
      <c r="N35" s="232">
        <v>0</v>
      </c>
      <c r="O35" s="232">
        <v>0</v>
      </c>
      <c r="P35" s="232">
        <v>0</v>
      </c>
      <c r="Q35" s="232">
        <v>0</v>
      </c>
      <c r="R35" s="232">
        <v>0</v>
      </c>
      <c r="S35" s="232">
        <v>0</v>
      </c>
      <c r="T35" s="232">
        <v>0</v>
      </c>
      <c r="U35" s="232">
        <v>2</v>
      </c>
      <c r="V35" s="232">
        <v>2</v>
      </c>
      <c r="W35" s="232">
        <v>6</v>
      </c>
      <c r="X35" s="232">
        <v>5</v>
      </c>
      <c r="Y35" s="232">
        <v>6</v>
      </c>
      <c r="Z35" s="233">
        <v>21</v>
      </c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</row>
    <row r="36" spans="1:47" ht="16.5" customHeight="1">
      <c r="A36" s="1240"/>
      <c r="B36" s="1241"/>
      <c r="C36" s="1247"/>
      <c r="D36" s="83" t="s">
        <v>28</v>
      </c>
      <c r="E36" s="234">
        <v>0</v>
      </c>
      <c r="F36" s="234">
        <v>0</v>
      </c>
      <c r="G36" s="234">
        <v>0</v>
      </c>
      <c r="H36" s="234">
        <v>0</v>
      </c>
      <c r="I36" s="234">
        <v>0</v>
      </c>
      <c r="J36" s="234">
        <v>0</v>
      </c>
      <c r="K36" s="234">
        <v>0</v>
      </c>
      <c r="L36" s="234">
        <v>0</v>
      </c>
      <c r="M36" s="234">
        <v>0</v>
      </c>
      <c r="N36" s="234">
        <v>0</v>
      </c>
      <c r="O36" s="234">
        <v>39</v>
      </c>
      <c r="P36" s="234">
        <v>0</v>
      </c>
      <c r="Q36" s="234">
        <v>0</v>
      </c>
      <c r="R36" s="234">
        <v>0</v>
      </c>
      <c r="S36" s="234">
        <v>0</v>
      </c>
      <c r="T36" s="234">
        <v>0</v>
      </c>
      <c r="U36" s="234">
        <v>509</v>
      </c>
      <c r="V36" s="234">
        <v>703</v>
      </c>
      <c r="W36" s="234">
        <v>1688</v>
      </c>
      <c r="X36" s="234">
        <v>1515</v>
      </c>
      <c r="Y36" s="234">
        <v>1988</v>
      </c>
      <c r="Z36" s="235">
        <v>6442</v>
      </c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</row>
    <row r="37" spans="1:47" ht="16.5" customHeight="1">
      <c r="A37" s="1240"/>
      <c r="B37" s="1241"/>
      <c r="C37" s="1247"/>
      <c r="D37" s="82" t="s">
        <v>26</v>
      </c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6">
        <v>0</v>
      </c>
      <c r="K37" s="236">
        <v>0</v>
      </c>
      <c r="L37" s="236">
        <v>0</v>
      </c>
      <c r="M37" s="236">
        <v>0</v>
      </c>
      <c r="N37" s="236">
        <v>0</v>
      </c>
      <c r="O37" s="236">
        <v>0</v>
      </c>
      <c r="P37" s="236">
        <v>0</v>
      </c>
      <c r="Q37" s="236">
        <v>0</v>
      </c>
      <c r="R37" s="236">
        <v>0</v>
      </c>
      <c r="S37" s="236">
        <v>0</v>
      </c>
      <c r="T37" s="236">
        <v>0</v>
      </c>
      <c r="U37" s="236">
        <v>3</v>
      </c>
      <c r="V37" s="236">
        <v>3</v>
      </c>
      <c r="W37" s="236">
        <v>8</v>
      </c>
      <c r="X37" s="236">
        <v>8</v>
      </c>
      <c r="Y37" s="236">
        <v>9</v>
      </c>
      <c r="Z37" s="237">
        <v>31</v>
      </c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</row>
    <row r="38" spans="1:47" ht="16.5" customHeight="1">
      <c r="A38" s="1240"/>
      <c r="B38" s="1241" t="s">
        <v>30</v>
      </c>
      <c r="C38" s="1241"/>
      <c r="D38" s="81" t="s">
        <v>27</v>
      </c>
      <c r="E38" s="232">
        <v>0</v>
      </c>
      <c r="F38" s="232">
        <v>0</v>
      </c>
      <c r="G38" s="232">
        <v>0</v>
      </c>
      <c r="H38" s="232">
        <v>0</v>
      </c>
      <c r="I38" s="232">
        <v>0</v>
      </c>
      <c r="J38" s="232">
        <v>0</v>
      </c>
      <c r="K38" s="232">
        <v>0</v>
      </c>
      <c r="L38" s="232">
        <v>1</v>
      </c>
      <c r="M38" s="232">
        <v>2</v>
      </c>
      <c r="N38" s="232">
        <v>0</v>
      </c>
      <c r="O38" s="232">
        <v>3</v>
      </c>
      <c r="P38" s="232">
        <v>4</v>
      </c>
      <c r="Q38" s="232">
        <v>11</v>
      </c>
      <c r="R38" s="232">
        <v>44</v>
      </c>
      <c r="S38" s="232">
        <v>42</v>
      </c>
      <c r="T38" s="232">
        <v>41</v>
      </c>
      <c r="U38" s="232">
        <v>24</v>
      </c>
      <c r="V38" s="232">
        <v>20</v>
      </c>
      <c r="W38" s="232">
        <v>28</v>
      </c>
      <c r="X38" s="232">
        <v>15</v>
      </c>
      <c r="Y38" s="232">
        <v>15</v>
      </c>
      <c r="Z38" s="233">
        <v>251</v>
      </c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</row>
    <row r="39" spans="1:47" ht="16.5" customHeight="1">
      <c r="A39" s="1240"/>
      <c r="B39" s="1241"/>
      <c r="C39" s="1241"/>
      <c r="D39" s="83" t="s">
        <v>28</v>
      </c>
      <c r="E39" s="234">
        <v>0</v>
      </c>
      <c r="F39" s="234">
        <v>0</v>
      </c>
      <c r="G39" s="234">
        <v>0</v>
      </c>
      <c r="H39" s="234">
        <v>0</v>
      </c>
      <c r="I39" s="234">
        <v>0</v>
      </c>
      <c r="J39" s="234">
        <v>0</v>
      </c>
      <c r="K39" s="234">
        <v>0</v>
      </c>
      <c r="L39" s="234">
        <v>282</v>
      </c>
      <c r="M39" s="234">
        <v>325</v>
      </c>
      <c r="N39" s="234">
        <v>26</v>
      </c>
      <c r="O39" s="234">
        <v>608</v>
      </c>
      <c r="P39" s="234">
        <v>985</v>
      </c>
      <c r="Q39" s="234">
        <v>2061</v>
      </c>
      <c r="R39" s="234">
        <v>9429</v>
      </c>
      <c r="S39" s="234">
        <v>8975</v>
      </c>
      <c r="T39" s="234">
        <v>9551</v>
      </c>
      <c r="U39" s="234">
        <v>5639</v>
      </c>
      <c r="V39" s="234">
        <v>4974</v>
      </c>
      <c r="W39" s="234">
        <v>6957</v>
      </c>
      <c r="X39" s="234">
        <v>4511</v>
      </c>
      <c r="Y39" s="234">
        <v>4068</v>
      </c>
      <c r="Z39" s="235">
        <v>58391</v>
      </c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</row>
    <row r="40" spans="1:47" ht="16.5" customHeight="1">
      <c r="A40" s="1240"/>
      <c r="B40" s="1241"/>
      <c r="C40" s="1241"/>
      <c r="D40" s="82" t="s">
        <v>26</v>
      </c>
      <c r="E40" s="239">
        <v>0</v>
      </c>
      <c r="F40" s="239">
        <v>0</v>
      </c>
      <c r="G40" s="239">
        <v>0</v>
      </c>
      <c r="H40" s="239">
        <v>0</v>
      </c>
      <c r="I40" s="239">
        <v>0</v>
      </c>
      <c r="J40" s="239">
        <v>0</v>
      </c>
      <c r="K40" s="239">
        <v>0</v>
      </c>
      <c r="L40" s="239">
        <v>8</v>
      </c>
      <c r="M40" s="239">
        <v>8</v>
      </c>
      <c r="N40" s="239">
        <v>0</v>
      </c>
      <c r="O40" s="239">
        <v>7</v>
      </c>
      <c r="P40" s="239">
        <v>10</v>
      </c>
      <c r="Q40" s="239">
        <v>16</v>
      </c>
      <c r="R40" s="239">
        <v>49</v>
      </c>
      <c r="S40" s="239">
        <v>32</v>
      </c>
      <c r="T40" s="239">
        <v>38</v>
      </c>
      <c r="U40" s="239">
        <v>22</v>
      </c>
      <c r="V40" s="239">
        <v>22</v>
      </c>
      <c r="W40" s="239">
        <v>31</v>
      </c>
      <c r="X40" s="239">
        <v>26</v>
      </c>
      <c r="Y40" s="239">
        <v>20</v>
      </c>
      <c r="Z40" s="240">
        <v>289</v>
      </c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</row>
    <row r="41" spans="1:47" ht="16.5" customHeight="1">
      <c r="A41" s="1240"/>
      <c r="B41" s="1241" t="s">
        <v>31</v>
      </c>
      <c r="C41" s="1247" t="s">
        <v>55</v>
      </c>
      <c r="D41" s="81" t="s">
        <v>27</v>
      </c>
      <c r="E41" s="232">
        <v>0</v>
      </c>
      <c r="F41" s="232">
        <v>0</v>
      </c>
      <c r="G41" s="232">
        <v>0</v>
      </c>
      <c r="H41" s="232">
        <v>0</v>
      </c>
      <c r="I41" s="232">
        <v>0</v>
      </c>
      <c r="J41" s="232">
        <v>0</v>
      </c>
      <c r="K41" s="232">
        <v>0</v>
      </c>
      <c r="L41" s="232">
        <v>0</v>
      </c>
      <c r="M41" s="232">
        <v>0</v>
      </c>
      <c r="N41" s="232">
        <v>1</v>
      </c>
      <c r="O41" s="232">
        <v>0</v>
      </c>
      <c r="P41" s="232">
        <v>0</v>
      </c>
      <c r="Q41" s="232">
        <v>0</v>
      </c>
      <c r="R41" s="232">
        <v>0</v>
      </c>
      <c r="S41" s="232">
        <v>0</v>
      </c>
      <c r="T41" s="232">
        <v>0</v>
      </c>
      <c r="U41" s="232">
        <v>0</v>
      </c>
      <c r="V41" s="232">
        <v>0</v>
      </c>
      <c r="W41" s="232">
        <v>0</v>
      </c>
      <c r="X41" s="232">
        <v>0</v>
      </c>
      <c r="Y41" s="232">
        <v>0</v>
      </c>
      <c r="Z41" s="233">
        <v>1</v>
      </c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</row>
    <row r="42" spans="1:47" ht="16.5" customHeight="1">
      <c r="A42" s="1240"/>
      <c r="B42" s="1241"/>
      <c r="C42" s="1247"/>
      <c r="D42" s="83" t="s">
        <v>28</v>
      </c>
      <c r="E42" s="234">
        <v>0</v>
      </c>
      <c r="F42" s="234">
        <v>0</v>
      </c>
      <c r="G42" s="234">
        <v>0</v>
      </c>
      <c r="H42" s="234">
        <v>0</v>
      </c>
      <c r="I42" s="234">
        <v>0</v>
      </c>
      <c r="J42" s="234">
        <v>0</v>
      </c>
      <c r="K42" s="234">
        <v>0</v>
      </c>
      <c r="L42" s="234">
        <v>0</v>
      </c>
      <c r="M42" s="234">
        <v>0</v>
      </c>
      <c r="N42" s="234">
        <v>59</v>
      </c>
      <c r="O42" s="234">
        <v>47</v>
      </c>
      <c r="P42" s="234">
        <v>0</v>
      </c>
      <c r="Q42" s="234">
        <v>13</v>
      </c>
      <c r="R42" s="234">
        <v>0</v>
      </c>
      <c r="S42" s="234">
        <v>0</v>
      </c>
      <c r="T42" s="234">
        <v>0</v>
      </c>
      <c r="U42" s="234">
        <v>0</v>
      </c>
      <c r="V42" s="234">
        <v>0</v>
      </c>
      <c r="W42" s="234">
        <v>0</v>
      </c>
      <c r="X42" s="234">
        <v>0</v>
      </c>
      <c r="Y42" s="234">
        <v>0</v>
      </c>
      <c r="Z42" s="235">
        <v>119</v>
      </c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</row>
    <row r="43" spans="1:47" ht="16.5" customHeight="1">
      <c r="A43" s="1240"/>
      <c r="B43" s="1241"/>
      <c r="C43" s="1247"/>
      <c r="D43" s="82" t="s">
        <v>26</v>
      </c>
      <c r="E43" s="236">
        <v>0</v>
      </c>
      <c r="F43" s="236">
        <v>0</v>
      </c>
      <c r="G43" s="236">
        <v>0</v>
      </c>
      <c r="H43" s="236">
        <v>0</v>
      </c>
      <c r="I43" s="236">
        <v>0</v>
      </c>
      <c r="J43" s="236">
        <v>0</v>
      </c>
      <c r="K43" s="236">
        <v>0</v>
      </c>
      <c r="L43" s="236">
        <v>0</v>
      </c>
      <c r="M43" s="236">
        <v>0</v>
      </c>
      <c r="N43" s="236">
        <v>1</v>
      </c>
      <c r="O43" s="236">
        <v>0</v>
      </c>
      <c r="P43" s="236">
        <v>0</v>
      </c>
      <c r="Q43" s="236">
        <v>0</v>
      </c>
      <c r="R43" s="236">
        <v>0</v>
      </c>
      <c r="S43" s="236">
        <v>0</v>
      </c>
      <c r="T43" s="236">
        <v>0</v>
      </c>
      <c r="U43" s="236">
        <v>0</v>
      </c>
      <c r="V43" s="236">
        <v>0</v>
      </c>
      <c r="W43" s="236">
        <v>0</v>
      </c>
      <c r="X43" s="236">
        <v>0</v>
      </c>
      <c r="Y43" s="236">
        <v>0</v>
      </c>
      <c r="Z43" s="237">
        <v>1</v>
      </c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</row>
    <row r="44" spans="1:47" ht="16.5" customHeight="1">
      <c r="A44" s="1240"/>
      <c r="B44" s="1241"/>
      <c r="C44" s="1247" t="s">
        <v>56</v>
      </c>
      <c r="D44" s="81" t="s">
        <v>27</v>
      </c>
      <c r="E44" s="232">
        <v>0</v>
      </c>
      <c r="F44" s="232">
        <v>0</v>
      </c>
      <c r="G44" s="232">
        <v>1</v>
      </c>
      <c r="H44" s="232">
        <v>11</v>
      </c>
      <c r="I44" s="232">
        <v>46</v>
      </c>
      <c r="J44" s="232">
        <v>3</v>
      </c>
      <c r="K44" s="232">
        <v>5</v>
      </c>
      <c r="L44" s="232">
        <v>7</v>
      </c>
      <c r="M44" s="232">
        <v>31</v>
      </c>
      <c r="N44" s="232">
        <v>104</v>
      </c>
      <c r="O44" s="232">
        <v>239</v>
      </c>
      <c r="P44" s="232">
        <v>239</v>
      </c>
      <c r="Q44" s="232">
        <v>222</v>
      </c>
      <c r="R44" s="232">
        <v>76</v>
      </c>
      <c r="S44" s="232">
        <v>18</v>
      </c>
      <c r="T44" s="232">
        <v>17</v>
      </c>
      <c r="U44" s="232">
        <v>6</v>
      </c>
      <c r="V44" s="232">
        <v>6</v>
      </c>
      <c r="W44" s="232">
        <v>9</v>
      </c>
      <c r="X44" s="232">
        <v>9</v>
      </c>
      <c r="Y44" s="232">
        <v>6</v>
      </c>
      <c r="Z44" s="233">
        <v>1054</v>
      </c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</row>
    <row r="45" spans="1:47" ht="16.5" customHeight="1">
      <c r="A45" s="1240"/>
      <c r="B45" s="1241"/>
      <c r="C45" s="1247"/>
      <c r="D45" s="83" t="s">
        <v>28</v>
      </c>
      <c r="E45" s="234">
        <v>0</v>
      </c>
      <c r="F45" s="234">
        <v>0</v>
      </c>
      <c r="G45" s="234">
        <v>30</v>
      </c>
      <c r="H45" s="234">
        <v>365</v>
      </c>
      <c r="I45" s="234">
        <v>2817</v>
      </c>
      <c r="J45" s="234">
        <v>224</v>
      </c>
      <c r="K45" s="234">
        <v>377</v>
      </c>
      <c r="L45" s="234">
        <v>501</v>
      </c>
      <c r="M45" s="234">
        <v>2541</v>
      </c>
      <c r="N45" s="234">
        <v>8794</v>
      </c>
      <c r="O45" s="234">
        <v>19068</v>
      </c>
      <c r="P45" s="234">
        <v>20094</v>
      </c>
      <c r="Q45" s="234">
        <v>17983</v>
      </c>
      <c r="R45" s="234">
        <v>6840</v>
      </c>
      <c r="S45" s="234">
        <v>1577</v>
      </c>
      <c r="T45" s="234">
        <v>1826</v>
      </c>
      <c r="U45" s="234">
        <v>633</v>
      </c>
      <c r="V45" s="234">
        <v>734</v>
      </c>
      <c r="W45" s="234">
        <v>985</v>
      </c>
      <c r="X45" s="234">
        <v>920</v>
      </c>
      <c r="Y45" s="234">
        <v>774</v>
      </c>
      <c r="Z45" s="235">
        <v>87083</v>
      </c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</row>
    <row r="46" spans="1:47" ht="16.5" customHeight="1">
      <c r="A46" s="1240"/>
      <c r="B46" s="1241"/>
      <c r="C46" s="1247"/>
      <c r="D46" s="82" t="s">
        <v>26</v>
      </c>
      <c r="E46" s="236">
        <v>0</v>
      </c>
      <c r="F46" s="236">
        <v>0</v>
      </c>
      <c r="G46" s="236">
        <v>4</v>
      </c>
      <c r="H46" s="236">
        <v>34</v>
      </c>
      <c r="I46" s="236">
        <v>157</v>
      </c>
      <c r="J46" s="236">
        <v>9</v>
      </c>
      <c r="K46" s="236">
        <v>10</v>
      </c>
      <c r="L46" s="236">
        <v>5</v>
      </c>
      <c r="M46" s="236">
        <v>24</v>
      </c>
      <c r="N46" s="236">
        <v>109</v>
      </c>
      <c r="O46" s="236">
        <v>277</v>
      </c>
      <c r="P46" s="236">
        <v>290</v>
      </c>
      <c r="Q46" s="236">
        <v>259</v>
      </c>
      <c r="R46" s="236">
        <v>96</v>
      </c>
      <c r="S46" s="236">
        <v>23</v>
      </c>
      <c r="T46" s="236">
        <v>25</v>
      </c>
      <c r="U46" s="236">
        <v>9</v>
      </c>
      <c r="V46" s="236">
        <v>8</v>
      </c>
      <c r="W46" s="236">
        <v>15</v>
      </c>
      <c r="X46" s="236">
        <v>14</v>
      </c>
      <c r="Y46" s="236">
        <v>11</v>
      </c>
      <c r="Z46" s="237">
        <v>1379</v>
      </c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</row>
    <row r="47" spans="1:47" ht="16.5" customHeight="1">
      <c r="A47" s="1240"/>
      <c r="B47" s="1241" t="s">
        <v>30</v>
      </c>
      <c r="C47" s="1241"/>
      <c r="D47" s="81" t="s">
        <v>27</v>
      </c>
      <c r="E47" s="232">
        <v>0</v>
      </c>
      <c r="F47" s="232">
        <v>0</v>
      </c>
      <c r="G47" s="232">
        <v>1</v>
      </c>
      <c r="H47" s="232">
        <v>11</v>
      </c>
      <c r="I47" s="232">
        <v>46</v>
      </c>
      <c r="J47" s="232">
        <v>3</v>
      </c>
      <c r="K47" s="232">
        <v>5</v>
      </c>
      <c r="L47" s="232">
        <v>7</v>
      </c>
      <c r="M47" s="232">
        <v>31</v>
      </c>
      <c r="N47" s="232">
        <v>104</v>
      </c>
      <c r="O47" s="232">
        <v>240</v>
      </c>
      <c r="P47" s="232">
        <v>239</v>
      </c>
      <c r="Q47" s="232">
        <v>222</v>
      </c>
      <c r="R47" s="232">
        <v>76</v>
      </c>
      <c r="S47" s="232">
        <v>18</v>
      </c>
      <c r="T47" s="232">
        <v>17</v>
      </c>
      <c r="U47" s="232">
        <v>6</v>
      </c>
      <c r="V47" s="232">
        <v>6</v>
      </c>
      <c r="W47" s="232">
        <v>9</v>
      </c>
      <c r="X47" s="232">
        <v>9</v>
      </c>
      <c r="Y47" s="232">
        <v>6</v>
      </c>
      <c r="Z47" s="233">
        <v>1055</v>
      </c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</row>
    <row r="48" spans="1:47" ht="16.5" customHeight="1">
      <c r="A48" s="1240"/>
      <c r="B48" s="1241"/>
      <c r="C48" s="1241"/>
      <c r="D48" s="83" t="s">
        <v>28</v>
      </c>
      <c r="E48" s="234">
        <v>0</v>
      </c>
      <c r="F48" s="234">
        <v>0</v>
      </c>
      <c r="G48" s="234">
        <v>30</v>
      </c>
      <c r="H48" s="234">
        <v>365</v>
      </c>
      <c r="I48" s="234">
        <v>2817</v>
      </c>
      <c r="J48" s="234">
        <v>224</v>
      </c>
      <c r="K48" s="234">
        <v>377</v>
      </c>
      <c r="L48" s="234">
        <v>501</v>
      </c>
      <c r="M48" s="234">
        <v>2541</v>
      </c>
      <c r="N48" s="234">
        <v>8853</v>
      </c>
      <c r="O48" s="234">
        <v>19115</v>
      </c>
      <c r="P48" s="234">
        <v>20094</v>
      </c>
      <c r="Q48" s="234">
        <v>17996</v>
      </c>
      <c r="R48" s="234">
        <v>6840</v>
      </c>
      <c r="S48" s="234">
        <v>1577</v>
      </c>
      <c r="T48" s="234">
        <v>1826</v>
      </c>
      <c r="U48" s="234">
        <v>633</v>
      </c>
      <c r="V48" s="234">
        <v>734</v>
      </c>
      <c r="W48" s="234">
        <v>985</v>
      </c>
      <c r="X48" s="234">
        <v>920</v>
      </c>
      <c r="Y48" s="234">
        <v>774</v>
      </c>
      <c r="Z48" s="235">
        <v>87202</v>
      </c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</row>
    <row r="49" spans="1:47" ht="16.5" customHeight="1">
      <c r="A49" s="1240"/>
      <c r="B49" s="1241"/>
      <c r="C49" s="1241"/>
      <c r="D49" s="82" t="s">
        <v>26</v>
      </c>
      <c r="E49" s="239">
        <v>0</v>
      </c>
      <c r="F49" s="239">
        <v>0</v>
      </c>
      <c r="G49" s="239">
        <v>4</v>
      </c>
      <c r="H49" s="239">
        <v>34</v>
      </c>
      <c r="I49" s="239">
        <v>157</v>
      </c>
      <c r="J49" s="239">
        <v>9</v>
      </c>
      <c r="K49" s="239">
        <v>10</v>
      </c>
      <c r="L49" s="239">
        <v>5</v>
      </c>
      <c r="M49" s="239">
        <v>24</v>
      </c>
      <c r="N49" s="239">
        <v>110</v>
      </c>
      <c r="O49" s="239">
        <v>277</v>
      </c>
      <c r="P49" s="239">
        <v>290</v>
      </c>
      <c r="Q49" s="239">
        <v>259</v>
      </c>
      <c r="R49" s="239">
        <v>96</v>
      </c>
      <c r="S49" s="239">
        <v>23</v>
      </c>
      <c r="T49" s="239">
        <v>25</v>
      </c>
      <c r="U49" s="239">
        <v>9</v>
      </c>
      <c r="V49" s="239">
        <v>8</v>
      </c>
      <c r="W49" s="239">
        <v>15</v>
      </c>
      <c r="X49" s="239">
        <v>14</v>
      </c>
      <c r="Y49" s="239">
        <v>11</v>
      </c>
      <c r="Z49" s="240">
        <v>1380</v>
      </c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</row>
    <row r="50" spans="1:47" ht="16.5" customHeight="1">
      <c r="A50" s="1240" t="s">
        <v>24</v>
      </c>
      <c r="B50" s="1241"/>
      <c r="C50" s="1241"/>
      <c r="D50" s="81" t="s">
        <v>27</v>
      </c>
      <c r="E50" s="232">
        <v>0</v>
      </c>
      <c r="F50" s="232">
        <v>0</v>
      </c>
      <c r="G50" s="232">
        <v>1</v>
      </c>
      <c r="H50" s="232">
        <v>11</v>
      </c>
      <c r="I50" s="232">
        <v>46</v>
      </c>
      <c r="J50" s="232">
        <v>3</v>
      </c>
      <c r="K50" s="232">
        <v>5</v>
      </c>
      <c r="L50" s="232">
        <v>9</v>
      </c>
      <c r="M50" s="232">
        <v>33</v>
      </c>
      <c r="N50" s="232">
        <v>104</v>
      </c>
      <c r="O50" s="232">
        <v>243</v>
      </c>
      <c r="P50" s="232">
        <v>243</v>
      </c>
      <c r="Q50" s="232">
        <v>233</v>
      </c>
      <c r="R50" s="232">
        <v>120</v>
      </c>
      <c r="S50" s="232">
        <v>60</v>
      </c>
      <c r="T50" s="232">
        <v>58</v>
      </c>
      <c r="U50" s="232">
        <v>30</v>
      </c>
      <c r="V50" s="232">
        <v>25</v>
      </c>
      <c r="W50" s="232">
        <v>37</v>
      </c>
      <c r="X50" s="232">
        <v>23</v>
      </c>
      <c r="Y50" s="232">
        <v>21</v>
      </c>
      <c r="Z50" s="233">
        <v>1305</v>
      </c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</row>
    <row r="51" spans="1:47" ht="16.5" customHeight="1">
      <c r="A51" s="1240"/>
      <c r="B51" s="1241"/>
      <c r="C51" s="1241"/>
      <c r="D51" s="83" t="s">
        <v>28</v>
      </c>
      <c r="E51" s="234">
        <v>0</v>
      </c>
      <c r="F51" s="234">
        <v>0</v>
      </c>
      <c r="G51" s="234">
        <v>30</v>
      </c>
      <c r="H51" s="234">
        <v>365</v>
      </c>
      <c r="I51" s="234">
        <v>2817</v>
      </c>
      <c r="J51" s="234">
        <v>224</v>
      </c>
      <c r="K51" s="234">
        <v>377</v>
      </c>
      <c r="L51" s="234">
        <v>783</v>
      </c>
      <c r="M51" s="234">
        <v>2866</v>
      </c>
      <c r="N51" s="234">
        <v>8879</v>
      </c>
      <c r="O51" s="234">
        <v>19723</v>
      </c>
      <c r="P51" s="234">
        <v>21079</v>
      </c>
      <c r="Q51" s="234">
        <v>20057</v>
      </c>
      <c r="R51" s="234">
        <v>16269</v>
      </c>
      <c r="S51" s="234">
        <v>10552</v>
      </c>
      <c r="T51" s="234">
        <v>11377</v>
      </c>
      <c r="U51" s="234">
        <v>6272</v>
      </c>
      <c r="V51" s="234">
        <v>5708</v>
      </c>
      <c r="W51" s="234">
        <v>7942</v>
      </c>
      <c r="X51" s="234">
        <v>5431</v>
      </c>
      <c r="Y51" s="234">
        <v>4842</v>
      </c>
      <c r="Z51" s="235">
        <v>145593</v>
      </c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</row>
    <row r="52" spans="1:47" ht="16.5" customHeight="1">
      <c r="A52" s="1240"/>
      <c r="B52" s="1241"/>
      <c r="C52" s="1241"/>
      <c r="D52" s="82" t="s">
        <v>26</v>
      </c>
      <c r="E52" s="239">
        <v>0</v>
      </c>
      <c r="F52" s="239">
        <v>0</v>
      </c>
      <c r="G52" s="239">
        <v>4</v>
      </c>
      <c r="H52" s="239">
        <v>34</v>
      </c>
      <c r="I52" s="239">
        <v>157</v>
      </c>
      <c r="J52" s="239">
        <v>9</v>
      </c>
      <c r="K52" s="239">
        <v>10</v>
      </c>
      <c r="L52" s="239">
        <v>13</v>
      </c>
      <c r="M52" s="239">
        <v>32</v>
      </c>
      <c r="N52" s="239">
        <v>110</v>
      </c>
      <c r="O52" s="239">
        <v>284</v>
      </c>
      <c r="P52" s="239">
        <v>300</v>
      </c>
      <c r="Q52" s="239">
        <v>275</v>
      </c>
      <c r="R52" s="239">
        <v>145</v>
      </c>
      <c r="S52" s="239">
        <v>55</v>
      </c>
      <c r="T52" s="239">
        <v>63</v>
      </c>
      <c r="U52" s="239">
        <v>31</v>
      </c>
      <c r="V52" s="239">
        <v>30</v>
      </c>
      <c r="W52" s="239">
        <v>46</v>
      </c>
      <c r="X52" s="239">
        <v>40</v>
      </c>
      <c r="Y52" s="239">
        <v>31</v>
      </c>
      <c r="Z52" s="240">
        <v>1669</v>
      </c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</row>
    <row r="53" spans="1:47" ht="16.5" customHeight="1">
      <c r="A53" s="1240" t="s">
        <v>33</v>
      </c>
      <c r="B53" s="1241"/>
      <c r="C53" s="1241"/>
      <c r="D53" s="81" t="s">
        <v>27</v>
      </c>
      <c r="E53" s="232">
        <v>0</v>
      </c>
      <c r="F53" s="232">
        <v>4</v>
      </c>
      <c r="G53" s="232">
        <v>20</v>
      </c>
      <c r="H53" s="232">
        <v>49</v>
      </c>
      <c r="I53" s="232">
        <v>121</v>
      </c>
      <c r="J53" s="232">
        <v>72</v>
      </c>
      <c r="K53" s="232">
        <v>196</v>
      </c>
      <c r="L53" s="232">
        <v>175</v>
      </c>
      <c r="M53" s="232">
        <v>218</v>
      </c>
      <c r="N53" s="232">
        <v>710</v>
      </c>
      <c r="O53" s="232">
        <v>919</v>
      </c>
      <c r="P53" s="232">
        <v>750</v>
      </c>
      <c r="Q53" s="232">
        <v>556</v>
      </c>
      <c r="R53" s="232">
        <v>267</v>
      </c>
      <c r="S53" s="232">
        <v>177</v>
      </c>
      <c r="T53" s="232">
        <v>127</v>
      </c>
      <c r="U53" s="232">
        <v>101</v>
      </c>
      <c r="V53" s="232">
        <v>50</v>
      </c>
      <c r="W53" s="232">
        <v>69</v>
      </c>
      <c r="X53" s="232">
        <v>30</v>
      </c>
      <c r="Y53" s="232">
        <v>48</v>
      </c>
      <c r="Z53" s="233">
        <v>4656</v>
      </c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</row>
    <row r="54" spans="1:47" ht="16.5" customHeight="1">
      <c r="A54" s="1240"/>
      <c r="B54" s="1241"/>
      <c r="C54" s="1241"/>
      <c r="D54" s="83" t="s">
        <v>28</v>
      </c>
      <c r="E54" s="234">
        <v>0</v>
      </c>
      <c r="F54" s="234">
        <v>242</v>
      </c>
      <c r="G54" s="234">
        <v>2303</v>
      </c>
      <c r="H54" s="234">
        <v>3705</v>
      </c>
      <c r="I54" s="234">
        <v>12434</v>
      </c>
      <c r="J54" s="234">
        <v>13914</v>
      </c>
      <c r="K54" s="234">
        <v>43925</v>
      </c>
      <c r="L54" s="234">
        <v>54540</v>
      </c>
      <c r="M54" s="234">
        <v>73044</v>
      </c>
      <c r="N54" s="234">
        <v>247714</v>
      </c>
      <c r="O54" s="234">
        <v>306922</v>
      </c>
      <c r="P54" s="234">
        <v>248426</v>
      </c>
      <c r="Q54" s="234">
        <v>181635</v>
      </c>
      <c r="R54" s="234">
        <v>91388</v>
      </c>
      <c r="S54" s="234">
        <v>74702</v>
      </c>
      <c r="T54" s="234">
        <v>44492</v>
      </c>
      <c r="U54" s="234">
        <v>46291</v>
      </c>
      <c r="V54" s="234">
        <v>19667</v>
      </c>
      <c r="W54" s="234">
        <v>25758</v>
      </c>
      <c r="X54" s="234">
        <v>8853</v>
      </c>
      <c r="Y54" s="234">
        <v>18942</v>
      </c>
      <c r="Z54" s="235">
        <v>1518897</v>
      </c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</row>
    <row r="55" spans="1:47" ht="16.5" customHeight="1" thickBot="1">
      <c r="A55" s="1242"/>
      <c r="B55" s="1243"/>
      <c r="C55" s="1243"/>
      <c r="D55" s="87" t="s">
        <v>26</v>
      </c>
      <c r="E55" s="241">
        <v>0</v>
      </c>
      <c r="F55" s="241">
        <v>42</v>
      </c>
      <c r="G55" s="241">
        <v>239</v>
      </c>
      <c r="H55" s="241">
        <v>321</v>
      </c>
      <c r="I55" s="241">
        <v>664</v>
      </c>
      <c r="J55" s="241">
        <v>532</v>
      </c>
      <c r="K55" s="241">
        <v>1321</v>
      </c>
      <c r="L55" s="241">
        <v>1252</v>
      </c>
      <c r="M55" s="241">
        <v>1307</v>
      </c>
      <c r="N55" s="241">
        <v>3735</v>
      </c>
      <c r="O55" s="241">
        <v>3760</v>
      </c>
      <c r="P55" s="241">
        <v>2627</v>
      </c>
      <c r="Q55" s="241">
        <v>1578</v>
      </c>
      <c r="R55" s="241">
        <v>682</v>
      </c>
      <c r="S55" s="241">
        <v>418</v>
      </c>
      <c r="T55" s="241">
        <v>228</v>
      </c>
      <c r="U55" s="241">
        <v>187</v>
      </c>
      <c r="V55" s="241">
        <v>77</v>
      </c>
      <c r="W55" s="241">
        <v>97</v>
      </c>
      <c r="X55" s="241">
        <v>50</v>
      </c>
      <c r="Y55" s="241">
        <v>69</v>
      </c>
      <c r="Z55" s="241">
        <v>19186</v>
      </c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</row>
    <row r="56" spans="1:47" ht="16.5" customHeight="1" thickBot="1">
      <c r="A56" s="78"/>
      <c r="B56" s="78"/>
      <c r="C56" s="78"/>
      <c r="D56" s="78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</row>
    <row r="57" spans="1:47" ht="16.5" customHeight="1">
      <c r="A57" s="78"/>
      <c r="B57" s="78"/>
      <c r="C57" s="78"/>
      <c r="D57" s="78"/>
      <c r="E57" s="221"/>
      <c r="F57" s="221"/>
      <c r="G57" s="1235" t="s">
        <v>422</v>
      </c>
      <c r="H57" s="1236"/>
      <c r="I57" s="1236"/>
      <c r="J57" s="1236"/>
      <c r="K57" s="1227" t="s">
        <v>434</v>
      </c>
      <c r="L57" s="1228"/>
      <c r="M57" s="1231" t="s">
        <v>435</v>
      </c>
      <c r="N57" s="1232"/>
      <c r="O57" s="1232"/>
      <c r="P57" s="1232"/>
      <c r="Q57" s="1232"/>
      <c r="R57" s="1232"/>
      <c r="S57" s="1232"/>
      <c r="T57" s="1233"/>
      <c r="U57" s="1231" t="s">
        <v>436</v>
      </c>
      <c r="V57" s="1232"/>
      <c r="W57" s="1232"/>
      <c r="X57" s="1232"/>
      <c r="Y57" s="1232"/>
      <c r="Z57" s="1234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</row>
    <row r="58" spans="1:47" ht="16.5" customHeight="1">
      <c r="A58" s="78"/>
      <c r="B58" s="78"/>
      <c r="C58" s="78"/>
      <c r="D58" s="78"/>
      <c r="E58" s="221"/>
      <c r="F58" s="221"/>
      <c r="G58" s="1237" t="s">
        <v>437</v>
      </c>
      <c r="H58" s="1220"/>
      <c r="I58" s="1220" t="s">
        <v>438</v>
      </c>
      <c r="J58" s="1220"/>
      <c r="K58" s="1229"/>
      <c r="L58" s="1230"/>
      <c r="M58" s="1220" t="s">
        <v>439</v>
      </c>
      <c r="N58" s="1220"/>
      <c r="O58" s="1220" t="s">
        <v>440</v>
      </c>
      <c r="P58" s="1220"/>
      <c r="Q58" s="1220" t="s">
        <v>441</v>
      </c>
      <c r="R58" s="1220"/>
      <c r="S58" s="1220" t="s">
        <v>442</v>
      </c>
      <c r="T58" s="1220"/>
      <c r="U58" s="1223" t="s">
        <v>437</v>
      </c>
      <c r="V58" s="1224"/>
      <c r="W58" s="1220" t="s">
        <v>443</v>
      </c>
      <c r="X58" s="1220"/>
      <c r="Y58" s="1220" t="s">
        <v>444</v>
      </c>
      <c r="Z58" s="1225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</row>
    <row r="59" spans="1:47" ht="16.5" customHeight="1" thickBot="1">
      <c r="A59" s="78"/>
      <c r="B59" s="78"/>
      <c r="C59" s="78"/>
      <c r="D59" s="78"/>
      <c r="E59" s="221"/>
      <c r="F59" s="221"/>
      <c r="G59" s="1226">
        <v>12</v>
      </c>
      <c r="H59" s="1218"/>
      <c r="I59" s="1218">
        <v>1166</v>
      </c>
      <c r="J59" s="1218"/>
      <c r="K59" s="1218">
        <v>0</v>
      </c>
      <c r="L59" s="1218"/>
      <c r="M59" s="1218">
        <v>6</v>
      </c>
      <c r="N59" s="1218"/>
      <c r="O59" s="1218">
        <v>1</v>
      </c>
      <c r="P59" s="1218"/>
      <c r="Q59" s="1218">
        <v>49</v>
      </c>
      <c r="R59" s="1218"/>
      <c r="S59" s="1221">
        <v>56</v>
      </c>
      <c r="T59" s="1222"/>
      <c r="U59" s="1218">
        <v>4724</v>
      </c>
      <c r="V59" s="1218"/>
      <c r="W59" s="1218">
        <v>1518897</v>
      </c>
      <c r="X59" s="1218"/>
      <c r="Y59" s="1218">
        <v>19186</v>
      </c>
      <c r="Z59" s="1219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</row>
  </sheetData>
  <mergeCells count="48"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5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opLeftCell="B2" zoomScale="60" zoomScaleNormal="60" workbookViewId="0"/>
  </sheetViews>
  <sheetFormatPr defaultRowHeight="13.5"/>
  <cols>
    <col min="31" max="33" width="0" hidden="1" customWidth="1"/>
  </cols>
  <sheetData>
    <row r="1" spans="1:47" ht="18.75">
      <c r="A1" s="1244" t="s">
        <v>64</v>
      </c>
      <c r="B1" s="1245"/>
      <c r="C1" s="1245"/>
      <c r="D1" s="1245"/>
      <c r="E1" s="1245"/>
      <c r="F1" s="1245"/>
      <c r="G1" s="1245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</row>
    <row r="2" spans="1:47" ht="25.5">
      <c r="A2" s="1246" t="s">
        <v>0</v>
      </c>
      <c r="B2" s="1246"/>
      <c r="C2" s="1246"/>
      <c r="D2" s="1246"/>
      <c r="E2" s="1246"/>
      <c r="F2" s="1246"/>
      <c r="G2" s="1246"/>
      <c r="H2" s="1246"/>
      <c r="I2" s="1246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</row>
    <row r="3" spans="1:47" ht="14.25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</row>
    <row r="4" spans="1:47" ht="16.5" customHeight="1">
      <c r="A4" s="95" t="s">
        <v>36</v>
      </c>
      <c r="B4" s="96" t="s">
        <v>35</v>
      </c>
      <c r="C4" s="96" t="s">
        <v>1</v>
      </c>
      <c r="D4" s="96" t="s">
        <v>2</v>
      </c>
      <c r="E4" s="96" t="s">
        <v>3</v>
      </c>
      <c r="F4" s="96" t="s">
        <v>4</v>
      </c>
      <c r="G4" s="96" t="s">
        <v>5</v>
      </c>
      <c r="H4" s="96" t="s">
        <v>6</v>
      </c>
      <c r="I4" s="96" t="s">
        <v>7</v>
      </c>
      <c r="J4" s="96" t="s">
        <v>8</v>
      </c>
      <c r="K4" s="96" t="s">
        <v>9</v>
      </c>
      <c r="L4" s="96" t="s">
        <v>10</v>
      </c>
      <c r="M4" s="96" t="s">
        <v>11</v>
      </c>
      <c r="N4" s="96" t="s">
        <v>12</v>
      </c>
      <c r="O4" s="96" t="s">
        <v>13</v>
      </c>
      <c r="P4" s="96" t="s">
        <v>14</v>
      </c>
      <c r="Q4" s="96" t="s">
        <v>15</v>
      </c>
      <c r="R4" s="96" t="s">
        <v>16</v>
      </c>
      <c r="S4" s="96" t="s">
        <v>17</v>
      </c>
      <c r="T4" s="96" t="s">
        <v>18</v>
      </c>
      <c r="U4" s="96" t="s">
        <v>19</v>
      </c>
      <c r="V4" s="96" t="s">
        <v>20</v>
      </c>
      <c r="W4" s="96" t="s">
        <v>21</v>
      </c>
      <c r="X4" s="96" t="s">
        <v>22</v>
      </c>
      <c r="Y4" s="96" t="s">
        <v>23</v>
      </c>
      <c r="Z4" s="97" t="s">
        <v>25</v>
      </c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</row>
    <row r="5" spans="1:47" ht="16.5" customHeight="1">
      <c r="A5" s="1240" t="s">
        <v>32</v>
      </c>
      <c r="B5" s="1241" t="s">
        <v>29</v>
      </c>
      <c r="C5" s="1241" t="s">
        <v>51</v>
      </c>
      <c r="D5" s="92" t="s">
        <v>27</v>
      </c>
      <c r="E5" s="231">
        <v>1</v>
      </c>
      <c r="F5" s="232">
        <v>2</v>
      </c>
      <c r="G5" s="232">
        <v>8</v>
      </c>
      <c r="H5" s="232">
        <v>26</v>
      </c>
      <c r="I5" s="232">
        <v>59</v>
      </c>
      <c r="J5" s="232">
        <v>137</v>
      </c>
      <c r="K5" s="232">
        <v>199</v>
      </c>
      <c r="L5" s="232">
        <v>358</v>
      </c>
      <c r="M5" s="232">
        <v>827</v>
      </c>
      <c r="N5" s="232">
        <v>1314</v>
      </c>
      <c r="O5" s="232">
        <v>1079</v>
      </c>
      <c r="P5" s="232">
        <v>745</v>
      </c>
      <c r="Q5" s="232">
        <v>467</v>
      </c>
      <c r="R5" s="232">
        <v>369</v>
      </c>
      <c r="S5" s="232">
        <v>288</v>
      </c>
      <c r="T5" s="232">
        <v>287</v>
      </c>
      <c r="U5" s="232">
        <v>357</v>
      </c>
      <c r="V5" s="232">
        <v>168</v>
      </c>
      <c r="W5" s="232">
        <v>62</v>
      </c>
      <c r="X5" s="232">
        <v>21</v>
      </c>
      <c r="Y5" s="232">
        <v>14</v>
      </c>
      <c r="Z5" s="233">
        <v>6786</v>
      </c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</row>
    <row r="6" spans="1:47" ht="16.5" customHeight="1">
      <c r="A6" s="1240"/>
      <c r="B6" s="1241"/>
      <c r="C6" s="1241"/>
      <c r="D6" s="94" t="s">
        <v>28</v>
      </c>
      <c r="E6" s="234">
        <v>19</v>
      </c>
      <c r="F6" s="234">
        <v>159</v>
      </c>
      <c r="G6" s="234">
        <v>1056</v>
      </c>
      <c r="H6" s="234">
        <v>4386</v>
      </c>
      <c r="I6" s="234">
        <v>13562</v>
      </c>
      <c r="J6" s="234">
        <v>41942</v>
      </c>
      <c r="K6" s="234">
        <v>71694</v>
      </c>
      <c r="L6" s="234">
        <v>142139</v>
      </c>
      <c r="M6" s="234">
        <v>361830</v>
      </c>
      <c r="N6" s="234">
        <v>617405</v>
      </c>
      <c r="O6" s="234">
        <v>554222</v>
      </c>
      <c r="P6" s="234">
        <v>394275</v>
      </c>
      <c r="Q6" s="234">
        <v>263823</v>
      </c>
      <c r="R6" s="234">
        <v>223352</v>
      </c>
      <c r="S6" s="234">
        <v>176371</v>
      </c>
      <c r="T6" s="234">
        <v>178936</v>
      </c>
      <c r="U6" s="234">
        <v>219001</v>
      </c>
      <c r="V6" s="234">
        <v>109498</v>
      </c>
      <c r="W6" s="234">
        <v>39458</v>
      </c>
      <c r="X6" s="234">
        <v>15402</v>
      </c>
      <c r="Y6" s="234">
        <v>8928</v>
      </c>
      <c r="Z6" s="235">
        <v>3437458</v>
      </c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</row>
    <row r="7" spans="1:47" ht="16.5" customHeight="1">
      <c r="A7" s="1240"/>
      <c r="B7" s="1241"/>
      <c r="C7" s="1241"/>
      <c r="D7" s="93" t="s">
        <v>26</v>
      </c>
      <c r="E7" s="236">
        <v>7</v>
      </c>
      <c r="F7" s="236">
        <v>32</v>
      </c>
      <c r="G7" s="236">
        <v>120</v>
      </c>
      <c r="H7" s="236">
        <v>344</v>
      </c>
      <c r="I7" s="236">
        <v>737</v>
      </c>
      <c r="J7" s="236">
        <v>1573</v>
      </c>
      <c r="K7" s="236">
        <v>2095</v>
      </c>
      <c r="L7" s="236">
        <v>3194</v>
      </c>
      <c r="M7" s="236">
        <v>6568</v>
      </c>
      <c r="N7" s="236">
        <v>9209</v>
      </c>
      <c r="O7" s="236">
        <v>6658</v>
      </c>
      <c r="P7" s="236">
        <v>3946</v>
      </c>
      <c r="Q7" s="236">
        <v>2173</v>
      </c>
      <c r="R7" s="236">
        <v>1531</v>
      </c>
      <c r="S7" s="236">
        <v>1039</v>
      </c>
      <c r="T7" s="236">
        <v>875</v>
      </c>
      <c r="U7" s="236">
        <v>883</v>
      </c>
      <c r="V7" s="236">
        <v>416</v>
      </c>
      <c r="W7" s="236">
        <v>123</v>
      </c>
      <c r="X7" s="236">
        <v>42</v>
      </c>
      <c r="Y7" s="236">
        <v>25</v>
      </c>
      <c r="Z7" s="237">
        <v>41590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</row>
    <row r="8" spans="1:47" ht="16.5" customHeight="1">
      <c r="A8" s="1240"/>
      <c r="B8" s="1241"/>
      <c r="C8" s="1241" t="s">
        <v>52</v>
      </c>
      <c r="D8" s="92" t="s">
        <v>27</v>
      </c>
      <c r="E8" s="232">
        <v>0</v>
      </c>
      <c r="F8" s="232">
        <v>1</v>
      </c>
      <c r="G8" s="232">
        <v>14</v>
      </c>
      <c r="H8" s="232">
        <v>33</v>
      </c>
      <c r="I8" s="232">
        <v>97</v>
      </c>
      <c r="J8" s="232">
        <v>112</v>
      </c>
      <c r="K8" s="232">
        <v>104</v>
      </c>
      <c r="L8" s="232">
        <v>90</v>
      </c>
      <c r="M8" s="232">
        <v>62</v>
      </c>
      <c r="N8" s="232">
        <v>74</v>
      </c>
      <c r="O8" s="232">
        <v>65</v>
      </c>
      <c r="P8" s="232">
        <v>14</v>
      </c>
      <c r="Q8" s="232">
        <v>4</v>
      </c>
      <c r="R8" s="232">
        <v>8</v>
      </c>
      <c r="S8" s="232">
        <v>14</v>
      </c>
      <c r="T8" s="232">
        <v>23</v>
      </c>
      <c r="U8" s="232">
        <v>19</v>
      </c>
      <c r="V8" s="232">
        <v>24</v>
      </c>
      <c r="W8" s="232">
        <v>2</v>
      </c>
      <c r="X8" s="232">
        <v>0</v>
      </c>
      <c r="Y8" s="232">
        <v>10</v>
      </c>
      <c r="Z8" s="233">
        <v>770</v>
      </c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</row>
    <row r="9" spans="1:47" ht="16.5" customHeight="1">
      <c r="A9" s="1240"/>
      <c r="B9" s="1241"/>
      <c r="C9" s="1241"/>
      <c r="D9" s="94" t="s">
        <v>28</v>
      </c>
      <c r="E9" s="234">
        <v>0</v>
      </c>
      <c r="F9" s="234">
        <v>54</v>
      </c>
      <c r="G9" s="234">
        <v>1209</v>
      </c>
      <c r="H9" s="234">
        <v>4234</v>
      </c>
      <c r="I9" s="234">
        <v>13306</v>
      </c>
      <c r="J9" s="234">
        <v>21211</v>
      </c>
      <c r="K9" s="234">
        <v>23694</v>
      </c>
      <c r="L9" s="234">
        <v>20299</v>
      </c>
      <c r="M9" s="234">
        <v>14619</v>
      </c>
      <c r="N9" s="234">
        <v>23235</v>
      </c>
      <c r="O9" s="234">
        <v>18521</v>
      </c>
      <c r="P9" s="234">
        <v>5258</v>
      </c>
      <c r="Q9" s="234">
        <v>1441</v>
      </c>
      <c r="R9" s="234">
        <v>3329</v>
      </c>
      <c r="S9" s="234">
        <v>5505</v>
      </c>
      <c r="T9" s="234">
        <v>9831</v>
      </c>
      <c r="U9" s="234">
        <v>6952</v>
      </c>
      <c r="V9" s="234">
        <v>7684</v>
      </c>
      <c r="W9" s="234">
        <v>753</v>
      </c>
      <c r="X9" s="234">
        <v>0</v>
      </c>
      <c r="Y9" s="234">
        <v>2647</v>
      </c>
      <c r="Z9" s="235">
        <v>183782</v>
      </c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</row>
    <row r="10" spans="1:47" ht="16.5" customHeight="1">
      <c r="A10" s="1240"/>
      <c r="B10" s="1241"/>
      <c r="C10" s="1241"/>
      <c r="D10" s="93" t="s">
        <v>26</v>
      </c>
      <c r="E10" s="236">
        <v>0</v>
      </c>
      <c r="F10" s="236">
        <v>10</v>
      </c>
      <c r="G10" s="236">
        <v>134</v>
      </c>
      <c r="H10" s="236">
        <v>306</v>
      </c>
      <c r="I10" s="236">
        <v>726</v>
      </c>
      <c r="J10" s="236">
        <v>812</v>
      </c>
      <c r="K10" s="236">
        <v>687</v>
      </c>
      <c r="L10" s="236">
        <v>469</v>
      </c>
      <c r="M10" s="236">
        <v>277</v>
      </c>
      <c r="N10" s="236">
        <v>331</v>
      </c>
      <c r="O10" s="236">
        <v>236</v>
      </c>
      <c r="P10" s="236">
        <v>51</v>
      </c>
      <c r="Q10" s="236">
        <v>12</v>
      </c>
      <c r="R10" s="236">
        <v>20</v>
      </c>
      <c r="S10" s="236">
        <v>32</v>
      </c>
      <c r="T10" s="236">
        <v>48</v>
      </c>
      <c r="U10" s="236">
        <v>29</v>
      </c>
      <c r="V10" s="236">
        <v>29</v>
      </c>
      <c r="W10" s="236">
        <v>2</v>
      </c>
      <c r="X10" s="236">
        <v>0</v>
      </c>
      <c r="Y10" s="236">
        <v>7</v>
      </c>
      <c r="Z10" s="237">
        <v>4218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</row>
    <row r="11" spans="1:47" ht="16.5" customHeight="1">
      <c r="A11" s="1240"/>
      <c r="B11" s="1241"/>
      <c r="C11" s="1241" t="s">
        <v>53</v>
      </c>
      <c r="D11" s="92" t="s">
        <v>27</v>
      </c>
      <c r="E11" s="232">
        <v>0</v>
      </c>
      <c r="F11" s="232">
        <v>0</v>
      </c>
      <c r="G11" s="232">
        <v>0</v>
      </c>
      <c r="H11" s="232">
        <v>0</v>
      </c>
      <c r="I11" s="232">
        <v>17</v>
      </c>
      <c r="J11" s="232">
        <v>0</v>
      </c>
      <c r="K11" s="232">
        <v>0</v>
      </c>
      <c r="L11" s="232">
        <v>0</v>
      </c>
      <c r="M11" s="232">
        <v>0</v>
      </c>
      <c r="N11" s="232">
        <v>12</v>
      </c>
      <c r="O11" s="232">
        <v>9</v>
      </c>
      <c r="P11" s="232">
        <v>10</v>
      </c>
      <c r="Q11" s="232">
        <v>8</v>
      </c>
      <c r="R11" s="232">
        <v>3</v>
      </c>
      <c r="S11" s="232">
        <v>5</v>
      </c>
      <c r="T11" s="232">
        <v>1</v>
      </c>
      <c r="U11" s="232">
        <v>0</v>
      </c>
      <c r="V11" s="232">
        <v>0</v>
      </c>
      <c r="W11" s="232">
        <v>1</v>
      </c>
      <c r="X11" s="232">
        <v>0</v>
      </c>
      <c r="Y11" s="232">
        <v>0</v>
      </c>
      <c r="Z11" s="233">
        <v>65</v>
      </c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</row>
    <row r="12" spans="1:47" ht="16.5" customHeight="1">
      <c r="A12" s="1240"/>
      <c r="B12" s="1241"/>
      <c r="C12" s="1241"/>
      <c r="D12" s="94" t="s">
        <v>28</v>
      </c>
      <c r="E12" s="234">
        <v>0</v>
      </c>
      <c r="F12" s="234">
        <v>0</v>
      </c>
      <c r="G12" s="234">
        <v>0</v>
      </c>
      <c r="H12" s="234">
        <v>0</v>
      </c>
      <c r="I12" s="234">
        <v>1380</v>
      </c>
      <c r="J12" s="234">
        <v>0</v>
      </c>
      <c r="K12" s="234">
        <v>0</v>
      </c>
      <c r="L12" s="234">
        <v>0</v>
      </c>
      <c r="M12" s="234">
        <v>0</v>
      </c>
      <c r="N12" s="234">
        <v>2431</v>
      </c>
      <c r="O12" s="234">
        <v>2099</v>
      </c>
      <c r="P12" s="234">
        <v>2503</v>
      </c>
      <c r="Q12" s="234">
        <v>2099</v>
      </c>
      <c r="R12" s="234">
        <v>825</v>
      </c>
      <c r="S12" s="234">
        <v>1440</v>
      </c>
      <c r="T12" s="234">
        <v>202</v>
      </c>
      <c r="U12" s="234">
        <v>0</v>
      </c>
      <c r="V12" s="234">
        <v>0</v>
      </c>
      <c r="W12" s="234">
        <v>226</v>
      </c>
      <c r="X12" s="234">
        <v>0</v>
      </c>
      <c r="Y12" s="234">
        <v>0</v>
      </c>
      <c r="Z12" s="235">
        <v>13205</v>
      </c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</row>
    <row r="13" spans="1:47" ht="16.5" customHeight="1">
      <c r="A13" s="1240"/>
      <c r="B13" s="1241"/>
      <c r="C13" s="1241"/>
      <c r="D13" s="93" t="s">
        <v>26</v>
      </c>
      <c r="E13" s="236">
        <v>0</v>
      </c>
      <c r="F13" s="236">
        <v>0</v>
      </c>
      <c r="G13" s="236">
        <v>0</v>
      </c>
      <c r="H13" s="236">
        <v>0</v>
      </c>
      <c r="I13" s="236">
        <v>84</v>
      </c>
      <c r="J13" s="236">
        <v>0</v>
      </c>
      <c r="K13" s="236">
        <v>0</v>
      </c>
      <c r="L13" s="236">
        <v>0</v>
      </c>
      <c r="M13" s="236">
        <v>0</v>
      </c>
      <c r="N13" s="236">
        <v>42</v>
      </c>
      <c r="O13" s="236">
        <v>27</v>
      </c>
      <c r="P13" s="236">
        <v>25</v>
      </c>
      <c r="Q13" s="236">
        <v>17</v>
      </c>
      <c r="R13" s="236">
        <v>5</v>
      </c>
      <c r="S13" s="236">
        <v>9</v>
      </c>
      <c r="T13" s="236">
        <v>1</v>
      </c>
      <c r="U13" s="236">
        <v>0</v>
      </c>
      <c r="V13" s="236">
        <v>0</v>
      </c>
      <c r="W13" s="236">
        <v>1</v>
      </c>
      <c r="X13" s="236">
        <v>0</v>
      </c>
      <c r="Y13" s="236">
        <v>0</v>
      </c>
      <c r="Z13" s="237">
        <v>211</v>
      </c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</row>
    <row r="14" spans="1:47" ht="16.5" customHeight="1">
      <c r="A14" s="1240"/>
      <c r="B14" s="1241"/>
      <c r="C14" s="1247" t="s">
        <v>54</v>
      </c>
      <c r="D14" s="92" t="s">
        <v>27</v>
      </c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4</v>
      </c>
      <c r="K14" s="232">
        <v>0</v>
      </c>
      <c r="L14" s="232">
        <v>0</v>
      </c>
      <c r="M14" s="232">
        <v>0</v>
      </c>
      <c r="N14" s="232">
        <v>0</v>
      </c>
      <c r="O14" s="232">
        <v>0</v>
      </c>
      <c r="P14" s="232">
        <v>0</v>
      </c>
      <c r="Q14" s="232">
        <v>0</v>
      </c>
      <c r="R14" s="232">
        <v>0</v>
      </c>
      <c r="S14" s="232">
        <v>0</v>
      </c>
      <c r="T14" s="232">
        <v>5</v>
      </c>
      <c r="U14" s="232">
        <v>6</v>
      </c>
      <c r="V14" s="232">
        <v>1</v>
      </c>
      <c r="W14" s="232">
        <v>0</v>
      </c>
      <c r="X14" s="232">
        <v>0</v>
      </c>
      <c r="Y14" s="232">
        <v>0</v>
      </c>
      <c r="Z14" s="233">
        <v>15</v>
      </c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</row>
    <row r="15" spans="1:47" ht="16.5" customHeight="1">
      <c r="A15" s="1240"/>
      <c r="B15" s="1241"/>
      <c r="C15" s="1247"/>
      <c r="D15" s="94" t="s">
        <v>28</v>
      </c>
      <c r="E15" s="234">
        <v>0</v>
      </c>
      <c r="F15" s="234">
        <v>0</v>
      </c>
      <c r="G15" s="234">
        <v>0</v>
      </c>
      <c r="H15" s="234">
        <v>2</v>
      </c>
      <c r="I15" s="234">
        <v>0</v>
      </c>
      <c r="J15" s="234">
        <v>416</v>
      </c>
      <c r="K15" s="234">
        <v>0</v>
      </c>
      <c r="L15" s="234">
        <v>0</v>
      </c>
      <c r="M15" s="234">
        <v>0</v>
      </c>
      <c r="N15" s="234">
        <v>0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979</v>
      </c>
      <c r="U15" s="234">
        <v>1191</v>
      </c>
      <c r="V15" s="234">
        <v>255</v>
      </c>
      <c r="W15" s="234">
        <v>0</v>
      </c>
      <c r="X15" s="234">
        <v>0</v>
      </c>
      <c r="Y15" s="234">
        <v>0</v>
      </c>
      <c r="Z15" s="235">
        <v>2843</v>
      </c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</row>
    <row r="16" spans="1:47" ht="16.5" customHeight="1">
      <c r="A16" s="1240"/>
      <c r="B16" s="1241"/>
      <c r="C16" s="1247"/>
      <c r="D16" s="93" t="s">
        <v>26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22</v>
      </c>
      <c r="K16" s="236">
        <v>0</v>
      </c>
      <c r="L16" s="236">
        <v>0</v>
      </c>
      <c r="M16" s="236">
        <v>0</v>
      </c>
      <c r="N16" s="236">
        <v>0</v>
      </c>
      <c r="O16" s="236">
        <v>0</v>
      </c>
      <c r="P16" s="236">
        <v>0</v>
      </c>
      <c r="Q16" s="236">
        <v>0</v>
      </c>
      <c r="R16" s="236">
        <v>0</v>
      </c>
      <c r="S16" s="236">
        <v>0</v>
      </c>
      <c r="T16" s="236">
        <v>6</v>
      </c>
      <c r="U16" s="236">
        <v>7</v>
      </c>
      <c r="V16" s="236">
        <v>2</v>
      </c>
      <c r="W16" s="236">
        <v>0</v>
      </c>
      <c r="X16" s="236">
        <v>0</v>
      </c>
      <c r="Y16" s="236">
        <v>0</v>
      </c>
      <c r="Z16" s="238">
        <v>37</v>
      </c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</row>
    <row r="17" spans="1:47" ht="16.5" customHeight="1">
      <c r="A17" s="1240"/>
      <c r="B17" s="1241" t="s">
        <v>30</v>
      </c>
      <c r="C17" s="1241"/>
      <c r="D17" s="92" t="s">
        <v>27</v>
      </c>
      <c r="E17" s="232">
        <v>1</v>
      </c>
      <c r="F17" s="232">
        <v>3</v>
      </c>
      <c r="G17" s="232">
        <v>22</v>
      </c>
      <c r="H17" s="232">
        <v>58</v>
      </c>
      <c r="I17" s="232">
        <v>173</v>
      </c>
      <c r="J17" s="232">
        <v>252</v>
      </c>
      <c r="K17" s="232">
        <v>303</v>
      </c>
      <c r="L17" s="232">
        <v>448</v>
      </c>
      <c r="M17" s="232">
        <v>889</v>
      </c>
      <c r="N17" s="232">
        <v>1399</v>
      </c>
      <c r="O17" s="232">
        <v>1153</v>
      </c>
      <c r="P17" s="232">
        <v>768</v>
      </c>
      <c r="Q17" s="232">
        <v>479</v>
      </c>
      <c r="R17" s="232">
        <v>381</v>
      </c>
      <c r="S17" s="232">
        <v>307</v>
      </c>
      <c r="T17" s="232">
        <v>315</v>
      </c>
      <c r="U17" s="232">
        <v>382</v>
      </c>
      <c r="V17" s="232">
        <v>193</v>
      </c>
      <c r="W17" s="232">
        <v>64</v>
      </c>
      <c r="X17" s="232">
        <v>21</v>
      </c>
      <c r="Y17" s="232">
        <v>24</v>
      </c>
      <c r="Z17" s="233">
        <v>7636</v>
      </c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</row>
    <row r="18" spans="1:47" ht="16.5" customHeight="1">
      <c r="A18" s="1240"/>
      <c r="B18" s="1241"/>
      <c r="C18" s="1241"/>
      <c r="D18" s="94" t="s">
        <v>28</v>
      </c>
      <c r="E18" s="234">
        <v>19</v>
      </c>
      <c r="F18" s="234">
        <v>213</v>
      </c>
      <c r="G18" s="234">
        <v>2265</v>
      </c>
      <c r="H18" s="234">
        <v>8622</v>
      </c>
      <c r="I18" s="234">
        <v>28248</v>
      </c>
      <c r="J18" s="234">
        <v>63569</v>
      </c>
      <c r="K18" s="234">
        <v>95388</v>
      </c>
      <c r="L18" s="234">
        <v>162438</v>
      </c>
      <c r="M18" s="234">
        <v>376449</v>
      </c>
      <c r="N18" s="234">
        <v>643071</v>
      </c>
      <c r="O18" s="234">
        <v>574842</v>
      </c>
      <c r="P18" s="234">
        <v>402036</v>
      </c>
      <c r="Q18" s="234">
        <v>267363</v>
      </c>
      <c r="R18" s="234">
        <v>227506</v>
      </c>
      <c r="S18" s="234">
        <v>183316</v>
      </c>
      <c r="T18" s="234">
        <v>189948</v>
      </c>
      <c r="U18" s="234">
        <v>227144</v>
      </c>
      <c r="V18" s="234">
        <v>117437</v>
      </c>
      <c r="W18" s="234">
        <v>40437</v>
      </c>
      <c r="X18" s="234">
        <v>15402</v>
      </c>
      <c r="Y18" s="234">
        <v>11575</v>
      </c>
      <c r="Z18" s="235">
        <v>3637288</v>
      </c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</row>
    <row r="19" spans="1:47" ht="16.5" customHeight="1">
      <c r="A19" s="1240"/>
      <c r="B19" s="1241"/>
      <c r="C19" s="1241"/>
      <c r="D19" s="93" t="s">
        <v>26</v>
      </c>
      <c r="E19" s="239">
        <v>7</v>
      </c>
      <c r="F19" s="239">
        <v>42</v>
      </c>
      <c r="G19" s="239">
        <v>254</v>
      </c>
      <c r="H19" s="239">
        <v>650</v>
      </c>
      <c r="I19" s="239">
        <v>1547</v>
      </c>
      <c r="J19" s="239">
        <v>2407</v>
      </c>
      <c r="K19" s="239">
        <v>2782</v>
      </c>
      <c r="L19" s="239">
        <v>3663</v>
      </c>
      <c r="M19" s="239">
        <v>6845</v>
      </c>
      <c r="N19" s="239">
        <v>9582</v>
      </c>
      <c r="O19" s="239">
        <v>6921</v>
      </c>
      <c r="P19" s="239">
        <v>4022</v>
      </c>
      <c r="Q19" s="239">
        <v>2202</v>
      </c>
      <c r="R19" s="239">
        <v>1556</v>
      </c>
      <c r="S19" s="239">
        <v>1080</v>
      </c>
      <c r="T19" s="239">
        <v>930</v>
      </c>
      <c r="U19" s="239">
        <v>919</v>
      </c>
      <c r="V19" s="239">
        <v>447</v>
      </c>
      <c r="W19" s="239">
        <v>126</v>
      </c>
      <c r="X19" s="239">
        <v>42</v>
      </c>
      <c r="Y19" s="239">
        <v>32</v>
      </c>
      <c r="Z19" s="240">
        <v>46056</v>
      </c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</row>
    <row r="20" spans="1:47" ht="16.5" customHeight="1">
      <c r="A20" s="1240"/>
      <c r="B20" s="1241" t="s">
        <v>31</v>
      </c>
      <c r="C20" s="1247" t="s">
        <v>55</v>
      </c>
      <c r="D20" s="92" t="s">
        <v>27</v>
      </c>
      <c r="E20" s="232">
        <v>0</v>
      </c>
      <c r="F20" s="232">
        <v>0</v>
      </c>
      <c r="G20" s="232">
        <v>0</v>
      </c>
      <c r="H20" s="232">
        <v>7</v>
      </c>
      <c r="I20" s="232">
        <v>9</v>
      </c>
      <c r="J20" s="232">
        <v>10</v>
      </c>
      <c r="K20" s="232">
        <v>3</v>
      </c>
      <c r="L20" s="232">
        <v>7</v>
      </c>
      <c r="M20" s="232">
        <v>0</v>
      </c>
      <c r="N20" s="232">
        <v>0</v>
      </c>
      <c r="O20" s="232">
        <v>0</v>
      </c>
      <c r="P20" s="232">
        <v>0</v>
      </c>
      <c r="Q20" s="232">
        <v>0</v>
      </c>
      <c r="R20" s="232">
        <v>0</v>
      </c>
      <c r="S20" s="232">
        <v>0</v>
      </c>
      <c r="T20" s="232">
        <v>0</v>
      </c>
      <c r="U20" s="232">
        <v>0</v>
      </c>
      <c r="V20" s="232">
        <v>0</v>
      </c>
      <c r="W20" s="232">
        <v>0</v>
      </c>
      <c r="X20" s="232">
        <v>0</v>
      </c>
      <c r="Y20" s="232">
        <v>0</v>
      </c>
      <c r="Z20" s="233">
        <v>36</v>
      </c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</row>
    <row r="21" spans="1:47" ht="16.5" customHeight="1">
      <c r="A21" s="1240"/>
      <c r="B21" s="1241"/>
      <c r="C21" s="1247"/>
      <c r="D21" s="94" t="s">
        <v>28</v>
      </c>
      <c r="E21" s="234">
        <v>0</v>
      </c>
      <c r="F21" s="234">
        <v>0</v>
      </c>
      <c r="G21" s="234">
        <v>5</v>
      </c>
      <c r="H21" s="234">
        <v>295</v>
      </c>
      <c r="I21" s="234">
        <v>508</v>
      </c>
      <c r="J21" s="234">
        <v>849</v>
      </c>
      <c r="K21" s="234">
        <v>231</v>
      </c>
      <c r="L21" s="234">
        <v>732</v>
      </c>
      <c r="M21" s="234">
        <v>0</v>
      </c>
      <c r="N21" s="234">
        <v>0</v>
      </c>
      <c r="O21" s="234">
        <v>0</v>
      </c>
      <c r="P21" s="234">
        <v>0</v>
      </c>
      <c r="Q21" s="234">
        <v>0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0</v>
      </c>
      <c r="Z21" s="235">
        <v>2620</v>
      </c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</row>
    <row r="22" spans="1:47" ht="16.5" customHeight="1">
      <c r="A22" s="1240"/>
      <c r="B22" s="1241"/>
      <c r="C22" s="1247"/>
      <c r="D22" s="93" t="s">
        <v>26</v>
      </c>
      <c r="E22" s="236">
        <v>0</v>
      </c>
      <c r="F22" s="236">
        <v>0</v>
      </c>
      <c r="G22" s="236">
        <v>1</v>
      </c>
      <c r="H22" s="236">
        <v>23</v>
      </c>
      <c r="I22" s="236">
        <v>29</v>
      </c>
      <c r="J22" s="236">
        <v>32</v>
      </c>
      <c r="K22" s="236">
        <v>6</v>
      </c>
      <c r="L22" s="236">
        <v>14</v>
      </c>
      <c r="M22" s="236">
        <v>0</v>
      </c>
      <c r="N22" s="236">
        <v>0</v>
      </c>
      <c r="O22" s="236">
        <v>0</v>
      </c>
      <c r="P22" s="236">
        <v>0</v>
      </c>
      <c r="Q22" s="236">
        <v>0</v>
      </c>
      <c r="R22" s="236">
        <v>0</v>
      </c>
      <c r="S22" s="236">
        <v>0</v>
      </c>
      <c r="T22" s="236">
        <v>0</v>
      </c>
      <c r="U22" s="236">
        <v>0</v>
      </c>
      <c r="V22" s="236">
        <v>0</v>
      </c>
      <c r="W22" s="236">
        <v>0</v>
      </c>
      <c r="X22" s="236">
        <v>0</v>
      </c>
      <c r="Y22" s="236">
        <v>0</v>
      </c>
      <c r="Z22" s="237">
        <v>105</v>
      </c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</row>
    <row r="23" spans="1:47" ht="16.5" customHeight="1">
      <c r="A23" s="1240"/>
      <c r="B23" s="1241"/>
      <c r="C23" s="1247" t="s">
        <v>56</v>
      </c>
      <c r="D23" s="92" t="s">
        <v>27</v>
      </c>
      <c r="E23" s="232">
        <v>23</v>
      </c>
      <c r="F23" s="232">
        <v>7</v>
      </c>
      <c r="G23" s="232">
        <v>0</v>
      </c>
      <c r="H23" s="232">
        <v>19</v>
      </c>
      <c r="I23" s="232">
        <v>5</v>
      </c>
      <c r="J23" s="232">
        <v>3</v>
      </c>
      <c r="K23" s="232">
        <v>0</v>
      </c>
      <c r="L23" s="232">
        <v>0</v>
      </c>
      <c r="M23" s="232">
        <v>0</v>
      </c>
      <c r="N23" s="232">
        <v>1</v>
      </c>
      <c r="O23" s="232">
        <v>0</v>
      </c>
      <c r="P23" s="232">
        <v>0</v>
      </c>
      <c r="Q23" s="232">
        <v>1</v>
      </c>
      <c r="R23" s="232">
        <v>0</v>
      </c>
      <c r="S23" s="232">
        <v>0</v>
      </c>
      <c r="T23" s="232">
        <v>0</v>
      </c>
      <c r="U23" s="232">
        <v>0</v>
      </c>
      <c r="V23" s="232">
        <v>0</v>
      </c>
      <c r="W23" s="232">
        <v>0</v>
      </c>
      <c r="X23" s="232">
        <v>0</v>
      </c>
      <c r="Y23" s="232">
        <v>0</v>
      </c>
      <c r="Z23" s="233">
        <v>58</v>
      </c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</row>
    <row r="24" spans="1:47" ht="16.5" customHeight="1">
      <c r="A24" s="1240"/>
      <c r="B24" s="1241"/>
      <c r="C24" s="1247"/>
      <c r="D24" s="94" t="s">
        <v>28</v>
      </c>
      <c r="E24" s="234">
        <v>0</v>
      </c>
      <c r="F24" s="234">
        <v>55</v>
      </c>
      <c r="G24" s="234">
        <v>0</v>
      </c>
      <c r="H24" s="234">
        <v>587</v>
      </c>
      <c r="I24" s="234">
        <v>164</v>
      </c>
      <c r="J24" s="234">
        <v>221</v>
      </c>
      <c r="K24" s="234">
        <v>0</v>
      </c>
      <c r="L24" s="234">
        <v>0</v>
      </c>
      <c r="M24" s="234">
        <v>0</v>
      </c>
      <c r="N24" s="234">
        <v>134</v>
      </c>
      <c r="O24" s="234">
        <v>0</v>
      </c>
      <c r="P24" s="234">
        <v>0</v>
      </c>
      <c r="Q24" s="234">
        <v>56</v>
      </c>
      <c r="R24" s="234">
        <v>0</v>
      </c>
      <c r="S24" s="234">
        <v>0</v>
      </c>
      <c r="T24" s="234">
        <v>0</v>
      </c>
      <c r="U24" s="234">
        <v>0</v>
      </c>
      <c r="V24" s="234">
        <v>0</v>
      </c>
      <c r="W24" s="234">
        <v>0</v>
      </c>
      <c r="X24" s="234">
        <v>0</v>
      </c>
      <c r="Y24" s="234">
        <v>0</v>
      </c>
      <c r="Z24" s="235">
        <v>1217</v>
      </c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</row>
    <row r="25" spans="1:47" ht="16.5" customHeight="1">
      <c r="A25" s="1240"/>
      <c r="B25" s="1241"/>
      <c r="C25" s="1247"/>
      <c r="D25" s="93" t="s">
        <v>26</v>
      </c>
      <c r="E25" s="236">
        <v>0</v>
      </c>
      <c r="F25" s="236">
        <v>10</v>
      </c>
      <c r="G25" s="236">
        <v>0</v>
      </c>
      <c r="H25" s="236">
        <v>51</v>
      </c>
      <c r="I25" s="236">
        <v>9</v>
      </c>
      <c r="J25" s="236">
        <v>9</v>
      </c>
      <c r="K25" s="236">
        <v>0</v>
      </c>
      <c r="L25" s="236">
        <v>0</v>
      </c>
      <c r="M25" s="236">
        <v>0</v>
      </c>
      <c r="N25" s="236">
        <v>2</v>
      </c>
      <c r="O25" s="236">
        <v>0</v>
      </c>
      <c r="P25" s="236">
        <v>0</v>
      </c>
      <c r="Q25" s="236">
        <v>1</v>
      </c>
      <c r="R25" s="236">
        <v>0</v>
      </c>
      <c r="S25" s="236">
        <v>0</v>
      </c>
      <c r="T25" s="236">
        <v>0</v>
      </c>
      <c r="U25" s="236">
        <v>0</v>
      </c>
      <c r="V25" s="236">
        <v>0</v>
      </c>
      <c r="W25" s="236">
        <v>0</v>
      </c>
      <c r="X25" s="236">
        <v>0</v>
      </c>
      <c r="Y25" s="236">
        <v>0</v>
      </c>
      <c r="Z25" s="238">
        <v>82</v>
      </c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</row>
    <row r="26" spans="1:47" ht="16.5" customHeight="1">
      <c r="A26" s="1240"/>
      <c r="B26" s="1241" t="s">
        <v>30</v>
      </c>
      <c r="C26" s="1241"/>
      <c r="D26" s="92" t="s">
        <v>27</v>
      </c>
      <c r="E26" s="232">
        <v>23</v>
      </c>
      <c r="F26" s="232">
        <v>7</v>
      </c>
      <c r="G26" s="232">
        <v>0</v>
      </c>
      <c r="H26" s="232">
        <v>25</v>
      </c>
      <c r="I26" s="232">
        <v>13</v>
      </c>
      <c r="J26" s="232">
        <v>13</v>
      </c>
      <c r="K26" s="232">
        <v>3</v>
      </c>
      <c r="L26" s="232">
        <v>7</v>
      </c>
      <c r="M26" s="232">
        <v>0</v>
      </c>
      <c r="N26" s="232">
        <v>1</v>
      </c>
      <c r="O26" s="232">
        <v>0</v>
      </c>
      <c r="P26" s="232">
        <v>0</v>
      </c>
      <c r="Q26" s="232">
        <v>1</v>
      </c>
      <c r="R26" s="232">
        <v>0</v>
      </c>
      <c r="S26" s="232">
        <v>0</v>
      </c>
      <c r="T26" s="232">
        <v>0</v>
      </c>
      <c r="U26" s="232">
        <v>0</v>
      </c>
      <c r="V26" s="232">
        <v>0</v>
      </c>
      <c r="W26" s="232">
        <v>0</v>
      </c>
      <c r="X26" s="232">
        <v>0</v>
      </c>
      <c r="Y26" s="232">
        <v>0</v>
      </c>
      <c r="Z26" s="233">
        <v>94</v>
      </c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</row>
    <row r="27" spans="1:47" ht="16.5" customHeight="1">
      <c r="A27" s="1240"/>
      <c r="B27" s="1241"/>
      <c r="C27" s="1241"/>
      <c r="D27" s="94" t="s">
        <v>28</v>
      </c>
      <c r="E27" s="234">
        <v>0</v>
      </c>
      <c r="F27" s="234">
        <v>55</v>
      </c>
      <c r="G27" s="234">
        <v>5</v>
      </c>
      <c r="H27" s="234">
        <v>882</v>
      </c>
      <c r="I27" s="234">
        <v>672</v>
      </c>
      <c r="J27" s="234">
        <v>1070</v>
      </c>
      <c r="K27" s="234">
        <v>231</v>
      </c>
      <c r="L27" s="234">
        <v>732</v>
      </c>
      <c r="M27" s="234">
        <v>0</v>
      </c>
      <c r="N27" s="234">
        <v>134</v>
      </c>
      <c r="O27" s="234">
        <v>0</v>
      </c>
      <c r="P27" s="234">
        <v>0</v>
      </c>
      <c r="Q27" s="234">
        <v>56</v>
      </c>
      <c r="R27" s="234">
        <v>0</v>
      </c>
      <c r="S27" s="234">
        <v>0</v>
      </c>
      <c r="T27" s="234">
        <v>0</v>
      </c>
      <c r="U27" s="234">
        <v>0</v>
      </c>
      <c r="V27" s="234">
        <v>0</v>
      </c>
      <c r="W27" s="234">
        <v>0</v>
      </c>
      <c r="X27" s="234">
        <v>0</v>
      </c>
      <c r="Y27" s="234">
        <v>0</v>
      </c>
      <c r="Z27" s="235">
        <v>3837</v>
      </c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</row>
    <row r="28" spans="1:47" ht="16.5" customHeight="1">
      <c r="A28" s="1240"/>
      <c r="B28" s="1241"/>
      <c r="C28" s="1241"/>
      <c r="D28" s="93" t="s">
        <v>26</v>
      </c>
      <c r="E28" s="239">
        <v>0</v>
      </c>
      <c r="F28" s="239">
        <v>10</v>
      </c>
      <c r="G28" s="239">
        <v>1</v>
      </c>
      <c r="H28" s="239">
        <v>74</v>
      </c>
      <c r="I28" s="239">
        <v>38</v>
      </c>
      <c r="J28" s="239">
        <v>41</v>
      </c>
      <c r="K28" s="239">
        <v>6</v>
      </c>
      <c r="L28" s="239">
        <v>14</v>
      </c>
      <c r="M28" s="239">
        <v>0</v>
      </c>
      <c r="N28" s="239">
        <v>2</v>
      </c>
      <c r="O28" s="239">
        <v>0</v>
      </c>
      <c r="P28" s="239">
        <v>0</v>
      </c>
      <c r="Q28" s="239">
        <v>1</v>
      </c>
      <c r="R28" s="239">
        <v>0</v>
      </c>
      <c r="S28" s="239">
        <v>0</v>
      </c>
      <c r="T28" s="239">
        <v>0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40">
        <v>187</v>
      </c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</row>
    <row r="29" spans="1:47" ht="16.5" customHeight="1">
      <c r="A29" s="1240" t="s">
        <v>24</v>
      </c>
      <c r="B29" s="1241"/>
      <c r="C29" s="1241"/>
      <c r="D29" s="92" t="s">
        <v>27</v>
      </c>
      <c r="E29" s="232">
        <v>24</v>
      </c>
      <c r="F29" s="232">
        <v>10</v>
      </c>
      <c r="G29" s="232">
        <v>23</v>
      </c>
      <c r="H29" s="232">
        <v>84</v>
      </c>
      <c r="I29" s="232">
        <v>186</v>
      </c>
      <c r="J29" s="232">
        <v>266</v>
      </c>
      <c r="K29" s="232">
        <v>306</v>
      </c>
      <c r="L29" s="232">
        <v>456</v>
      </c>
      <c r="M29" s="232">
        <v>889</v>
      </c>
      <c r="N29" s="232">
        <v>1401</v>
      </c>
      <c r="O29" s="232">
        <v>1153</v>
      </c>
      <c r="P29" s="232">
        <v>768</v>
      </c>
      <c r="Q29" s="232">
        <v>480</v>
      </c>
      <c r="R29" s="232">
        <v>381</v>
      </c>
      <c r="S29" s="232">
        <v>307</v>
      </c>
      <c r="T29" s="232">
        <v>315</v>
      </c>
      <c r="U29" s="232">
        <v>382</v>
      </c>
      <c r="V29" s="232">
        <v>193</v>
      </c>
      <c r="W29" s="232">
        <v>64</v>
      </c>
      <c r="X29" s="232">
        <v>21</v>
      </c>
      <c r="Y29" s="232">
        <v>24</v>
      </c>
      <c r="Z29" s="233">
        <v>7730</v>
      </c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</row>
    <row r="30" spans="1:47" ht="16.5" customHeight="1">
      <c r="A30" s="1240"/>
      <c r="B30" s="1241"/>
      <c r="C30" s="1241"/>
      <c r="D30" s="94" t="s">
        <v>28</v>
      </c>
      <c r="E30" s="234">
        <v>19</v>
      </c>
      <c r="F30" s="234">
        <v>268</v>
      </c>
      <c r="G30" s="234">
        <v>2270</v>
      </c>
      <c r="H30" s="234">
        <v>9504</v>
      </c>
      <c r="I30" s="234">
        <v>28920</v>
      </c>
      <c r="J30" s="234">
        <v>64639</v>
      </c>
      <c r="K30" s="234">
        <v>95619</v>
      </c>
      <c r="L30" s="234">
        <v>163170</v>
      </c>
      <c r="M30" s="234">
        <v>376449</v>
      </c>
      <c r="N30" s="234">
        <v>643205</v>
      </c>
      <c r="O30" s="234">
        <v>574842</v>
      </c>
      <c r="P30" s="234">
        <v>402036</v>
      </c>
      <c r="Q30" s="234">
        <v>267419</v>
      </c>
      <c r="R30" s="234">
        <v>227506</v>
      </c>
      <c r="S30" s="234">
        <v>183316</v>
      </c>
      <c r="T30" s="234">
        <v>189948</v>
      </c>
      <c r="U30" s="234">
        <v>227144</v>
      </c>
      <c r="V30" s="234">
        <v>117437</v>
      </c>
      <c r="W30" s="234">
        <v>40437</v>
      </c>
      <c r="X30" s="234">
        <v>15402</v>
      </c>
      <c r="Y30" s="234">
        <v>11575</v>
      </c>
      <c r="Z30" s="235">
        <v>3641125</v>
      </c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</row>
    <row r="31" spans="1:47" ht="16.5" customHeight="1">
      <c r="A31" s="1240"/>
      <c r="B31" s="1241"/>
      <c r="C31" s="1241"/>
      <c r="D31" s="93" t="s">
        <v>26</v>
      </c>
      <c r="E31" s="239">
        <v>7</v>
      </c>
      <c r="F31" s="239">
        <v>52</v>
      </c>
      <c r="G31" s="239">
        <v>255</v>
      </c>
      <c r="H31" s="239">
        <v>724</v>
      </c>
      <c r="I31" s="239">
        <v>1585</v>
      </c>
      <c r="J31" s="239">
        <v>2448</v>
      </c>
      <c r="K31" s="239">
        <v>2788</v>
      </c>
      <c r="L31" s="239">
        <v>3677</v>
      </c>
      <c r="M31" s="239">
        <v>6845</v>
      </c>
      <c r="N31" s="239">
        <v>9584</v>
      </c>
      <c r="O31" s="239">
        <v>6921</v>
      </c>
      <c r="P31" s="239">
        <v>4022</v>
      </c>
      <c r="Q31" s="239">
        <v>2203</v>
      </c>
      <c r="R31" s="239">
        <v>1556</v>
      </c>
      <c r="S31" s="239">
        <v>1080</v>
      </c>
      <c r="T31" s="239">
        <v>930</v>
      </c>
      <c r="U31" s="239">
        <v>919</v>
      </c>
      <c r="V31" s="239">
        <v>447</v>
      </c>
      <c r="W31" s="239">
        <v>126</v>
      </c>
      <c r="X31" s="239">
        <v>42</v>
      </c>
      <c r="Y31" s="239">
        <v>32</v>
      </c>
      <c r="Z31" s="240">
        <v>46243</v>
      </c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</row>
    <row r="32" spans="1:47" ht="16.5" customHeight="1">
      <c r="A32" s="1240" t="s">
        <v>34</v>
      </c>
      <c r="B32" s="1241" t="s">
        <v>29</v>
      </c>
      <c r="C32" s="1247" t="s">
        <v>53</v>
      </c>
      <c r="D32" s="92" t="s">
        <v>27</v>
      </c>
      <c r="E32" s="232">
        <v>0</v>
      </c>
      <c r="F32" s="232">
        <v>0</v>
      </c>
      <c r="G32" s="232">
        <v>0</v>
      </c>
      <c r="H32" s="232">
        <v>0</v>
      </c>
      <c r="I32" s="232">
        <v>0</v>
      </c>
      <c r="J32" s="232">
        <v>0</v>
      </c>
      <c r="K32" s="232">
        <v>0</v>
      </c>
      <c r="L32" s="232">
        <v>0</v>
      </c>
      <c r="M32" s="232">
        <v>0</v>
      </c>
      <c r="N32" s="232">
        <v>9</v>
      </c>
      <c r="O32" s="232">
        <v>2</v>
      </c>
      <c r="P32" s="232">
        <v>1</v>
      </c>
      <c r="Q32" s="232">
        <v>6</v>
      </c>
      <c r="R32" s="232">
        <v>6</v>
      </c>
      <c r="S32" s="232">
        <v>19</v>
      </c>
      <c r="T32" s="232">
        <v>12</v>
      </c>
      <c r="U32" s="232">
        <v>20</v>
      </c>
      <c r="V32" s="232">
        <v>19</v>
      </c>
      <c r="W32" s="232">
        <v>8</v>
      </c>
      <c r="X32" s="232">
        <v>2</v>
      </c>
      <c r="Y32" s="232">
        <v>0</v>
      </c>
      <c r="Z32" s="233">
        <v>106</v>
      </c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</row>
    <row r="33" spans="1:47" ht="16.5" customHeight="1">
      <c r="A33" s="1240"/>
      <c r="B33" s="1241"/>
      <c r="C33" s="1247"/>
      <c r="D33" s="94" t="s">
        <v>28</v>
      </c>
      <c r="E33" s="234">
        <v>0</v>
      </c>
      <c r="F33" s="234">
        <v>0</v>
      </c>
      <c r="G33" s="234">
        <v>0</v>
      </c>
      <c r="H33" s="234">
        <v>0</v>
      </c>
      <c r="I33" s="234">
        <v>0</v>
      </c>
      <c r="J33" s="234">
        <v>0</v>
      </c>
      <c r="K33" s="234">
        <v>0</v>
      </c>
      <c r="L33" s="234">
        <v>0</v>
      </c>
      <c r="M33" s="234">
        <v>67</v>
      </c>
      <c r="N33" s="234">
        <v>1992</v>
      </c>
      <c r="O33" s="234">
        <v>323</v>
      </c>
      <c r="P33" s="234">
        <v>210</v>
      </c>
      <c r="Q33" s="234">
        <v>1201</v>
      </c>
      <c r="R33" s="234">
        <v>1632</v>
      </c>
      <c r="S33" s="234">
        <v>4781</v>
      </c>
      <c r="T33" s="234">
        <v>3452</v>
      </c>
      <c r="U33" s="234">
        <v>5599</v>
      </c>
      <c r="V33" s="234">
        <v>4855</v>
      </c>
      <c r="W33" s="234">
        <v>1825</v>
      </c>
      <c r="X33" s="234">
        <v>504</v>
      </c>
      <c r="Y33" s="234">
        <v>50</v>
      </c>
      <c r="Z33" s="235">
        <v>26491</v>
      </c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</row>
    <row r="34" spans="1:47" ht="16.5" customHeight="1">
      <c r="A34" s="1240"/>
      <c r="B34" s="1241"/>
      <c r="C34" s="1247"/>
      <c r="D34" s="93" t="s">
        <v>26</v>
      </c>
      <c r="E34" s="236">
        <v>0</v>
      </c>
      <c r="F34" s="236">
        <v>0</v>
      </c>
      <c r="G34" s="236">
        <v>0</v>
      </c>
      <c r="H34" s="236">
        <v>0</v>
      </c>
      <c r="I34" s="236">
        <v>0</v>
      </c>
      <c r="J34" s="236">
        <v>0</v>
      </c>
      <c r="K34" s="236">
        <v>0</v>
      </c>
      <c r="L34" s="236">
        <v>0</v>
      </c>
      <c r="M34" s="236">
        <v>1</v>
      </c>
      <c r="N34" s="236">
        <v>35</v>
      </c>
      <c r="O34" s="236">
        <v>5</v>
      </c>
      <c r="P34" s="236">
        <v>2</v>
      </c>
      <c r="Q34" s="236">
        <v>11</v>
      </c>
      <c r="R34" s="236">
        <v>10</v>
      </c>
      <c r="S34" s="236">
        <v>24</v>
      </c>
      <c r="T34" s="236">
        <v>19</v>
      </c>
      <c r="U34" s="236">
        <v>28</v>
      </c>
      <c r="V34" s="236">
        <v>26</v>
      </c>
      <c r="W34" s="236">
        <v>9</v>
      </c>
      <c r="X34" s="236">
        <v>2</v>
      </c>
      <c r="Y34" s="236">
        <v>0</v>
      </c>
      <c r="Z34" s="237">
        <v>172</v>
      </c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</row>
    <row r="35" spans="1:47" ht="16.5" customHeight="1">
      <c r="A35" s="1240"/>
      <c r="B35" s="1241"/>
      <c r="C35" s="1247" t="s">
        <v>54</v>
      </c>
      <c r="D35" s="92" t="s">
        <v>27</v>
      </c>
      <c r="E35" s="232">
        <v>0</v>
      </c>
      <c r="F35" s="232">
        <v>0</v>
      </c>
      <c r="G35" s="232">
        <v>0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232">
        <v>0</v>
      </c>
      <c r="N35" s="232">
        <v>0</v>
      </c>
      <c r="O35" s="232">
        <v>0</v>
      </c>
      <c r="P35" s="232">
        <v>0</v>
      </c>
      <c r="Q35" s="232">
        <v>0</v>
      </c>
      <c r="R35" s="232">
        <v>0</v>
      </c>
      <c r="S35" s="232">
        <v>0</v>
      </c>
      <c r="T35" s="232">
        <v>5</v>
      </c>
      <c r="U35" s="232">
        <v>0</v>
      </c>
      <c r="V35" s="232">
        <v>0</v>
      </c>
      <c r="W35" s="232">
        <v>10</v>
      </c>
      <c r="X35" s="232">
        <v>1</v>
      </c>
      <c r="Y35" s="232">
        <v>0</v>
      </c>
      <c r="Z35" s="233">
        <v>16</v>
      </c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</row>
    <row r="36" spans="1:47" ht="16.5" customHeight="1">
      <c r="A36" s="1240"/>
      <c r="B36" s="1241"/>
      <c r="C36" s="1247"/>
      <c r="D36" s="94" t="s">
        <v>28</v>
      </c>
      <c r="E36" s="234">
        <v>0</v>
      </c>
      <c r="F36" s="234">
        <v>0</v>
      </c>
      <c r="G36" s="234">
        <v>0</v>
      </c>
      <c r="H36" s="234">
        <v>0</v>
      </c>
      <c r="I36" s="234">
        <v>0</v>
      </c>
      <c r="J36" s="234">
        <v>0</v>
      </c>
      <c r="K36" s="234">
        <v>0</v>
      </c>
      <c r="L36" s="234">
        <v>0</v>
      </c>
      <c r="M36" s="234">
        <v>0</v>
      </c>
      <c r="N36" s="234">
        <v>0</v>
      </c>
      <c r="O36" s="234">
        <v>0</v>
      </c>
      <c r="P36" s="234">
        <v>0</v>
      </c>
      <c r="Q36" s="234">
        <v>0</v>
      </c>
      <c r="R36" s="234">
        <v>0</v>
      </c>
      <c r="S36" s="234">
        <v>0</v>
      </c>
      <c r="T36" s="234">
        <v>1205</v>
      </c>
      <c r="U36" s="234">
        <v>0</v>
      </c>
      <c r="V36" s="234">
        <v>0</v>
      </c>
      <c r="W36" s="234">
        <v>2212</v>
      </c>
      <c r="X36" s="234">
        <v>222</v>
      </c>
      <c r="Y36" s="234">
        <v>0</v>
      </c>
      <c r="Z36" s="235">
        <v>3639</v>
      </c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</row>
    <row r="37" spans="1:47" ht="16.5" customHeight="1">
      <c r="A37" s="1240"/>
      <c r="B37" s="1241"/>
      <c r="C37" s="1247"/>
      <c r="D37" s="93" t="s">
        <v>26</v>
      </c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6">
        <v>0</v>
      </c>
      <c r="K37" s="236">
        <v>0</v>
      </c>
      <c r="L37" s="236">
        <v>0</v>
      </c>
      <c r="M37" s="236">
        <v>0</v>
      </c>
      <c r="N37" s="236">
        <v>0</v>
      </c>
      <c r="O37" s="236">
        <v>0</v>
      </c>
      <c r="P37" s="236">
        <v>0</v>
      </c>
      <c r="Q37" s="236">
        <v>0</v>
      </c>
      <c r="R37" s="236">
        <v>0</v>
      </c>
      <c r="S37" s="236">
        <v>0</v>
      </c>
      <c r="T37" s="236">
        <v>7</v>
      </c>
      <c r="U37" s="236">
        <v>0</v>
      </c>
      <c r="V37" s="236">
        <v>0</v>
      </c>
      <c r="W37" s="236">
        <v>12</v>
      </c>
      <c r="X37" s="236">
        <v>1</v>
      </c>
      <c r="Y37" s="236">
        <v>0</v>
      </c>
      <c r="Z37" s="237">
        <v>20</v>
      </c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</row>
    <row r="38" spans="1:47" ht="16.5" customHeight="1">
      <c r="A38" s="1240"/>
      <c r="B38" s="1241" t="s">
        <v>30</v>
      </c>
      <c r="C38" s="1241"/>
      <c r="D38" s="92" t="s">
        <v>27</v>
      </c>
      <c r="E38" s="232">
        <v>0</v>
      </c>
      <c r="F38" s="232">
        <v>0</v>
      </c>
      <c r="G38" s="232">
        <v>0</v>
      </c>
      <c r="H38" s="232">
        <v>0</v>
      </c>
      <c r="I38" s="232">
        <v>0</v>
      </c>
      <c r="J38" s="232">
        <v>0</v>
      </c>
      <c r="K38" s="232">
        <v>0</v>
      </c>
      <c r="L38" s="232">
        <v>0</v>
      </c>
      <c r="M38" s="232">
        <v>0</v>
      </c>
      <c r="N38" s="232">
        <v>9</v>
      </c>
      <c r="O38" s="232">
        <v>2</v>
      </c>
      <c r="P38" s="232">
        <v>1</v>
      </c>
      <c r="Q38" s="232">
        <v>6</v>
      </c>
      <c r="R38" s="232">
        <v>6</v>
      </c>
      <c r="S38" s="232">
        <v>19</v>
      </c>
      <c r="T38" s="232">
        <v>17</v>
      </c>
      <c r="U38" s="232">
        <v>20</v>
      </c>
      <c r="V38" s="232">
        <v>19</v>
      </c>
      <c r="W38" s="232">
        <v>18</v>
      </c>
      <c r="X38" s="232">
        <v>3</v>
      </c>
      <c r="Y38" s="232">
        <v>0</v>
      </c>
      <c r="Z38" s="233">
        <v>122</v>
      </c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</row>
    <row r="39" spans="1:47" ht="16.5" customHeight="1">
      <c r="A39" s="1240"/>
      <c r="B39" s="1241"/>
      <c r="C39" s="1241"/>
      <c r="D39" s="94" t="s">
        <v>28</v>
      </c>
      <c r="E39" s="234">
        <v>0</v>
      </c>
      <c r="F39" s="234">
        <v>0</v>
      </c>
      <c r="G39" s="234">
        <v>0</v>
      </c>
      <c r="H39" s="234">
        <v>0</v>
      </c>
      <c r="I39" s="234">
        <v>0</v>
      </c>
      <c r="J39" s="234">
        <v>0</v>
      </c>
      <c r="K39" s="234">
        <v>0</v>
      </c>
      <c r="L39" s="234">
        <v>0</v>
      </c>
      <c r="M39" s="234">
        <v>67</v>
      </c>
      <c r="N39" s="234">
        <v>1992</v>
      </c>
      <c r="O39" s="234">
        <v>323</v>
      </c>
      <c r="P39" s="234">
        <v>210</v>
      </c>
      <c r="Q39" s="234">
        <v>1201</v>
      </c>
      <c r="R39" s="234">
        <v>1632</v>
      </c>
      <c r="S39" s="234">
        <v>4781</v>
      </c>
      <c r="T39" s="234">
        <v>4657</v>
      </c>
      <c r="U39" s="234">
        <v>5599</v>
      </c>
      <c r="V39" s="234">
        <v>4855</v>
      </c>
      <c r="W39" s="234">
        <v>4037</v>
      </c>
      <c r="X39" s="234">
        <v>726</v>
      </c>
      <c r="Y39" s="234">
        <v>50</v>
      </c>
      <c r="Z39" s="235">
        <v>30130</v>
      </c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</row>
    <row r="40" spans="1:47" ht="16.5" customHeight="1">
      <c r="A40" s="1240"/>
      <c r="B40" s="1241"/>
      <c r="C40" s="1241"/>
      <c r="D40" s="93" t="s">
        <v>26</v>
      </c>
      <c r="E40" s="239">
        <v>0</v>
      </c>
      <c r="F40" s="239">
        <v>0</v>
      </c>
      <c r="G40" s="239">
        <v>0</v>
      </c>
      <c r="H40" s="239">
        <v>0</v>
      </c>
      <c r="I40" s="239">
        <v>0</v>
      </c>
      <c r="J40" s="239">
        <v>0</v>
      </c>
      <c r="K40" s="239">
        <v>0</v>
      </c>
      <c r="L40" s="239">
        <v>0</v>
      </c>
      <c r="M40" s="239">
        <v>1</v>
      </c>
      <c r="N40" s="239">
        <v>35</v>
      </c>
      <c r="O40" s="239">
        <v>5</v>
      </c>
      <c r="P40" s="239">
        <v>2</v>
      </c>
      <c r="Q40" s="239">
        <v>11</v>
      </c>
      <c r="R40" s="239">
        <v>10</v>
      </c>
      <c r="S40" s="239">
        <v>24</v>
      </c>
      <c r="T40" s="239">
        <v>26</v>
      </c>
      <c r="U40" s="239">
        <v>28</v>
      </c>
      <c r="V40" s="239">
        <v>26</v>
      </c>
      <c r="W40" s="239">
        <v>21</v>
      </c>
      <c r="X40" s="239">
        <v>3</v>
      </c>
      <c r="Y40" s="239">
        <v>0</v>
      </c>
      <c r="Z40" s="240">
        <v>192</v>
      </c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</row>
    <row r="41" spans="1:47" ht="16.5" customHeight="1">
      <c r="A41" s="1240"/>
      <c r="B41" s="1241" t="s">
        <v>31</v>
      </c>
      <c r="C41" s="1247" t="s">
        <v>55</v>
      </c>
      <c r="D41" s="92" t="s">
        <v>27</v>
      </c>
      <c r="E41" s="232">
        <v>0</v>
      </c>
      <c r="F41" s="232">
        <v>0</v>
      </c>
      <c r="G41" s="232">
        <v>0</v>
      </c>
      <c r="H41" s="232">
        <v>0</v>
      </c>
      <c r="I41" s="232">
        <v>3</v>
      </c>
      <c r="J41" s="232">
        <v>1</v>
      </c>
      <c r="K41" s="232">
        <v>0</v>
      </c>
      <c r="L41" s="232">
        <v>0</v>
      </c>
      <c r="M41" s="232">
        <v>0</v>
      </c>
      <c r="N41" s="232">
        <v>1</v>
      </c>
      <c r="O41" s="232">
        <v>0</v>
      </c>
      <c r="P41" s="232">
        <v>0</v>
      </c>
      <c r="Q41" s="232">
        <v>0</v>
      </c>
      <c r="R41" s="232">
        <v>0</v>
      </c>
      <c r="S41" s="232">
        <v>0</v>
      </c>
      <c r="T41" s="232">
        <v>0</v>
      </c>
      <c r="U41" s="232">
        <v>0</v>
      </c>
      <c r="V41" s="232">
        <v>0</v>
      </c>
      <c r="W41" s="232">
        <v>0</v>
      </c>
      <c r="X41" s="232">
        <v>0</v>
      </c>
      <c r="Y41" s="232">
        <v>0</v>
      </c>
      <c r="Z41" s="233">
        <v>5</v>
      </c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</row>
    <row r="42" spans="1:47" ht="16.5" customHeight="1">
      <c r="A42" s="1240"/>
      <c r="B42" s="1241"/>
      <c r="C42" s="1247"/>
      <c r="D42" s="94" t="s">
        <v>28</v>
      </c>
      <c r="E42" s="234">
        <v>0</v>
      </c>
      <c r="F42" s="234">
        <v>0</v>
      </c>
      <c r="G42" s="234">
        <v>0</v>
      </c>
      <c r="H42" s="234">
        <v>0</v>
      </c>
      <c r="I42" s="234">
        <v>199</v>
      </c>
      <c r="J42" s="234">
        <v>63</v>
      </c>
      <c r="K42" s="234">
        <v>0</v>
      </c>
      <c r="L42" s="234">
        <v>0</v>
      </c>
      <c r="M42" s="234">
        <v>0</v>
      </c>
      <c r="N42" s="234">
        <v>45</v>
      </c>
      <c r="O42" s="234">
        <v>0</v>
      </c>
      <c r="P42" s="234">
        <v>0</v>
      </c>
      <c r="Q42" s="234">
        <v>0</v>
      </c>
      <c r="R42" s="234">
        <v>0</v>
      </c>
      <c r="S42" s="234">
        <v>0</v>
      </c>
      <c r="T42" s="234">
        <v>0</v>
      </c>
      <c r="U42" s="234">
        <v>0</v>
      </c>
      <c r="V42" s="234">
        <v>0</v>
      </c>
      <c r="W42" s="234">
        <v>0</v>
      </c>
      <c r="X42" s="234">
        <v>0</v>
      </c>
      <c r="Y42" s="234">
        <v>0</v>
      </c>
      <c r="Z42" s="235">
        <v>307</v>
      </c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</row>
    <row r="43" spans="1:47" ht="16.5" customHeight="1">
      <c r="A43" s="1240"/>
      <c r="B43" s="1241"/>
      <c r="C43" s="1247"/>
      <c r="D43" s="93" t="s">
        <v>26</v>
      </c>
      <c r="E43" s="236">
        <v>0</v>
      </c>
      <c r="F43" s="236">
        <v>0</v>
      </c>
      <c r="G43" s="236">
        <v>0</v>
      </c>
      <c r="H43" s="236">
        <v>0</v>
      </c>
      <c r="I43" s="236">
        <v>11</v>
      </c>
      <c r="J43" s="236">
        <v>2</v>
      </c>
      <c r="K43" s="236">
        <v>0</v>
      </c>
      <c r="L43" s="236">
        <v>0</v>
      </c>
      <c r="M43" s="236">
        <v>0</v>
      </c>
      <c r="N43" s="236">
        <v>1</v>
      </c>
      <c r="O43" s="236">
        <v>0</v>
      </c>
      <c r="P43" s="236">
        <v>0</v>
      </c>
      <c r="Q43" s="236">
        <v>0</v>
      </c>
      <c r="R43" s="236">
        <v>0</v>
      </c>
      <c r="S43" s="236">
        <v>0</v>
      </c>
      <c r="T43" s="236">
        <v>0</v>
      </c>
      <c r="U43" s="236">
        <v>0</v>
      </c>
      <c r="V43" s="236">
        <v>0</v>
      </c>
      <c r="W43" s="236">
        <v>0</v>
      </c>
      <c r="X43" s="236">
        <v>0</v>
      </c>
      <c r="Y43" s="236">
        <v>0</v>
      </c>
      <c r="Z43" s="237">
        <v>14</v>
      </c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</row>
    <row r="44" spans="1:47" ht="16.5" customHeight="1">
      <c r="A44" s="1240"/>
      <c r="B44" s="1241"/>
      <c r="C44" s="1247" t="s">
        <v>56</v>
      </c>
      <c r="D44" s="92" t="s">
        <v>27</v>
      </c>
      <c r="E44" s="232">
        <v>0</v>
      </c>
      <c r="F44" s="232">
        <v>1</v>
      </c>
      <c r="G44" s="232">
        <v>17</v>
      </c>
      <c r="H44" s="232">
        <v>13</v>
      </c>
      <c r="I44" s="232">
        <v>28</v>
      </c>
      <c r="J44" s="232">
        <v>13</v>
      </c>
      <c r="K44" s="232">
        <v>32</v>
      </c>
      <c r="L44" s="232">
        <v>21</v>
      </c>
      <c r="M44" s="232">
        <v>112</v>
      </c>
      <c r="N44" s="232">
        <v>344</v>
      </c>
      <c r="O44" s="232">
        <v>275</v>
      </c>
      <c r="P44" s="232">
        <v>246</v>
      </c>
      <c r="Q44" s="232">
        <v>225</v>
      </c>
      <c r="R44" s="232">
        <v>121</v>
      </c>
      <c r="S44" s="232">
        <v>76</v>
      </c>
      <c r="T44" s="232">
        <v>80</v>
      </c>
      <c r="U44" s="232">
        <v>40</v>
      </c>
      <c r="V44" s="232">
        <v>14</v>
      </c>
      <c r="W44" s="232">
        <v>16</v>
      </c>
      <c r="X44" s="232">
        <v>6</v>
      </c>
      <c r="Y44" s="232">
        <v>16</v>
      </c>
      <c r="Z44" s="233">
        <v>1698</v>
      </c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</row>
    <row r="45" spans="1:47" ht="16.5" customHeight="1">
      <c r="A45" s="1240"/>
      <c r="B45" s="1241"/>
      <c r="C45" s="1247"/>
      <c r="D45" s="94" t="s">
        <v>28</v>
      </c>
      <c r="E45" s="234">
        <v>0</v>
      </c>
      <c r="F45" s="234">
        <v>23</v>
      </c>
      <c r="G45" s="234">
        <v>320</v>
      </c>
      <c r="H45" s="234">
        <v>496</v>
      </c>
      <c r="I45" s="234">
        <v>1837</v>
      </c>
      <c r="J45" s="234">
        <v>940</v>
      </c>
      <c r="K45" s="234">
        <v>2154</v>
      </c>
      <c r="L45" s="234">
        <v>1997</v>
      </c>
      <c r="M45" s="234">
        <v>10308</v>
      </c>
      <c r="N45" s="234">
        <v>34961</v>
      </c>
      <c r="O45" s="234">
        <v>27296</v>
      </c>
      <c r="P45" s="234">
        <v>25515</v>
      </c>
      <c r="Q45" s="234">
        <v>21259</v>
      </c>
      <c r="R45" s="234">
        <v>12174</v>
      </c>
      <c r="S45" s="234">
        <v>6739</v>
      </c>
      <c r="T45" s="234">
        <v>6464</v>
      </c>
      <c r="U45" s="234">
        <v>3558</v>
      </c>
      <c r="V45" s="234">
        <v>1322</v>
      </c>
      <c r="W45" s="234">
        <v>1231</v>
      </c>
      <c r="X45" s="234">
        <v>604</v>
      </c>
      <c r="Y45" s="234">
        <v>1773</v>
      </c>
      <c r="Z45" s="235">
        <v>160971</v>
      </c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</row>
    <row r="46" spans="1:47" ht="16.5" customHeight="1">
      <c r="A46" s="1240"/>
      <c r="B46" s="1241"/>
      <c r="C46" s="1247"/>
      <c r="D46" s="93" t="s">
        <v>26</v>
      </c>
      <c r="E46" s="236">
        <v>0</v>
      </c>
      <c r="F46" s="236">
        <v>4</v>
      </c>
      <c r="G46" s="236">
        <v>37</v>
      </c>
      <c r="H46" s="236">
        <v>45</v>
      </c>
      <c r="I46" s="236">
        <v>103</v>
      </c>
      <c r="J46" s="236">
        <v>37</v>
      </c>
      <c r="K46" s="236">
        <v>68</v>
      </c>
      <c r="L46" s="236">
        <v>37</v>
      </c>
      <c r="M46" s="236">
        <v>155</v>
      </c>
      <c r="N46" s="236">
        <v>509</v>
      </c>
      <c r="O46" s="236">
        <v>391</v>
      </c>
      <c r="P46" s="236">
        <v>360</v>
      </c>
      <c r="Q46" s="236">
        <v>326</v>
      </c>
      <c r="R46" s="236">
        <v>180</v>
      </c>
      <c r="S46" s="236">
        <v>105</v>
      </c>
      <c r="T46" s="236">
        <v>107</v>
      </c>
      <c r="U46" s="236">
        <v>55</v>
      </c>
      <c r="V46" s="236">
        <v>21</v>
      </c>
      <c r="W46" s="236">
        <v>20</v>
      </c>
      <c r="X46" s="236">
        <v>9</v>
      </c>
      <c r="Y46" s="236">
        <v>27</v>
      </c>
      <c r="Z46" s="237">
        <v>2596</v>
      </c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</row>
    <row r="47" spans="1:47" ht="16.5" customHeight="1">
      <c r="A47" s="1240"/>
      <c r="B47" s="1241" t="s">
        <v>30</v>
      </c>
      <c r="C47" s="1241"/>
      <c r="D47" s="92" t="s">
        <v>27</v>
      </c>
      <c r="E47" s="232">
        <v>0</v>
      </c>
      <c r="F47" s="232">
        <v>1</v>
      </c>
      <c r="G47" s="232">
        <v>17</v>
      </c>
      <c r="H47" s="232">
        <v>13</v>
      </c>
      <c r="I47" s="232">
        <v>32</v>
      </c>
      <c r="J47" s="232">
        <v>13</v>
      </c>
      <c r="K47" s="232">
        <v>32</v>
      </c>
      <c r="L47" s="232">
        <v>21</v>
      </c>
      <c r="M47" s="232">
        <v>112</v>
      </c>
      <c r="N47" s="232">
        <v>345</v>
      </c>
      <c r="O47" s="232">
        <v>275</v>
      </c>
      <c r="P47" s="232">
        <v>246</v>
      </c>
      <c r="Q47" s="232">
        <v>225</v>
      </c>
      <c r="R47" s="232">
        <v>121</v>
      </c>
      <c r="S47" s="232">
        <v>76</v>
      </c>
      <c r="T47" s="232">
        <v>80</v>
      </c>
      <c r="U47" s="232">
        <v>40</v>
      </c>
      <c r="V47" s="232">
        <v>14</v>
      </c>
      <c r="W47" s="232">
        <v>16</v>
      </c>
      <c r="X47" s="232">
        <v>6</v>
      </c>
      <c r="Y47" s="232">
        <v>16</v>
      </c>
      <c r="Z47" s="233">
        <v>1703</v>
      </c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</row>
    <row r="48" spans="1:47" ht="16.5" customHeight="1">
      <c r="A48" s="1240"/>
      <c r="B48" s="1241"/>
      <c r="C48" s="1241"/>
      <c r="D48" s="94" t="s">
        <v>28</v>
      </c>
      <c r="E48" s="234">
        <v>0</v>
      </c>
      <c r="F48" s="234">
        <v>23</v>
      </c>
      <c r="G48" s="234">
        <v>320</v>
      </c>
      <c r="H48" s="234">
        <v>496</v>
      </c>
      <c r="I48" s="234">
        <v>2036</v>
      </c>
      <c r="J48" s="234">
        <v>1003</v>
      </c>
      <c r="K48" s="234">
        <v>2154</v>
      </c>
      <c r="L48" s="234">
        <v>1997</v>
      </c>
      <c r="M48" s="234">
        <v>10308</v>
      </c>
      <c r="N48" s="234">
        <v>35006</v>
      </c>
      <c r="O48" s="234">
        <v>27296</v>
      </c>
      <c r="P48" s="234">
        <v>25515</v>
      </c>
      <c r="Q48" s="234">
        <v>21259</v>
      </c>
      <c r="R48" s="234">
        <v>12174</v>
      </c>
      <c r="S48" s="234">
        <v>6739</v>
      </c>
      <c r="T48" s="234">
        <v>6464</v>
      </c>
      <c r="U48" s="234">
        <v>3558</v>
      </c>
      <c r="V48" s="234">
        <v>1322</v>
      </c>
      <c r="W48" s="234">
        <v>1231</v>
      </c>
      <c r="X48" s="234">
        <v>604</v>
      </c>
      <c r="Y48" s="234">
        <v>1773</v>
      </c>
      <c r="Z48" s="235">
        <v>161278</v>
      </c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</row>
    <row r="49" spans="1:47" ht="16.5" customHeight="1">
      <c r="A49" s="1240"/>
      <c r="B49" s="1241"/>
      <c r="C49" s="1241"/>
      <c r="D49" s="93" t="s">
        <v>26</v>
      </c>
      <c r="E49" s="239">
        <v>0</v>
      </c>
      <c r="F49" s="239">
        <v>4</v>
      </c>
      <c r="G49" s="239">
        <v>37</v>
      </c>
      <c r="H49" s="239">
        <v>45</v>
      </c>
      <c r="I49" s="239">
        <v>114</v>
      </c>
      <c r="J49" s="239">
        <v>39</v>
      </c>
      <c r="K49" s="239">
        <v>68</v>
      </c>
      <c r="L49" s="239">
        <v>37</v>
      </c>
      <c r="M49" s="239">
        <v>155</v>
      </c>
      <c r="N49" s="239">
        <v>510</v>
      </c>
      <c r="O49" s="239">
        <v>391</v>
      </c>
      <c r="P49" s="239">
        <v>360</v>
      </c>
      <c r="Q49" s="239">
        <v>326</v>
      </c>
      <c r="R49" s="239">
        <v>180</v>
      </c>
      <c r="S49" s="239">
        <v>105</v>
      </c>
      <c r="T49" s="239">
        <v>107</v>
      </c>
      <c r="U49" s="239">
        <v>55</v>
      </c>
      <c r="V49" s="239">
        <v>21</v>
      </c>
      <c r="W49" s="239">
        <v>20</v>
      </c>
      <c r="X49" s="239">
        <v>9</v>
      </c>
      <c r="Y49" s="239">
        <v>27</v>
      </c>
      <c r="Z49" s="240">
        <v>2610</v>
      </c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</row>
    <row r="50" spans="1:47" ht="16.5" customHeight="1">
      <c r="A50" s="1240" t="s">
        <v>24</v>
      </c>
      <c r="B50" s="1241"/>
      <c r="C50" s="1241"/>
      <c r="D50" s="92" t="s">
        <v>27</v>
      </c>
      <c r="E50" s="232">
        <v>0</v>
      </c>
      <c r="F50" s="232">
        <v>1</v>
      </c>
      <c r="G50" s="232">
        <v>17</v>
      </c>
      <c r="H50" s="232">
        <v>13</v>
      </c>
      <c r="I50" s="232">
        <v>32</v>
      </c>
      <c r="J50" s="232">
        <v>13</v>
      </c>
      <c r="K50" s="232">
        <v>32</v>
      </c>
      <c r="L50" s="232">
        <v>21</v>
      </c>
      <c r="M50" s="232">
        <v>112</v>
      </c>
      <c r="N50" s="232">
        <v>354</v>
      </c>
      <c r="O50" s="232">
        <v>277</v>
      </c>
      <c r="P50" s="232">
        <v>247</v>
      </c>
      <c r="Q50" s="232">
        <v>231</v>
      </c>
      <c r="R50" s="232">
        <v>127</v>
      </c>
      <c r="S50" s="232">
        <v>95</v>
      </c>
      <c r="T50" s="232">
        <v>97</v>
      </c>
      <c r="U50" s="232">
        <v>61</v>
      </c>
      <c r="V50" s="232">
        <v>33</v>
      </c>
      <c r="W50" s="232">
        <v>35</v>
      </c>
      <c r="X50" s="232">
        <v>9</v>
      </c>
      <c r="Y50" s="232">
        <v>17</v>
      </c>
      <c r="Z50" s="233">
        <v>1824</v>
      </c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</row>
    <row r="51" spans="1:47" ht="16.5" customHeight="1">
      <c r="A51" s="1240"/>
      <c r="B51" s="1241"/>
      <c r="C51" s="1241"/>
      <c r="D51" s="94" t="s">
        <v>28</v>
      </c>
      <c r="E51" s="234">
        <v>0</v>
      </c>
      <c r="F51" s="234">
        <v>23</v>
      </c>
      <c r="G51" s="234">
        <v>320</v>
      </c>
      <c r="H51" s="234">
        <v>496</v>
      </c>
      <c r="I51" s="234">
        <v>2036</v>
      </c>
      <c r="J51" s="234">
        <v>1003</v>
      </c>
      <c r="K51" s="234">
        <v>2154</v>
      </c>
      <c r="L51" s="234">
        <v>1997</v>
      </c>
      <c r="M51" s="234">
        <v>10375</v>
      </c>
      <c r="N51" s="234">
        <v>36998</v>
      </c>
      <c r="O51" s="234">
        <v>27619</v>
      </c>
      <c r="P51" s="234">
        <v>25725</v>
      </c>
      <c r="Q51" s="234">
        <v>22460</v>
      </c>
      <c r="R51" s="234">
        <v>13806</v>
      </c>
      <c r="S51" s="234">
        <v>11520</v>
      </c>
      <c r="T51" s="234">
        <v>11121</v>
      </c>
      <c r="U51" s="234">
        <v>9157</v>
      </c>
      <c r="V51" s="234">
        <v>6177</v>
      </c>
      <c r="W51" s="234">
        <v>5268</v>
      </c>
      <c r="X51" s="234">
        <v>1330</v>
      </c>
      <c r="Y51" s="234">
        <v>1823</v>
      </c>
      <c r="Z51" s="235">
        <v>191408</v>
      </c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</row>
    <row r="52" spans="1:47" ht="16.5" customHeight="1">
      <c r="A52" s="1240"/>
      <c r="B52" s="1241"/>
      <c r="C52" s="1241"/>
      <c r="D52" s="93" t="s">
        <v>26</v>
      </c>
      <c r="E52" s="239">
        <v>0</v>
      </c>
      <c r="F52" s="239">
        <v>4</v>
      </c>
      <c r="G52" s="239">
        <v>37</v>
      </c>
      <c r="H52" s="239">
        <v>45</v>
      </c>
      <c r="I52" s="239">
        <v>114</v>
      </c>
      <c r="J52" s="239">
        <v>39</v>
      </c>
      <c r="K52" s="239">
        <v>68</v>
      </c>
      <c r="L52" s="239">
        <v>37</v>
      </c>
      <c r="M52" s="239">
        <v>156</v>
      </c>
      <c r="N52" s="239">
        <v>545</v>
      </c>
      <c r="O52" s="239">
        <v>396</v>
      </c>
      <c r="P52" s="239">
        <v>362</v>
      </c>
      <c r="Q52" s="239">
        <v>337</v>
      </c>
      <c r="R52" s="239">
        <v>190</v>
      </c>
      <c r="S52" s="239">
        <v>129</v>
      </c>
      <c r="T52" s="239">
        <v>133</v>
      </c>
      <c r="U52" s="239">
        <v>83</v>
      </c>
      <c r="V52" s="239">
        <v>47</v>
      </c>
      <c r="W52" s="239">
        <v>41</v>
      </c>
      <c r="X52" s="239">
        <v>12</v>
      </c>
      <c r="Y52" s="239">
        <v>27</v>
      </c>
      <c r="Z52" s="240">
        <v>2802</v>
      </c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</row>
    <row r="53" spans="1:47" ht="16.5" customHeight="1">
      <c r="A53" s="1240" t="s">
        <v>33</v>
      </c>
      <c r="B53" s="1241"/>
      <c r="C53" s="1241"/>
      <c r="D53" s="92" t="s">
        <v>27</v>
      </c>
      <c r="E53" s="232">
        <v>24</v>
      </c>
      <c r="F53" s="232">
        <v>12</v>
      </c>
      <c r="G53" s="232">
        <v>40</v>
      </c>
      <c r="H53" s="232">
        <v>97</v>
      </c>
      <c r="I53" s="232">
        <v>218</v>
      </c>
      <c r="J53" s="232">
        <v>279</v>
      </c>
      <c r="K53" s="232">
        <v>338</v>
      </c>
      <c r="L53" s="232">
        <v>477</v>
      </c>
      <c r="M53" s="232">
        <v>1001</v>
      </c>
      <c r="N53" s="232">
        <v>1755</v>
      </c>
      <c r="O53" s="232">
        <v>1429</v>
      </c>
      <c r="P53" s="232">
        <v>1016</v>
      </c>
      <c r="Q53" s="232">
        <v>711</v>
      </c>
      <c r="R53" s="232">
        <v>508</v>
      </c>
      <c r="S53" s="232">
        <v>402</v>
      </c>
      <c r="T53" s="232">
        <v>412</v>
      </c>
      <c r="U53" s="232">
        <v>442</v>
      </c>
      <c r="V53" s="232">
        <v>226</v>
      </c>
      <c r="W53" s="232">
        <v>99</v>
      </c>
      <c r="X53" s="232">
        <v>30</v>
      </c>
      <c r="Y53" s="232">
        <v>40</v>
      </c>
      <c r="Z53" s="233">
        <v>9555</v>
      </c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</row>
    <row r="54" spans="1:47" ht="16.5" customHeight="1">
      <c r="A54" s="1240"/>
      <c r="B54" s="1241"/>
      <c r="C54" s="1241"/>
      <c r="D54" s="94" t="s">
        <v>28</v>
      </c>
      <c r="E54" s="234">
        <v>19</v>
      </c>
      <c r="F54" s="234">
        <v>291</v>
      </c>
      <c r="G54" s="234">
        <v>2590</v>
      </c>
      <c r="H54" s="234">
        <v>10000</v>
      </c>
      <c r="I54" s="234">
        <v>30956</v>
      </c>
      <c r="J54" s="234">
        <v>65642</v>
      </c>
      <c r="K54" s="234">
        <v>97773</v>
      </c>
      <c r="L54" s="234">
        <v>165167</v>
      </c>
      <c r="M54" s="234">
        <v>386824</v>
      </c>
      <c r="N54" s="234">
        <v>680203</v>
      </c>
      <c r="O54" s="234">
        <v>602461</v>
      </c>
      <c r="P54" s="234">
        <v>427761</v>
      </c>
      <c r="Q54" s="234">
        <v>289879</v>
      </c>
      <c r="R54" s="234">
        <v>241312</v>
      </c>
      <c r="S54" s="234">
        <v>194836</v>
      </c>
      <c r="T54" s="234">
        <v>201069</v>
      </c>
      <c r="U54" s="234">
        <v>236301</v>
      </c>
      <c r="V54" s="234">
        <v>123614</v>
      </c>
      <c r="W54" s="234">
        <v>45705</v>
      </c>
      <c r="X54" s="234">
        <v>16732</v>
      </c>
      <c r="Y54" s="234">
        <v>13398</v>
      </c>
      <c r="Z54" s="235">
        <v>3832533</v>
      </c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</row>
    <row r="55" spans="1:47" ht="16.5" customHeight="1" thickBot="1">
      <c r="A55" s="1242"/>
      <c r="B55" s="1243"/>
      <c r="C55" s="1243"/>
      <c r="D55" s="98" t="s">
        <v>26</v>
      </c>
      <c r="E55" s="241">
        <v>7</v>
      </c>
      <c r="F55" s="241">
        <v>56</v>
      </c>
      <c r="G55" s="241">
        <v>292</v>
      </c>
      <c r="H55" s="241">
        <v>769</v>
      </c>
      <c r="I55" s="241">
        <v>1699</v>
      </c>
      <c r="J55" s="241">
        <v>2487</v>
      </c>
      <c r="K55" s="241">
        <v>2856</v>
      </c>
      <c r="L55" s="241">
        <v>3714</v>
      </c>
      <c r="M55" s="241">
        <v>7001</v>
      </c>
      <c r="N55" s="241">
        <v>10129</v>
      </c>
      <c r="O55" s="241">
        <v>7317</v>
      </c>
      <c r="P55" s="241">
        <v>4384</v>
      </c>
      <c r="Q55" s="241">
        <v>2540</v>
      </c>
      <c r="R55" s="241">
        <v>1746</v>
      </c>
      <c r="S55" s="241">
        <v>1209</v>
      </c>
      <c r="T55" s="241">
        <v>1063</v>
      </c>
      <c r="U55" s="241">
        <v>1002</v>
      </c>
      <c r="V55" s="241">
        <v>494</v>
      </c>
      <c r="W55" s="241">
        <v>167</v>
      </c>
      <c r="X55" s="241">
        <v>54</v>
      </c>
      <c r="Y55" s="241">
        <v>59</v>
      </c>
      <c r="Z55" s="241">
        <v>49045</v>
      </c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</row>
    <row r="56" spans="1:47" ht="16.5" customHeight="1" thickBot="1">
      <c r="A56" s="89"/>
      <c r="B56" s="89"/>
      <c r="C56" s="89"/>
      <c r="D56" s="89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</row>
    <row r="57" spans="1:47" ht="16.5" customHeight="1">
      <c r="A57" s="89"/>
      <c r="B57" s="89"/>
      <c r="C57" s="89"/>
      <c r="D57" s="89"/>
      <c r="E57" s="221"/>
      <c r="F57" s="221"/>
      <c r="G57" s="1235" t="s">
        <v>422</v>
      </c>
      <c r="H57" s="1236"/>
      <c r="I57" s="1236"/>
      <c r="J57" s="1236"/>
      <c r="K57" s="1227" t="s">
        <v>434</v>
      </c>
      <c r="L57" s="1228"/>
      <c r="M57" s="1231" t="s">
        <v>435</v>
      </c>
      <c r="N57" s="1232"/>
      <c r="O57" s="1232"/>
      <c r="P57" s="1232"/>
      <c r="Q57" s="1232"/>
      <c r="R57" s="1232"/>
      <c r="S57" s="1232"/>
      <c r="T57" s="1233"/>
      <c r="U57" s="1231" t="s">
        <v>436</v>
      </c>
      <c r="V57" s="1232"/>
      <c r="W57" s="1232"/>
      <c r="X57" s="1232"/>
      <c r="Y57" s="1232"/>
      <c r="Z57" s="1234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</row>
    <row r="58" spans="1:47" ht="16.5" customHeight="1">
      <c r="A58" s="89"/>
      <c r="B58" s="89"/>
      <c r="C58" s="89"/>
      <c r="D58" s="89"/>
      <c r="E58" s="221"/>
      <c r="F58" s="221"/>
      <c r="G58" s="1237" t="s">
        <v>437</v>
      </c>
      <c r="H58" s="1220"/>
      <c r="I58" s="1220" t="s">
        <v>438</v>
      </c>
      <c r="J58" s="1220"/>
      <c r="K58" s="1229"/>
      <c r="L58" s="1230"/>
      <c r="M58" s="1220" t="s">
        <v>439</v>
      </c>
      <c r="N58" s="1220"/>
      <c r="O58" s="1220" t="s">
        <v>440</v>
      </c>
      <c r="P58" s="1220"/>
      <c r="Q58" s="1220" t="s">
        <v>441</v>
      </c>
      <c r="R58" s="1220"/>
      <c r="S58" s="1220" t="s">
        <v>442</v>
      </c>
      <c r="T58" s="1220"/>
      <c r="U58" s="1223" t="s">
        <v>437</v>
      </c>
      <c r="V58" s="1224"/>
      <c r="W58" s="1220" t="s">
        <v>443</v>
      </c>
      <c r="X58" s="1220"/>
      <c r="Y58" s="1220" t="s">
        <v>444</v>
      </c>
      <c r="Z58" s="1225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</row>
    <row r="59" spans="1:47" ht="16.5" customHeight="1" thickBot="1">
      <c r="A59" s="89"/>
      <c r="B59" s="89"/>
      <c r="C59" s="89"/>
      <c r="D59" s="89"/>
      <c r="E59" s="221"/>
      <c r="F59" s="221"/>
      <c r="G59" s="1226">
        <v>30</v>
      </c>
      <c r="H59" s="1218"/>
      <c r="I59" s="1218">
        <v>3048</v>
      </c>
      <c r="J59" s="1218"/>
      <c r="K59" s="1218">
        <v>2</v>
      </c>
      <c r="L59" s="1218"/>
      <c r="M59" s="1218">
        <v>81</v>
      </c>
      <c r="N59" s="1218"/>
      <c r="O59" s="1218">
        <v>1</v>
      </c>
      <c r="P59" s="1218"/>
      <c r="Q59" s="1218">
        <v>21</v>
      </c>
      <c r="R59" s="1218"/>
      <c r="S59" s="1221">
        <v>102</v>
      </c>
      <c r="T59" s="1222"/>
      <c r="U59" s="1218">
        <v>9689</v>
      </c>
      <c r="V59" s="1218"/>
      <c r="W59" s="1218">
        <v>3832533</v>
      </c>
      <c r="X59" s="1218"/>
      <c r="Y59" s="1218">
        <v>49045</v>
      </c>
      <c r="Z59" s="121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</row>
  </sheetData>
  <mergeCells count="48"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5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opLeftCell="B2" zoomScale="60" zoomScaleNormal="60" workbookViewId="0"/>
  </sheetViews>
  <sheetFormatPr defaultRowHeight="13.5"/>
  <cols>
    <col min="31" max="33" width="0" hidden="1" customWidth="1"/>
  </cols>
  <sheetData>
    <row r="1" spans="1:47" ht="18.75">
      <c r="A1" s="1244" t="s">
        <v>65</v>
      </c>
      <c r="B1" s="1245"/>
      <c r="C1" s="1245"/>
      <c r="D1" s="1245"/>
      <c r="E1" s="1245"/>
      <c r="F1" s="1245"/>
      <c r="G1" s="1245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</row>
    <row r="2" spans="1:47" ht="25.5">
      <c r="A2" s="1246" t="s">
        <v>0</v>
      </c>
      <c r="B2" s="1246"/>
      <c r="C2" s="1246"/>
      <c r="D2" s="1246"/>
      <c r="E2" s="1246"/>
      <c r="F2" s="1246"/>
      <c r="G2" s="1246"/>
      <c r="H2" s="1246"/>
      <c r="I2" s="1246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</row>
    <row r="3" spans="1:47" ht="14.25" thickBo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</row>
    <row r="4" spans="1:47" ht="16.5" customHeight="1">
      <c r="A4" s="106" t="s">
        <v>36</v>
      </c>
      <c r="B4" s="107" t="s">
        <v>35</v>
      </c>
      <c r="C4" s="107" t="s">
        <v>1</v>
      </c>
      <c r="D4" s="107" t="s">
        <v>2</v>
      </c>
      <c r="E4" s="107" t="s">
        <v>3</v>
      </c>
      <c r="F4" s="107" t="s">
        <v>4</v>
      </c>
      <c r="G4" s="107" t="s">
        <v>5</v>
      </c>
      <c r="H4" s="107" t="s">
        <v>6</v>
      </c>
      <c r="I4" s="107" t="s">
        <v>7</v>
      </c>
      <c r="J4" s="107" t="s">
        <v>8</v>
      </c>
      <c r="K4" s="107" t="s">
        <v>9</v>
      </c>
      <c r="L4" s="107" t="s">
        <v>10</v>
      </c>
      <c r="M4" s="107" t="s">
        <v>11</v>
      </c>
      <c r="N4" s="107" t="s">
        <v>12</v>
      </c>
      <c r="O4" s="107" t="s">
        <v>13</v>
      </c>
      <c r="P4" s="107" t="s">
        <v>14</v>
      </c>
      <c r="Q4" s="107" t="s">
        <v>15</v>
      </c>
      <c r="R4" s="107" t="s">
        <v>16</v>
      </c>
      <c r="S4" s="107" t="s">
        <v>17</v>
      </c>
      <c r="T4" s="107" t="s">
        <v>18</v>
      </c>
      <c r="U4" s="107" t="s">
        <v>19</v>
      </c>
      <c r="V4" s="107" t="s">
        <v>20</v>
      </c>
      <c r="W4" s="107" t="s">
        <v>21</v>
      </c>
      <c r="X4" s="107" t="s">
        <v>22</v>
      </c>
      <c r="Y4" s="107" t="s">
        <v>23</v>
      </c>
      <c r="Z4" s="108" t="s">
        <v>25</v>
      </c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 ht="16.5" customHeight="1">
      <c r="A5" s="1240" t="s">
        <v>32</v>
      </c>
      <c r="B5" s="1241" t="s">
        <v>29</v>
      </c>
      <c r="C5" s="1241" t="s">
        <v>51</v>
      </c>
      <c r="D5" s="103" t="s">
        <v>27</v>
      </c>
      <c r="E5" s="231">
        <v>0</v>
      </c>
      <c r="F5" s="232">
        <v>0</v>
      </c>
      <c r="G5" s="232">
        <v>0</v>
      </c>
      <c r="H5" s="232">
        <v>1</v>
      </c>
      <c r="I5" s="232">
        <v>1</v>
      </c>
      <c r="J5" s="232">
        <v>2</v>
      </c>
      <c r="K5" s="232">
        <v>3</v>
      </c>
      <c r="L5" s="232">
        <v>37</v>
      </c>
      <c r="M5" s="232">
        <v>34</v>
      </c>
      <c r="N5" s="232">
        <v>127</v>
      </c>
      <c r="O5" s="232">
        <v>160</v>
      </c>
      <c r="P5" s="232">
        <v>121</v>
      </c>
      <c r="Q5" s="232">
        <v>32</v>
      </c>
      <c r="R5" s="232">
        <v>14</v>
      </c>
      <c r="S5" s="232">
        <v>10</v>
      </c>
      <c r="T5" s="232">
        <v>14</v>
      </c>
      <c r="U5" s="232">
        <v>6</v>
      </c>
      <c r="V5" s="232">
        <v>11</v>
      </c>
      <c r="W5" s="232">
        <v>3</v>
      </c>
      <c r="X5" s="232">
        <v>3</v>
      </c>
      <c r="Y5" s="232">
        <v>1</v>
      </c>
      <c r="Z5" s="233">
        <v>578</v>
      </c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</row>
    <row r="6" spans="1:47" ht="16.5" customHeight="1">
      <c r="A6" s="1240"/>
      <c r="B6" s="1241"/>
      <c r="C6" s="1241"/>
      <c r="D6" s="105" t="s">
        <v>28</v>
      </c>
      <c r="E6" s="234">
        <v>0</v>
      </c>
      <c r="F6" s="234">
        <v>21</v>
      </c>
      <c r="G6" s="234">
        <v>0</v>
      </c>
      <c r="H6" s="234">
        <v>173</v>
      </c>
      <c r="I6" s="234">
        <v>317</v>
      </c>
      <c r="J6" s="234">
        <v>714</v>
      </c>
      <c r="K6" s="234">
        <v>990</v>
      </c>
      <c r="L6" s="234">
        <v>16026</v>
      </c>
      <c r="M6" s="234">
        <v>16270</v>
      </c>
      <c r="N6" s="234">
        <v>66330</v>
      </c>
      <c r="O6" s="234">
        <v>91212</v>
      </c>
      <c r="P6" s="234">
        <v>74651</v>
      </c>
      <c r="Q6" s="234">
        <v>20679</v>
      </c>
      <c r="R6" s="234">
        <v>9534</v>
      </c>
      <c r="S6" s="234">
        <v>6012</v>
      </c>
      <c r="T6" s="234">
        <v>10219</v>
      </c>
      <c r="U6" s="234">
        <v>4143</v>
      </c>
      <c r="V6" s="234">
        <v>8220</v>
      </c>
      <c r="W6" s="234">
        <v>2306</v>
      </c>
      <c r="X6" s="234">
        <v>1949</v>
      </c>
      <c r="Y6" s="234">
        <v>474</v>
      </c>
      <c r="Z6" s="235">
        <v>330240</v>
      </c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</row>
    <row r="7" spans="1:47" ht="16.5" customHeight="1">
      <c r="A7" s="1240"/>
      <c r="B7" s="1241"/>
      <c r="C7" s="1241"/>
      <c r="D7" s="104" t="s">
        <v>26</v>
      </c>
      <c r="E7" s="236">
        <v>0</v>
      </c>
      <c r="F7" s="236">
        <v>4</v>
      </c>
      <c r="G7" s="236">
        <v>0</v>
      </c>
      <c r="H7" s="236">
        <v>13</v>
      </c>
      <c r="I7" s="236">
        <v>16</v>
      </c>
      <c r="J7" s="236">
        <v>25</v>
      </c>
      <c r="K7" s="236">
        <v>28</v>
      </c>
      <c r="L7" s="236">
        <v>355</v>
      </c>
      <c r="M7" s="236">
        <v>282</v>
      </c>
      <c r="N7" s="236">
        <v>979</v>
      </c>
      <c r="O7" s="236">
        <v>1047</v>
      </c>
      <c r="P7" s="236">
        <v>718</v>
      </c>
      <c r="Q7" s="236">
        <v>158</v>
      </c>
      <c r="R7" s="236">
        <v>61</v>
      </c>
      <c r="S7" s="236">
        <v>33</v>
      </c>
      <c r="T7" s="236">
        <v>42</v>
      </c>
      <c r="U7" s="236">
        <v>16</v>
      </c>
      <c r="V7" s="236">
        <v>30</v>
      </c>
      <c r="W7" s="236">
        <v>7</v>
      </c>
      <c r="X7" s="236">
        <v>5</v>
      </c>
      <c r="Y7" s="236">
        <v>1</v>
      </c>
      <c r="Z7" s="237">
        <v>3820</v>
      </c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</row>
    <row r="8" spans="1:47" ht="16.5" customHeight="1">
      <c r="A8" s="1240"/>
      <c r="B8" s="1241"/>
      <c r="C8" s="1241" t="s">
        <v>52</v>
      </c>
      <c r="D8" s="103" t="s">
        <v>27</v>
      </c>
      <c r="E8" s="232">
        <v>0</v>
      </c>
      <c r="F8" s="232">
        <v>1</v>
      </c>
      <c r="G8" s="232">
        <v>0</v>
      </c>
      <c r="H8" s="232">
        <v>4</v>
      </c>
      <c r="I8" s="232">
        <v>31</v>
      </c>
      <c r="J8" s="232">
        <v>21</v>
      </c>
      <c r="K8" s="232">
        <v>20</v>
      </c>
      <c r="L8" s="232">
        <v>46</v>
      </c>
      <c r="M8" s="232">
        <v>38</v>
      </c>
      <c r="N8" s="232">
        <v>32</v>
      </c>
      <c r="O8" s="232">
        <v>23</v>
      </c>
      <c r="P8" s="232">
        <v>30</v>
      </c>
      <c r="Q8" s="232">
        <v>4</v>
      </c>
      <c r="R8" s="232">
        <v>3</v>
      </c>
      <c r="S8" s="232">
        <v>1</v>
      </c>
      <c r="T8" s="232">
        <v>4</v>
      </c>
      <c r="U8" s="232">
        <v>1</v>
      </c>
      <c r="V8" s="232">
        <v>0</v>
      </c>
      <c r="W8" s="232">
        <v>1</v>
      </c>
      <c r="X8" s="232">
        <v>0</v>
      </c>
      <c r="Y8" s="232">
        <v>0</v>
      </c>
      <c r="Z8" s="233">
        <v>260</v>
      </c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</row>
    <row r="9" spans="1:47" ht="16.5" customHeight="1">
      <c r="A9" s="1240"/>
      <c r="B9" s="1241"/>
      <c r="C9" s="1241"/>
      <c r="D9" s="105" t="s">
        <v>28</v>
      </c>
      <c r="E9" s="234">
        <v>0</v>
      </c>
      <c r="F9" s="234">
        <v>76</v>
      </c>
      <c r="G9" s="234">
        <v>14</v>
      </c>
      <c r="H9" s="234">
        <v>516</v>
      </c>
      <c r="I9" s="234">
        <v>6060</v>
      </c>
      <c r="J9" s="234">
        <v>4570</v>
      </c>
      <c r="K9" s="234">
        <v>5192</v>
      </c>
      <c r="L9" s="234">
        <v>12777</v>
      </c>
      <c r="M9" s="234">
        <v>12567</v>
      </c>
      <c r="N9" s="234">
        <v>10866</v>
      </c>
      <c r="O9" s="234">
        <v>9261</v>
      </c>
      <c r="P9" s="234">
        <v>14011</v>
      </c>
      <c r="Q9" s="234">
        <v>1609</v>
      </c>
      <c r="R9" s="234">
        <v>1483</v>
      </c>
      <c r="S9" s="234">
        <v>529</v>
      </c>
      <c r="T9" s="234">
        <v>1616</v>
      </c>
      <c r="U9" s="234">
        <v>271</v>
      </c>
      <c r="V9" s="234">
        <v>94</v>
      </c>
      <c r="W9" s="234">
        <v>301</v>
      </c>
      <c r="X9" s="234">
        <v>85</v>
      </c>
      <c r="Y9" s="234">
        <v>140</v>
      </c>
      <c r="Z9" s="235">
        <v>82038</v>
      </c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</row>
    <row r="10" spans="1:47" ht="16.5" customHeight="1">
      <c r="A10" s="1240"/>
      <c r="B10" s="1241"/>
      <c r="C10" s="1241"/>
      <c r="D10" s="104" t="s">
        <v>26</v>
      </c>
      <c r="E10" s="236">
        <v>0</v>
      </c>
      <c r="F10" s="236">
        <v>14</v>
      </c>
      <c r="G10" s="236">
        <v>2</v>
      </c>
      <c r="H10" s="236">
        <v>37</v>
      </c>
      <c r="I10" s="236">
        <v>289</v>
      </c>
      <c r="J10" s="236">
        <v>164</v>
      </c>
      <c r="K10" s="236">
        <v>149</v>
      </c>
      <c r="L10" s="236">
        <v>290</v>
      </c>
      <c r="M10" s="236">
        <v>220</v>
      </c>
      <c r="N10" s="236">
        <v>159</v>
      </c>
      <c r="O10" s="236">
        <v>103</v>
      </c>
      <c r="P10" s="236">
        <v>133</v>
      </c>
      <c r="Q10" s="236">
        <v>12</v>
      </c>
      <c r="R10" s="236">
        <v>10</v>
      </c>
      <c r="S10" s="236">
        <v>2</v>
      </c>
      <c r="T10" s="236">
        <v>7</v>
      </c>
      <c r="U10" s="236">
        <v>1</v>
      </c>
      <c r="V10" s="236">
        <v>0</v>
      </c>
      <c r="W10" s="236">
        <v>1</v>
      </c>
      <c r="X10" s="236">
        <v>0</v>
      </c>
      <c r="Y10" s="236">
        <v>0</v>
      </c>
      <c r="Z10" s="237">
        <v>1593</v>
      </c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</row>
    <row r="11" spans="1:47" ht="16.5" customHeight="1">
      <c r="A11" s="1240"/>
      <c r="B11" s="1241"/>
      <c r="C11" s="1241" t="s">
        <v>53</v>
      </c>
      <c r="D11" s="103" t="s">
        <v>27</v>
      </c>
      <c r="E11" s="232"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0</v>
      </c>
      <c r="K11" s="232">
        <v>0</v>
      </c>
      <c r="L11" s="232">
        <v>0</v>
      </c>
      <c r="M11" s="232">
        <v>1</v>
      </c>
      <c r="N11" s="232">
        <v>0</v>
      </c>
      <c r="O11" s="232">
        <v>1</v>
      </c>
      <c r="P11" s="232">
        <v>3</v>
      </c>
      <c r="Q11" s="232">
        <v>0</v>
      </c>
      <c r="R11" s="232">
        <v>0</v>
      </c>
      <c r="S11" s="232">
        <v>0</v>
      </c>
      <c r="T11" s="232">
        <v>4</v>
      </c>
      <c r="U11" s="232">
        <v>0</v>
      </c>
      <c r="V11" s="232">
        <v>2</v>
      </c>
      <c r="W11" s="232">
        <v>0</v>
      </c>
      <c r="X11" s="232">
        <v>0</v>
      </c>
      <c r="Y11" s="232">
        <v>0</v>
      </c>
      <c r="Z11" s="233">
        <v>12</v>
      </c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</row>
    <row r="12" spans="1:47" ht="16.5" customHeight="1">
      <c r="A12" s="1240"/>
      <c r="B12" s="1241"/>
      <c r="C12" s="1241"/>
      <c r="D12" s="105" t="s">
        <v>28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4">
        <v>0</v>
      </c>
      <c r="K12" s="234">
        <v>0</v>
      </c>
      <c r="L12" s="234">
        <v>0</v>
      </c>
      <c r="M12" s="234">
        <v>352</v>
      </c>
      <c r="N12" s="234">
        <v>0</v>
      </c>
      <c r="O12" s="234">
        <v>412</v>
      </c>
      <c r="P12" s="234">
        <v>1042</v>
      </c>
      <c r="Q12" s="234">
        <v>0</v>
      </c>
      <c r="R12" s="234">
        <v>97</v>
      </c>
      <c r="S12" s="234">
        <v>0</v>
      </c>
      <c r="T12" s="234">
        <v>1068</v>
      </c>
      <c r="U12" s="234">
        <v>0</v>
      </c>
      <c r="V12" s="234">
        <v>627</v>
      </c>
      <c r="W12" s="234">
        <v>0</v>
      </c>
      <c r="X12" s="234">
        <v>111</v>
      </c>
      <c r="Y12" s="234">
        <v>0</v>
      </c>
      <c r="Z12" s="235">
        <v>3709</v>
      </c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</row>
    <row r="13" spans="1:47" ht="16.5" customHeight="1">
      <c r="A13" s="1240"/>
      <c r="B13" s="1241"/>
      <c r="C13" s="1241"/>
      <c r="D13" s="104" t="s">
        <v>26</v>
      </c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6">
        <v>0</v>
      </c>
      <c r="K13" s="236">
        <v>0</v>
      </c>
      <c r="L13" s="236">
        <v>0</v>
      </c>
      <c r="M13" s="236">
        <v>8</v>
      </c>
      <c r="N13" s="236">
        <v>0</v>
      </c>
      <c r="O13" s="236">
        <v>5</v>
      </c>
      <c r="P13" s="236">
        <v>9</v>
      </c>
      <c r="Q13" s="236">
        <v>0</v>
      </c>
      <c r="R13" s="236">
        <v>1</v>
      </c>
      <c r="S13" s="236">
        <v>0</v>
      </c>
      <c r="T13" s="236">
        <v>5</v>
      </c>
      <c r="U13" s="236">
        <v>0</v>
      </c>
      <c r="V13" s="236">
        <v>3</v>
      </c>
      <c r="W13" s="236">
        <v>0</v>
      </c>
      <c r="X13" s="236">
        <v>1</v>
      </c>
      <c r="Y13" s="236">
        <v>0</v>
      </c>
      <c r="Z13" s="237">
        <v>32</v>
      </c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</row>
    <row r="14" spans="1:47" ht="16.5" customHeight="1">
      <c r="A14" s="1240"/>
      <c r="B14" s="1241"/>
      <c r="C14" s="1247" t="s">
        <v>54</v>
      </c>
      <c r="D14" s="103" t="s">
        <v>27</v>
      </c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0</v>
      </c>
      <c r="K14" s="232">
        <v>0</v>
      </c>
      <c r="L14" s="232">
        <v>0</v>
      </c>
      <c r="M14" s="232">
        <v>0</v>
      </c>
      <c r="N14" s="232">
        <v>0</v>
      </c>
      <c r="O14" s="232">
        <v>1</v>
      </c>
      <c r="P14" s="232">
        <v>0</v>
      </c>
      <c r="Q14" s="232">
        <v>0</v>
      </c>
      <c r="R14" s="232">
        <v>0</v>
      </c>
      <c r="S14" s="232">
        <v>0</v>
      </c>
      <c r="T14" s="232">
        <v>0</v>
      </c>
      <c r="U14" s="232">
        <v>0</v>
      </c>
      <c r="V14" s="232">
        <v>0</v>
      </c>
      <c r="W14" s="232">
        <v>0</v>
      </c>
      <c r="X14" s="232">
        <v>0</v>
      </c>
      <c r="Y14" s="232">
        <v>0</v>
      </c>
      <c r="Z14" s="233">
        <v>1</v>
      </c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</row>
    <row r="15" spans="1:47" ht="16.5" customHeight="1">
      <c r="A15" s="1240"/>
      <c r="B15" s="1241"/>
      <c r="C15" s="1247"/>
      <c r="D15" s="105" t="s">
        <v>28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0</v>
      </c>
      <c r="N15" s="234">
        <v>0</v>
      </c>
      <c r="O15" s="234">
        <v>377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5">
        <v>377</v>
      </c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</row>
    <row r="16" spans="1:47" ht="16.5" customHeight="1">
      <c r="A16" s="1240"/>
      <c r="B16" s="1241"/>
      <c r="C16" s="1247"/>
      <c r="D16" s="104" t="s">
        <v>26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3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8">
        <v>3</v>
      </c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</row>
    <row r="17" spans="1:47" ht="16.5" customHeight="1">
      <c r="A17" s="1240"/>
      <c r="B17" s="1241" t="s">
        <v>30</v>
      </c>
      <c r="C17" s="1241"/>
      <c r="D17" s="103" t="s">
        <v>27</v>
      </c>
      <c r="E17" s="232">
        <v>0</v>
      </c>
      <c r="F17" s="232">
        <v>1</v>
      </c>
      <c r="G17" s="232">
        <v>0</v>
      </c>
      <c r="H17" s="232">
        <v>5</v>
      </c>
      <c r="I17" s="232">
        <v>32</v>
      </c>
      <c r="J17" s="232">
        <v>23</v>
      </c>
      <c r="K17" s="232">
        <v>23</v>
      </c>
      <c r="L17" s="232">
        <v>82</v>
      </c>
      <c r="M17" s="232">
        <v>73</v>
      </c>
      <c r="N17" s="232">
        <v>159</v>
      </c>
      <c r="O17" s="232">
        <v>186</v>
      </c>
      <c r="P17" s="232">
        <v>155</v>
      </c>
      <c r="Q17" s="232">
        <v>36</v>
      </c>
      <c r="R17" s="232">
        <v>18</v>
      </c>
      <c r="S17" s="232">
        <v>11</v>
      </c>
      <c r="T17" s="232">
        <v>21</v>
      </c>
      <c r="U17" s="232">
        <v>6</v>
      </c>
      <c r="V17" s="232">
        <v>13</v>
      </c>
      <c r="W17" s="232">
        <v>4</v>
      </c>
      <c r="X17" s="232">
        <v>3</v>
      </c>
      <c r="Y17" s="232">
        <v>1</v>
      </c>
      <c r="Z17" s="958">
        <v>853</v>
      </c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</row>
    <row r="18" spans="1:47" ht="16.5" customHeight="1">
      <c r="A18" s="1240"/>
      <c r="B18" s="1241"/>
      <c r="C18" s="1241"/>
      <c r="D18" s="105" t="s">
        <v>28</v>
      </c>
      <c r="E18" s="234">
        <v>0</v>
      </c>
      <c r="F18" s="234">
        <v>97</v>
      </c>
      <c r="G18" s="234">
        <v>14</v>
      </c>
      <c r="H18" s="234">
        <v>689</v>
      </c>
      <c r="I18" s="234">
        <v>6377</v>
      </c>
      <c r="J18" s="234">
        <v>5284</v>
      </c>
      <c r="K18" s="234">
        <v>6182</v>
      </c>
      <c r="L18" s="234">
        <v>28803</v>
      </c>
      <c r="M18" s="234">
        <v>29189</v>
      </c>
      <c r="N18" s="234">
        <v>77196</v>
      </c>
      <c r="O18" s="234">
        <v>101262</v>
      </c>
      <c r="P18" s="234">
        <v>89704</v>
      </c>
      <c r="Q18" s="234">
        <v>22288</v>
      </c>
      <c r="R18" s="234">
        <v>11114</v>
      </c>
      <c r="S18" s="234">
        <v>6541</v>
      </c>
      <c r="T18" s="234">
        <v>12903</v>
      </c>
      <c r="U18" s="234">
        <v>4414</v>
      </c>
      <c r="V18" s="234">
        <v>8941</v>
      </c>
      <c r="W18" s="234">
        <v>2607</v>
      </c>
      <c r="X18" s="234">
        <v>2145</v>
      </c>
      <c r="Y18" s="234">
        <v>614</v>
      </c>
      <c r="Z18" s="235">
        <v>416364</v>
      </c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</row>
    <row r="19" spans="1:47" ht="16.5" customHeight="1">
      <c r="A19" s="1240"/>
      <c r="B19" s="1241"/>
      <c r="C19" s="1241"/>
      <c r="D19" s="104" t="s">
        <v>26</v>
      </c>
      <c r="E19" s="239">
        <v>0</v>
      </c>
      <c r="F19" s="239">
        <v>18</v>
      </c>
      <c r="G19" s="239">
        <v>2</v>
      </c>
      <c r="H19" s="239">
        <v>50</v>
      </c>
      <c r="I19" s="239">
        <v>305</v>
      </c>
      <c r="J19" s="239">
        <v>189</v>
      </c>
      <c r="K19" s="239">
        <v>177</v>
      </c>
      <c r="L19" s="239">
        <v>645</v>
      </c>
      <c r="M19" s="239">
        <v>510</v>
      </c>
      <c r="N19" s="239">
        <v>1138</v>
      </c>
      <c r="O19" s="239">
        <v>1158</v>
      </c>
      <c r="P19" s="239">
        <v>860</v>
      </c>
      <c r="Q19" s="239">
        <v>170</v>
      </c>
      <c r="R19" s="239">
        <v>72</v>
      </c>
      <c r="S19" s="239">
        <v>35</v>
      </c>
      <c r="T19" s="239">
        <v>54</v>
      </c>
      <c r="U19" s="239">
        <v>17</v>
      </c>
      <c r="V19" s="239">
        <v>33</v>
      </c>
      <c r="W19" s="239">
        <v>8</v>
      </c>
      <c r="X19" s="239">
        <v>6</v>
      </c>
      <c r="Y19" s="239">
        <v>1</v>
      </c>
      <c r="Z19" s="240">
        <v>5448</v>
      </c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</row>
    <row r="20" spans="1:47" ht="16.5" customHeight="1">
      <c r="A20" s="1240"/>
      <c r="B20" s="1241" t="s">
        <v>31</v>
      </c>
      <c r="C20" s="1247" t="s">
        <v>55</v>
      </c>
      <c r="D20" s="103" t="s">
        <v>27</v>
      </c>
      <c r="E20" s="232">
        <v>0</v>
      </c>
      <c r="F20" s="232">
        <v>0</v>
      </c>
      <c r="G20" s="232">
        <v>0</v>
      </c>
      <c r="H20" s="232">
        <v>0</v>
      </c>
      <c r="I20" s="232">
        <v>2</v>
      </c>
      <c r="J20" s="232">
        <v>4</v>
      </c>
      <c r="K20" s="232">
        <v>5</v>
      </c>
      <c r="L20" s="232">
        <v>0</v>
      </c>
      <c r="M20" s="232">
        <v>0</v>
      </c>
      <c r="N20" s="232">
        <v>0</v>
      </c>
      <c r="O20" s="232">
        <v>0</v>
      </c>
      <c r="P20" s="232">
        <v>0</v>
      </c>
      <c r="Q20" s="232">
        <v>0</v>
      </c>
      <c r="R20" s="232">
        <v>0</v>
      </c>
      <c r="S20" s="232">
        <v>0</v>
      </c>
      <c r="T20" s="232">
        <v>0</v>
      </c>
      <c r="U20" s="232">
        <v>0</v>
      </c>
      <c r="V20" s="232">
        <v>0</v>
      </c>
      <c r="W20" s="232">
        <v>0</v>
      </c>
      <c r="X20" s="232">
        <v>0</v>
      </c>
      <c r="Y20" s="232">
        <v>0</v>
      </c>
      <c r="Z20" s="233">
        <v>11</v>
      </c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</row>
    <row r="21" spans="1:47" ht="16.5" customHeight="1">
      <c r="A21" s="1240"/>
      <c r="B21" s="1241"/>
      <c r="C21" s="1247"/>
      <c r="D21" s="105" t="s">
        <v>28</v>
      </c>
      <c r="E21" s="234">
        <v>0</v>
      </c>
      <c r="F21" s="234">
        <v>0</v>
      </c>
      <c r="G21" s="234">
        <v>0</v>
      </c>
      <c r="H21" s="234">
        <v>0</v>
      </c>
      <c r="I21" s="234">
        <v>109</v>
      </c>
      <c r="J21" s="234">
        <v>279</v>
      </c>
      <c r="K21" s="234">
        <v>410</v>
      </c>
      <c r="L21" s="234">
        <v>0</v>
      </c>
      <c r="M21" s="234">
        <v>0</v>
      </c>
      <c r="N21" s="234">
        <v>0</v>
      </c>
      <c r="O21" s="234">
        <v>0</v>
      </c>
      <c r="P21" s="234">
        <v>0</v>
      </c>
      <c r="Q21" s="234">
        <v>0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0</v>
      </c>
      <c r="Z21" s="235">
        <v>798</v>
      </c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</row>
    <row r="22" spans="1:47" ht="16.5" customHeight="1">
      <c r="A22" s="1240"/>
      <c r="B22" s="1241"/>
      <c r="C22" s="1247"/>
      <c r="D22" s="104" t="s">
        <v>26</v>
      </c>
      <c r="E22" s="236">
        <v>0</v>
      </c>
      <c r="F22" s="236">
        <v>0</v>
      </c>
      <c r="G22" s="236">
        <v>0</v>
      </c>
      <c r="H22" s="236">
        <v>0</v>
      </c>
      <c r="I22" s="236">
        <v>5</v>
      </c>
      <c r="J22" s="236">
        <v>9</v>
      </c>
      <c r="K22" s="236">
        <v>11</v>
      </c>
      <c r="L22" s="236">
        <v>0</v>
      </c>
      <c r="M22" s="236">
        <v>0</v>
      </c>
      <c r="N22" s="236">
        <v>0</v>
      </c>
      <c r="O22" s="236">
        <v>0</v>
      </c>
      <c r="P22" s="236">
        <v>0</v>
      </c>
      <c r="Q22" s="236">
        <v>0</v>
      </c>
      <c r="R22" s="236">
        <v>0</v>
      </c>
      <c r="S22" s="236">
        <v>0</v>
      </c>
      <c r="T22" s="236">
        <v>0</v>
      </c>
      <c r="U22" s="236">
        <v>0</v>
      </c>
      <c r="V22" s="236">
        <v>0</v>
      </c>
      <c r="W22" s="236">
        <v>0</v>
      </c>
      <c r="X22" s="236">
        <v>0</v>
      </c>
      <c r="Y22" s="236">
        <v>0</v>
      </c>
      <c r="Z22" s="237">
        <v>25</v>
      </c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</row>
    <row r="23" spans="1:47" ht="16.5" customHeight="1">
      <c r="A23" s="1240"/>
      <c r="B23" s="1241"/>
      <c r="C23" s="1247" t="s">
        <v>56</v>
      </c>
      <c r="D23" s="103" t="s">
        <v>27</v>
      </c>
      <c r="E23" s="232">
        <v>0</v>
      </c>
      <c r="F23" s="232">
        <v>0</v>
      </c>
      <c r="G23" s="232">
        <v>0</v>
      </c>
      <c r="H23" s="232">
        <v>0</v>
      </c>
      <c r="I23" s="232">
        <v>0</v>
      </c>
      <c r="J23" s="232">
        <v>0</v>
      </c>
      <c r="K23" s="232">
        <v>0</v>
      </c>
      <c r="L23" s="232">
        <v>0</v>
      </c>
      <c r="M23" s="232">
        <v>0</v>
      </c>
      <c r="N23" s="232">
        <v>0</v>
      </c>
      <c r="O23" s="232">
        <v>0</v>
      </c>
      <c r="P23" s="232">
        <v>0</v>
      </c>
      <c r="Q23" s="232">
        <v>0</v>
      </c>
      <c r="R23" s="232">
        <v>0</v>
      </c>
      <c r="S23" s="232">
        <v>0</v>
      </c>
      <c r="T23" s="232">
        <v>0</v>
      </c>
      <c r="U23" s="232">
        <v>0</v>
      </c>
      <c r="V23" s="232">
        <v>0</v>
      </c>
      <c r="W23" s="232">
        <v>0</v>
      </c>
      <c r="X23" s="232">
        <v>0</v>
      </c>
      <c r="Y23" s="232">
        <v>0</v>
      </c>
      <c r="Z23" s="233">
        <v>0</v>
      </c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</row>
    <row r="24" spans="1:47" ht="16.5" customHeight="1">
      <c r="A24" s="1240"/>
      <c r="B24" s="1241"/>
      <c r="C24" s="1247"/>
      <c r="D24" s="105" t="s">
        <v>28</v>
      </c>
      <c r="E24" s="234">
        <v>0</v>
      </c>
      <c r="F24" s="234">
        <v>0</v>
      </c>
      <c r="G24" s="234">
        <v>0</v>
      </c>
      <c r="H24" s="234">
        <v>0</v>
      </c>
      <c r="I24" s="234">
        <v>0</v>
      </c>
      <c r="J24" s="234">
        <v>0</v>
      </c>
      <c r="K24" s="234">
        <v>0</v>
      </c>
      <c r="L24" s="234">
        <v>0</v>
      </c>
      <c r="M24" s="234">
        <v>0</v>
      </c>
      <c r="N24" s="234">
        <v>0</v>
      </c>
      <c r="O24" s="234">
        <v>0</v>
      </c>
      <c r="P24" s="234">
        <v>0</v>
      </c>
      <c r="Q24" s="234">
        <v>0</v>
      </c>
      <c r="R24" s="234">
        <v>0</v>
      </c>
      <c r="S24" s="234">
        <v>0</v>
      </c>
      <c r="T24" s="234">
        <v>0</v>
      </c>
      <c r="U24" s="234">
        <v>0</v>
      </c>
      <c r="V24" s="234">
        <v>0</v>
      </c>
      <c r="W24" s="234">
        <v>0</v>
      </c>
      <c r="X24" s="234">
        <v>0</v>
      </c>
      <c r="Y24" s="234">
        <v>0</v>
      </c>
      <c r="Z24" s="235">
        <v>0</v>
      </c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</row>
    <row r="25" spans="1:47" ht="16.5" customHeight="1">
      <c r="A25" s="1240"/>
      <c r="B25" s="1241"/>
      <c r="C25" s="1247"/>
      <c r="D25" s="104" t="s">
        <v>26</v>
      </c>
      <c r="E25" s="236">
        <v>0</v>
      </c>
      <c r="F25" s="236">
        <v>0</v>
      </c>
      <c r="G25" s="236">
        <v>0</v>
      </c>
      <c r="H25" s="236">
        <v>0</v>
      </c>
      <c r="I25" s="236">
        <v>0</v>
      </c>
      <c r="J25" s="236">
        <v>0</v>
      </c>
      <c r="K25" s="236">
        <v>0</v>
      </c>
      <c r="L25" s="236">
        <v>0</v>
      </c>
      <c r="M25" s="236">
        <v>0</v>
      </c>
      <c r="N25" s="236">
        <v>0</v>
      </c>
      <c r="O25" s="236">
        <v>0</v>
      </c>
      <c r="P25" s="236">
        <v>0</v>
      </c>
      <c r="Q25" s="236">
        <v>0</v>
      </c>
      <c r="R25" s="236">
        <v>0</v>
      </c>
      <c r="S25" s="236">
        <v>0</v>
      </c>
      <c r="T25" s="236">
        <v>0</v>
      </c>
      <c r="U25" s="236">
        <v>0</v>
      </c>
      <c r="V25" s="236">
        <v>0</v>
      </c>
      <c r="W25" s="236">
        <v>0</v>
      </c>
      <c r="X25" s="236">
        <v>0</v>
      </c>
      <c r="Y25" s="236">
        <v>0</v>
      </c>
      <c r="Z25" s="238">
        <v>0</v>
      </c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</row>
    <row r="26" spans="1:47" ht="16.5" customHeight="1">
      <c r="A26" s="1240"/>
      <c r="B26" s="1241" t="s">
        <v>30</v>
      </c>
      <c r="C26" s="1241"/>
      <c r="D26" s="103" t="s">
        <v>27</v>
      </c>
      <c r="E26" s="232">
        <v>0</v>
      </c>
      <c r="F26" s="232">
        <v>0</v>
      </c>
      <c r="G26" s="232">
        <v>0</v>
      </c>
      <c r="H26" s="232">
        <v>0</v>
      </c>
      <c r="I26" s="232">
        <v>2</v>
      </c>
      <c r="J26" s="232">
        <v>4</v>
      </c>
      <c r="K26" s="232">
        <v>5</v>
      </c>
      <c r="L26" s="232">
        <v>0</v>
      </c>
      <c r="M26" s="232">
        <v>0</v>
      </c>
      <c r="N26" s="232">
        <v>0</v>
      </c>
      <c r="O26" s="232">
        <v>0</v>
      </c>
      <c r="P26" s="232">
        <v>0</v>
      </c>
      <c r="Q26" s="232">
        <v>0</v>
      </c>
      <c r="R26" s="232">
        <v>0</v>
      </c>
      <c r="S26" s="232">
        <v>0</v>
      </c>
      <c r="T26" s="232">
        <v>0</v>
      </c>
      <c r="U26" s="232">
        <v>0</v>
      </c>
      <c r="V26" s="232">
        <v>0</v>
      </c>
      <c r="W26" s="232">
        <v>0</v>
      </c>
      <c r="X26" s="232">
        <v>0</v>
      </c>
      <c r="Y26" s="232">
        <v>0</v>
      </c>
      <c r="Z26" s="233">
        <v>11</v>
      </c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</row>
    <row r="27" spans="1:47" ht="16.5" customHeight="1">
      <c r="A27" s="1240"/>
      <c r="B27" s="1241"/>
      <c r="C27" s="1241"/>
      <c r="D27" s="105" t="s">
        <v>28</v>
      </c>
      <c r="E27" s="234">
        <v>0</v>
      </c>
      <c r="F27" s="234">
        <v>0</v>
      </c>
      <c r="G27" s="234">
        <v>0</v>
      </c>
      <c r="H27" s="234">
        <v>0</v>
      </c>
      <c r="I27" s="234">
        <v>109</v>
      </c>
      <c r="J27" s="234">
        <v>279</v>
      </c>
      <c r="K27" s="234">
        <v>410</v>
      </c>
      <c r="L27" s="234">
        <v>0</v>
      </c>
      <c r="M27" s="234">
        <v>0</v>
      </c>
      <c r="N27" s="234">
        <v>0</v>
      </c>
      <c r="O27" s="234">
        <v>0</v>
      </c>
      <c r="P27" s="234">
        <v>0</v>
      </c>
      <c r="Q27" s="234">
        <v>0</v>
      </c>
      <c r="R27" s="234">
        <v>0</v>
      </c>
      <c r="S27" s="234">
        <v>0</v>
      </c>
      <c r="T27" s="234">
        <v>0</v>
      </c>
      <c r="U27" s="234">
        <v>0</v>
      </c>
      <c r="V27" s="234">
        <v>0</v>
      </c>
      <c r="W27" s="234">
        <v>0</v>
      </c>
      <c r="X27" s="234">
        <v>0</v>
      </c>
      <c r="Y27" s="234">
        <v>0</v>
      </c>
      <c r="Z27" s="235">
        <v>798</v>
      </c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</row>
    <row r="28" spans="1:47" ht="16.5" customHeight="1">
      <c r="A28" s="1240"/>
      <c r="B28" s="1241"/>
      <c r="C28" s="1241"/>
      <c r="D28" s="104" t="s">
        <v>26</v>
      </c>
      <c r="E28" s="239">
        <v>0</v>
      </c>
      <c r="F28" s="239">
        <v>0</v>
      </c>
      <c r="G28" s="239">
        <v>0</v>
      </c>
      <c r="H28" s="239">
        <v>0</v>
      </c>
      <c r="I28" s="239">
        <v>5</v>
      </c>
      <c r="J28" s="239">
        <v>9</v>
      </c>
      <c r="K28" s="239">
        <v>11</v>
      </c>
      <c r="L28" s="239">
        <v>0</v>
      </c>
      <c r="M28" s="239">
        <v>0</v>
      </c>
      <c r="N28" s="239">
        <v>0</v>
      </c>
      <c r="O28" s="239">
        <v>0</v>
      </c>
      <c r="P28" s="239">
        <v>0</v>
      </c>
      <c r="Q28" s="239">
        <v>0</v>
      </c>
      <c r="R28" s="239">
        <v>0</v>
      </c>
      <c r="S28" s="239">
        <v>0</v>
      </c>
      <c r="T28" s="239">
        <v>0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40">
        <v>25</v>
      </c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</row>
    <row r="29" spans="1:47" ht="16.5" customHeight="1">
      <c r="A29" s="1240" t="s">
        <v>24</v>
      </c>
      <c r="B29" s="1241"/>
      <c r="C29" s="1241"/>
      <c r="D29" s="103" t="s">
        <v>27</v>
      </c>
      <c r="E29" s="232">
        <v>0</v>
      </c>
      <c r="F29" s="232">
        <v>1</v>
      </c>
      <c r="G29" s="232">
        <v>0</v>
      </c>
      <c r="H29" s="232">
        <v>5</v>
      </c>
      <c r="I29" s="232">
        <v>35</v>
      </c>
      <c r="J29" s="232">
        <v>27</v>
      </c>
      <c r="K29" s="232">
        <v>27</v>
      </c>
      <c r="L29" s="232">
        <v>82</v>
      </c>
      <c r="M29" s="232">
        <v>73</v>
      </c>
      <c r="N29" s="232">
        <v>159</v>
      </c>
      <c r="O29" s="232">
        <v>186</v>
      </c>
      <c r="P29" s="232">
        <v>155</v>
      </c>
      <c r="Q29" s="232">
        <v>36</v>
      </c>
      <c r="R29" s="232">
        <v>18</v>
      </c>
      <c r="S29" s="232">
        <v>11</v>
      </c>
      <c r="T29" s="232">
        <v>21</v>
      </c>
      <c r="U29" s="232">
        <v>6</v>
      </c>
      <c r="V29" s="232">
        <v>13</v>
      </c>
      <c r="W29" s="232">
        <v>4</v>
      </c>
      <c r="X29" s="232">
        <v>3</v>
      </c>
      <c r="Y29" s="232">
        <v>1</v>
      </c>
      <c r="Z29" s="233">
        <v>863</v>
      </c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</row>
    <row r="30" spans="1:47" ht="16.5" customHeight="1">
      <c r="A30" s="1240"/>
      <c r="B30" s="1241"/>
      <c r="C30" s="1241"/>
      <c r="D30" s="105" t="s">
        <v>28</v>
      </c>
      <c r="E30" s="234">
        <v>0</v>
      </c>
      <c r="F30" s="234">
        <v>97</v>
      </c>
      <c r="G30" s="234">
        <v>14</v>
      </c>
      <c r="H30" s="234">
        <v>689</v>
      </c>
      <c r="I30" s="234">
        <v>6486</v>
      </c>
      <c r="J30" s="234">
        <v>5563</v>
      </c>
      <c r="K30" s="234">
        <v>6592</v>
      </c>
      <c r="L30" s="234">
        <v>28803</v>
      </c>
      <c r="M30" s="234">
        <v>29189</v>
      </c>
      <c r="N30" s="234">
        <v>77196</v>
      </c>
      <c r="O30" s="234">
        <v>101262</v>
      </c>
      <c r="P30" s="234">
        <v>89704</v>
      </c>
      <c r="Q30" s="234">
        <v>22288</v>
      </c>
      <c r="R30" s="234">
        <v>11114</v>
      </c>
      <c r="S30" s="234">
        <v>6541</v>
      </c>
      <c r="T30" s="234">
        <v>12903</v>
      </c>
      <c r="U30" s="234">
        <v>4414</v>
      </c>
      <c r="V30" s="234">
        <v>8941</v>
      </c>
      <c r="W30" s="234">
        <v>2607</v>
      </c>
      <c r="X30" s="234">
        <v>2145</v>
      </c>
      <c r="Y30" s="234">
        <v>614</v>
      </c>
      <c r="Z30" s="235">
        <v>417162</v>
      </c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</row>
    <row r="31" spans="1:47" ht="16.5" customHeight="1">
      <c r="A31" s="1240"/>
      <c r="B31" s="1241"/>
      <c r="C31" s="1241"/>
      <c r="D31" s="104" t="s">
        <v>26</v>
      </c>
      <c r="E31" s="239">
        <v>0</v>
      </c>
      <c r="F31" s="239">
        <v>18</v>
      </c>
      <c r="G31" s="239">
        <v>2</v>
      </c>
      <c r="H31" s="239">
        <v>50</v>
      </c>
      <c r="I31" s="239">
        <v>310</v>
      </c>
      <c r="J31" s="239">
        <v>198</v>
      </c>
      <c r="K31" s="239">
        <v>188</v>
      </c>
      <c r="L31" s="239">
        <v>645</v>
      </c>
      <c r="M31" s="239">
        <v>510</v>
      </c>
      <c r="N31" s="239">
        <v>1138</v>
      </c>
      <c r="O31" s="239">
        <v>1158</v>
      </c>
      <c r="P31" s="239">
        <v>860</v>
      </c>
      <c r="Q31" s="239">
        <v>170</v>
      </c>
      <c r="R31" s="239">
        <v>72</v>
      </c>
      <c r="S31" s="239">
        <v>35</v>
      </c>
      <c r="T31" s="239">
        <v>54</v>
      </c>
      <c r="U31" s="239">
        <v>17</v>
      </c>
      <c r="V31" s="239">
        <v>33</v>
      </c>
      <c r="W31" s="239">
        <v>8</v>
      </c>
      <c r="X31" s="239">
        <v>6</v>
      </c>
      <c r="Y31" s="239">
        <v>1</v>
      </c>
      <c r="Z31" s="240">
        <v>5473</v>
      </c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</row>
    <row r="32" spans="1:47" ht="16.5" customHeight="1">
      <c r="A32" s="1240" t="s">
        <v>34</v>
      </c>
      <c r="B32" s="1241" t="s">
        <v>29</v>
      </c>
      <c r="C32" s="1247" t="s">
        <v>53</v>
      </c>
      <c r="D32" s="103" t="s">
        <v>27</v>
      </c>
      <c r="E32" s="232">
        <v>0</v>
      </c>
      <c r="F32" s="232">
        <v>0</v>
      </c>
      <c r="G32" s="232">
        <v>0</v>
      </c>
      <c r="H32" s="232">
        <v>0</v>
      </c>
      <c r="I32" s="232">
        <v>0</v>
      </c>
      <c r="J32" s="232">
        <v>0</v>
      </c>
      <c r="K32" s="232">
        <v>0</v>
      </c>
      <c r="L32" s="232">
        <v>0</v>
      </c>
      <c r="M32" s="232">
        <v>0</v>
      </c>
      <c r="N32" s="232">
        <v>3</v>
      </c>
      <c r="O32" s="232">
        <v>27</v>
      </c>
      <c r="P32" s="232">
        <v>21</v>
      </c>
      <c r="Q32" s="232">
        <v>33</v>
      </c>
      <c r="R32" s="232">
        <v>43</v>
      </c>
      <c r="S32" s="232">
        <v>29</v>
      </c>
      <c r="T32" s="232">
        <v>27</v>
      </c>
      <c r="U32" s="232">
        <v>7</v>
      </c>
      <c r="V32" s="232">
        <v>14</v>
      </c>
      <c r="W32" s="232">
        <v>4</v>
      </c>
      <c r="X32" s="232">
        <v>4</v>
      </c>
      <c r="Y32" s="232">
        <v>3</v>
      </c>
      <c r="Z32" s="233">
        <v>215</v>
      </c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</row>
    <row r="33" spans="1:47" ht="16.5" customHeight="1">
      <c r="A33" s="1240"/>
      <c r="B33" s="1241"/>
      <c r="C33" s="1247"/>
      <c r="D33" s="105" t="s">
        <v>28</v>
      </c>
      <c r="E33" s="234">
        <v>0</v>
      </c>
      <c r="F33" s="234">
        <v>0</v>
      </c>
      <c r="G33" s="234">
        <v>0</v>
      </c>
      <c r="H33" s="234">
        <v>0</v>
      </c>
      <c r="I33" s="234">
        <v>0</v>
      </c>
      <c r="J33" s="234">
        <v>0</v>
      </c>
      <c r="K33" s="234">
        <v>0</v>
      </c>
      <c r="L33" s="234">
        <v>0</v>
      </c>
      <c r="M33" s="234">
        <v>0</v>
      </c>
      <c r="N33" s="234">
        <v>768</v>
      </c>
      <c r="O33" s="234">
        <v>7519</v>
      </c>
      <c r="P33" s="234">
        <v>5809</v>
      </c>
      <c r="Q33" s="234">
        <v>8408</v>
      </c>
      <c r="R33" s="234">
        <v>12210</v>
      </c>
      <c r="S33" s="234">
        <v>9513</v>
      </c>
      <c r="T33" s="234">
        <v>8174</v>
      </c>
      <c r="U33" s="234">
        <v>1932</v>
      </c>
      <c r="V33" s="234">
        <v>4094</v>
      </c>
      <c r="W33" s="234">
        <v>965</v>
      </c>
      <c r="X33" s="234">
        <v>1489</v>
      </c>
      <c r="Y33" s="234">
        <v>671</v>
      </c>
      <c r="Z33" s="235">
        <v>61552</v>
      </c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</row>
    <row r="34" spans="1:47" ht="16.5" customHeight="1">
      <c r="A34" s="1240"/>
      <c r="B34" s="1241"/>
      <c r="C34" s="1247"/>
      <c r="D34" s="104" t="s">
        <v>26</v>
      </c>
      <c r="E34" s="236">
        <v>0</v>
      </c>
      <c r="F34" s="236">
        <v>0</v>
      </c>
      <c r="G34" s="236">
        <v>0</v>
      </c>
      <c r="H34" s="236">
        <v>0</v>
      </c>
      <c r="I34" s="236">
        <v>0</v>
      </c>
      <c r="J34" s="236">
        <v>0</v>
      </c>
      <c r="K34" s="236">
        <v>0</v>
      </c>
      <c r="L34" s="236">
        <v>0</v>
      </c>
      <c r="M34" s="236">
        <v>0</v>
      </c>
      <c r="N34" s="236">
        <v>14</v>
      </c>
      <c r="O34" s="236">
        <v>85</v>
      </c>
      <c r="P34" s="236">
        <v>53</v>
      </c>
      <c r="Q34" s="236">
        <v>75</v>
      </c>
      <c r="R34" s="236">
        <v>76</v>
      </c>
      <c r="S34" s="236">
        <v>49</v>
      </c>
      <c r="T34" s="236">
        <v>47</v>
      </c>
      <c r="U34" s="236">
        <v>10</v>
      </c>
      <c r="V34" s="236">
        <v>19</v>
      </c>
      <c r="W34" s="236">
        <v>4</v>
      </c>
      <c r="X34" s="236">
        <v>8</v>
      </c>
      <c r="Y34" s="236">
        <v>3</v>
      </c>
      <c r="Z34" s="237">
        <v>443</v>
      </c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</row>
    <row r="35" spans="1:47" ht="16.5" customHeight="1">
      <c r="A35" s="1240"/>
      <c r="B35" s="1241"/>
      <c r="C35" s="1247" t="s">
        <v>54</v>
      </c>
      <c r="D35" s="103" t="s">
        <v>27</v>
      </c>
      <c r="E35" s="232">
        <v>0</v>
      </c>
      <c r="F35" s="232">
        <v>0</v>
      </c>
      <c r="G35" s="232">
        <v>0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232">
        <v>0</v>
      </c>
      <c r="N35" s="232">
        <v>0</v>
      </c>
      <c r="O35" s="232">
        <v>0</v>
      </c>
      <c r="P35" s="232">
        <v>0</v>
      </c>
      <c r="Q35" s="232">
        <v>0</v>
      </c>
      <c r="R35" s="232">
        <v>0</v>
      </c>
      <c r="S35" s="232">
        <v>0</v>
      </c>
      <c r="T35" s="232">
        <v>0</v>
      </c>
      <c r="U35" s="232">
        <v>0</v>
      </c>
      <c r="V35" s="232">
        <v>0</v>
      </c>
      <c r="W35" s="232">
        <v>0</v>
      </c>
      <c r="X35" s="232">
        <v>0</v>
      </c>
      <c r="Y35" s="232">
        <v>0</v>
      </c>
      <c r="Z35" s="233">
        <v>0</v>
      </c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</row>
    <row r="36" spans="1:47" ht="16.5" customHeight="1">
      <c r="A36" s="1240"/>
      <c r="B36" s="1241"/>
      <c r="C36" s="1247"/>
      <c r="D36" s="105" t="s">
        <v>28</v>
      </c>
      <c r="E36" s="234">
        <v>0</v>
      </c>
      <c r="F36" s="234">
        <v>0</v>
      </c>
      <c r="G36" s="234">
        <v>0</v>
      </c>
      <c r="H36" s="234">
        <v>0</v>
      </c>
      <c r="I36" s="234">
        <v>0</v>
      </c>
      <c r="J36" s="234">
        <v>0</v>
      </c>
      <c r="K36" s="234">
        <v>0</v>
      </c>
      <c r="L36" s="234">
        <v>0</v>
      </c>
      <c r="M36" s="234">
        <v>0</v>
      </c>
      <c r="N36" s="234">
        <v>0</v>
      </c>
      <c r="O36" s="234">
        <v>0</v>
      </c>
      <c r="P36" s="234">
        <v>0</v>
      </c>
      <c r="Q36" s="234">
        <v>0</v>
      </c>
      <c r="R36" s="234">
        <v>0</v>
      </c>
      <c r="S36" s="234">
        <v>0</v>
      </c>
      <c r="T36" s="234">
        <v>0</v>
      </c>
      <c r="U36" s="234">
        <v>0</v>
      </c>
      <c r="V36" s="234">
        <v>0</v>
      </c>
      <c r="W36" s="234">
        <v>0</v>
      </c>
      <c r="X36" s="234">
        <v>0</v>
      </c>
      <c r="Y36" s="234">
        <v>0</v>
      </c>
      <c r="Z36" s="235">
        <v>0</v>
      </c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</row>
    <row r="37" spans="1:47" ht="16.5" customHeight="1">
      <c r="A37" s="1240"/>
      <c r="B37" s="1241"/>
      <c r="C37" s="1247"/>
      <c r="D37" s="104" t="s">
        <v>26</v>
      </c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6">
        <v>0</v>
      </c>
      <c r="K37" s="236">
        <v>0</v>
      </c>
      <c r="L37" s="236">
        <v>0</v>
      </c>
      <c r="M37" s="236">
        <v>0</v>
      </c>
      <c r="N37" s="236">
        <v>0</v>
      </c>
      <c r="O37" s="236">
        <v>0</v>
      </c>
      <c r="P37" s="236">
        <v>0</v>
      </c>
      <c r="Q37" s="236">
        <v>0</v>
      </c>
      <c r="R37" s="236">
        <v>0</v>
      </c>
      <c r="S37" s="236">
        <v>0</v>
      </c>
      <c r="T37" s="236">
        <v>0</v>
      </c>
      <c r="U37" s="236">
        <v>0</v>
      </c>
      <c r="V37" s="236">
        <v>0</v>
      </c>
      <c r="W37" s="236">
        <v>0</v>
      </c>
      <c r="X37" s="236">
        <v>0</v>
      </c>
      <c r="Y37" s="236">
        <v>0</v>
      </c>
      <c r="Z37" s="237">
        <v>0</v>
      </c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</row>
    <row r="38" spans="1:47" ht="16.5" customHeight="1">
      <c r="A38" s="1240"/>
      <c r="B38" s="1241" t="s">
        <v>30</v>
      </c>
      <c r="C38" s="1241"/>
      <c r="D38" s="103" t="s">
        <v>27</v>
      </c>
      <c r="E38" s="232">
        <v>0</v>
      </c>
      <c r="F38" s="232">
        <v>0</v>
      </c>
      <c r="G38" s="232">
        <v>0</v>
      </c>
      <c r="H38" s="232">
        <v>0</v>
      </c>
      <c r="I38" s="232">
        <v>0</v>
      </c>
      <c r="J38" s="232">
        <v>0</v>
      </c>
      <c r="K38" s="232">
        <v>0</v>
      </c>
      <c r="L38" s="232">
        <v>0</v>
      </c>
      <c r="M38" s="232">
        <v>0</v>
      </c>
      <c r="N38" s="232">
        <v>3</v>
      </c>
      <c r="O38" s="232">
        <v>27</v>
      </c>
      <c r="P38" s="232">
        <v>21</v>
      </c>
      <c r="Q38" s="232">
        <v>33</v>
      </c>
      <c r="R38" s="232">
        <v>43</v>
      </c>
      <c r="S38" s="232">
        <v>29</v>
      </c>
      <c r="T38" s="232">
        <v>27</v>
      </c>
      <c r="U38" s="232">
        <v>7</v>
      </c>
      <c r="V38" s="232">
        <v>14</v>
      </c>
      <c r="W38" s="232">
        <v>4</v>
      </c>
      <c r="X38" s="232">
        <v>4</v>
      </c>
      <c r="Y38" s="232">
        <v>3</v>
      </c>
      <c r="Z38" s="233">
        <v>215</v>
      </c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</row>
    <row r="39" spans="1:47" ht="16.5" customHeight="1">
      <c r="A39" s="1240"/>
      <c r="B39" s="1241"/>
      <c r="C39" s="1241"/>
      <c r="D39" s="105" t="s">
        <v>28</v>
      </c>
      <c r="E39" s="234">
        <v>0</v>
      </c>
      <c r="F39" s="234">
        <v>0</v>
      </c>
      <c r="G39" s="234">
        <v>0</v>
      </c>
      <c r="H39" s="234">
        <v>0</v>
      </c>
      <c r="I39" s="234">
        <v>0</v>
      </c>
      <c r="J39" s="234">
        <v>0</v>
      </c>
      <c r="K39" s="234">
        <v>0</v>
      </c>
      <c r="L39" s="234">
        <v>0</v>
      </c>
      <c r="M39" s="234">
        <v>0</v>
      </c>
      <c r="N39" s="234">
        <v>768</v>
      </c>
      <c r="O39" s="234">
        <v>7519</v>
      </c>
      <c r="P39" s="234">
        <v>5809</v>
      </c>
      <c r="Q39" s="234">
        <v>8408</v>
      </c>
      <c r="R39" s="234">
        <v>12210</v>
      </c>
      <c r="S39" s="234">
        <v>9513</v>
      </c>
      <c r="T39" s="234">
        <v>8174</v>
      </c>
      <c r="U39" s="234">
        <v>1932</v>
      </c>
      <c r="V39" s="234">
        <v>4094</v>
      </c>
      <c r="W39" s="234">
        <v>965</v>
      </c>
      <c r="X39" s="234">
        <v>1489</v>
      </c>
      <c r="Y39" s="234">
        <v>671</v>
      </c>
      <c r="Z39" s="235">
        <v>61552</v>
      </c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</row>
    <row r="40" spans="1:47" ht="16.5" customHeight="1">
      <c r="A40" s="1240"/>
      <c r="B40" s="1241"/>
      <c r="C40" s="1241"/>
      <c r="D40" s="104" t="s">
        <v>26</v>
      </c>
      <c r="E40" s="239">
        <v>0</v>
      </c>
      <c r="F40" s="239">
        <v>0</v>
      </c>
      <c r="G40" s="239">
        <v>0</v>
      </c>
      <c r="H40" s="239">
        <v>0</v>
      </c>
      <c r="I40" s="239">
        <v>0</v>
      </c>
      <c r="J40" s="239">
        <v>0</v>
      </c>
      <c r="K40" s="239">
        <v>0</v>
      </c>
      <c r="L40" s="239">
        <v>0</v>
      </c>
      <c r="M40" s="239">
        <v>0</v>
      </c>
      <c r="N40" s="239">
        <v>14</v>
      </c>
      <c r="O40" s="239">
        <v>85</v>
      </c>
      <c r="P40" s="239">
        <v>53</v>
      </c>
      <c r="Q40" s="239">
        <v>75</v>
      </c>
      <c r="R40" s="239">
        <v>76</v>
      </c>
      <c r="S40" s="239">
        <v>49</v>
      </c>
      <c r="T40" s="239">
        <v>47</v>
      </c>
      <c r="U40" s="239">
        <v>10</v>
      </c>
      <c r="V40" s="239">
        <v>19</v>
      </c>
      <c r="W40" s="239">
        <v>4</v>
      </c>
      <c r="X40" s="239">
        <v>8</v>
      </c>
      <c r="Y40" s="239">
        <v>3</v>
      </c>
      <c r="Z40" s="240">
        <v>443</v>
      </c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</row>
    <row r="41" spans="1:47" ht="16.5" customHeight="1">
      <c r="A41" s="1240"/>
      <c r="B41" s="1241" t="s">
        <v>31</v>
      </c>
      <c r="C41" s="1247" t="s">
        <v>55</v>
      </c>
      <c r="D41" s="103" t="s">
        <v>27</v>
      </c>
      <c r="E41" s="232">
        <v>0</v>
      </c>
      <c r="F41" s="232">
        <v>0</v>
      </c>
      <c r="G41" s="232">
        <v>0</v>
      </c>
      <c r="H41" s="232">
        <v>0</v>
      </c>
      <c r="I41" s="232">
        <v>0</v>
      </c>
      <c r="J41" s="232">
        <v>0</v>
      </c>
      <c r="K41" s="232">
        <v>0</v>
      </c>
      <c r="L41" s="232">
        <v>0</v>
      </c>
      <c r="M41" s="232">
        <v>0</v>
      </c>
      <c r="N41" s="232">
        <v>1</v>
      </c>
      <c r="O41" s="232">
        <v>7</v>
      </c>
      <c r="P41" s="232">
        <v>5</v>
      </c>
      <c r="Q41" s="232">
        <v>2</v>
      </c>
      <c r="R41" s="232">
        <v>0</v>
      </c>
      <c r="S41" s="232">
        <v>0</v>
      </c>
      <c r="T41" s="232">
        <v>0</v>
      </c>
      <c r="U41" s="232">
        <v>0</v>
      </c>
      <c r="V41" s="232">
        <v>0</v>
      </c>
      <c r="W41" s="232">
        <v>0</v>
      </c>
      <c r="X41" s="232">
        <v>0</v>
      </c>
      <c r="Y41" s="232">
        <v>0</v>
      </c>
      <c r="Z41" s="233">
        <v>14</v>
      </c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</row>
    <row r="42" spans="1:47" ht="16.5" customHeight="1">
      <c r="A42" s="1240"/>
      <c r="B42" s="1241"/>
      <c r="C42" s="1247"/>
      <c r="D42" s="105" t="s">
        <v>28</v>
      </c>
      <c r="E42" s="234">
        <v>0</v>
      </c>
      <c r="F42" s="234">
        <v>0</v>
      </c>
      <c r="G42" s="234">
        <v>0</v>
      </c>
      <c r="H42" s="234">
        <v>0</v>
      </c>
      <c r="I42" s="234">
        <v>0</v>
      </c>
      <c r="J42" s="234">
        <v>0</v>
      </c>
      <c r="K42" s="234">
        <v>0</v>
      </c>
      <c r="L42" s="234">
        <v>0</v>
      </c>
      <c r="M42" s="234">
        <v>0</v>
      </c>
      <c r="N42" s="234">
        <v>41</v>
      </c>
      <c r="O42" s="234">
        <v>660</v>
      </c>
      <c r="P42" s="234">
        <v>493</v>
      </c>
      <c r="Q42" s="234">
        <v>243</v>
      </c>
      <c r="R42" s="234">
        <v>0</v>
      </c>
      <c r="S42" s="234">
        <v>0</v>
      </c>
      <c r="T42" s="234">
        <v>0</v>
      </c>
      <c r="U42" s="234">
        <v>0</v>
      </c>
      <c r="V42" s="234">
        <v>0</v>
      </c>
      <c r="W42" s="234">
        <v>0</v>
      </c>
      <c r="X42" s="234">
        <v>0</v>
      </c>
      <c r="Y42" s="234">
        <v>0</v>
      </c>
      <c r="Z42" s="235">
        <v>1437</v>
      </c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</row>
    <row r="43" spans="1:47" ht="16.5" customHeight="1">
      <c r="A43" s="1240"/>
      <c r="B43" s="1241"/>
      <c r="C43" s="1247"/>
      <c r="D43" s="104" t="s">
        <v>26</v>
      </c>
      <c r="E43" s="236">
        <v>0</v>
      </c>
      <c r="F43" s="236">
        <v>0</v>
      </c>
      <c r="G43" s="236">
        <v>0</v>
      </c>
      <c r="H43" s="236">
        <v>0</v>
      </c>
      <c r="I43" s="236">
        <v>0</v>
      </c>
      <c r="J43" s="236">
        <v>0</v>
      </c>
      <c r="K43" s="236">
        <v>0</v>
      </c>
      <c r="L43" s="236">
        <v>0</v>
      </c>
      <c r="M43" s="236">
        <v>0</v>
      </c>
      <c r="N43" s="236">
        <v>0</v>
      </c>
      <c r="O43" s="236">
        <v>8</v>
      </c>
      <c r="P43" s="236">
        <v>7</v>
      </c>
      <c r="Q43" s="236">
        <v>3</v>
      </c>
      <c r="R43" s="236">
        <v>0</v>
      </c>
      <c r="S43" s="236">
        <v>0</v>
      </c>
      <c r="T43" s="236">
        <v>0</v>
      </c>
      <c r="U43" s="236">
        <v>0</v>
      </c>
      <c r="V43" s="236">
        <v>0</v>
      </c>
      <c r="W43" s="236">
        <v>0</v>
      </c>
      <c r="X43" s="236">
        <v>0</v>
      </c>
      <c r="Y43" s="236">
        <v>0</v>
      </c>
      <c r="Z43" s="237">
        <v>18</v>
      </c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</row>
    <row r="44" spans="1:47" ht="16.5" customHeight="1">
      <c r="A44" s="1240"/>
      <c r="B44" s="1241"/>
      <c r="C44" s="1247" t="s">
        <v>56</v>
      </c>
      <c r="D44" s="103" t="s">
        <v>27</v>
      </c>
      <c r="E44" s="232">
        <v>0</v>
      </c>
      <c r="F44" s="232">
        <v>0</v>
      </c>
      <c r="G44" s="232">
        <v>4</v>
      </c>
      <c r="H44" s="232">
        <v>6</v>
      </c>
      <c r="I44" s="232">
        <v>48</v>
      </c>
      <c r="J44" s="232">
        <v>11</v>
      </c>
      <c r="K44" s="232">
        <v>5</v>
      </c>
      <c r="L44" s="232">
        <v>14</v>
      </c>
      <c r="M44" s="232">
        <v>11</v>
      </c>
      <c r="N44" s="232">
        <v>98</v>
      </c>
      <c r="O44" s="232">
        <v>480</v>
      </c>
      <c r="P44" s="232">
        <v>573</v>
      </c>
      <c r="Q44" s="232">
        <v>337</v>
      </c>
      <c r="R44" s="232">
        <v>116</v>
      </c>
      <c r="S44" s="232">
        <v>30</v>
      </c>
      <c r="T44" s="232">
        <v>7</v>
      </c>
      <c r="U44" s="232">
        <v>1</v>
      </c>
      <c r="V44" s="232">
        <v>3</v>
      </c>
      <c r="W44" s="232">
        <v>0</v>
      </c>
      <c r="X44" s="232">
        <v>0</v>
      </c>
      <c r="Y44" s="232">
        <v>10</v>
      </c>
      <c r="Z44" s="233">
        <v>1752</v>
      </c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</row>
    <row r="45" spans="1:47" ht="16.5" customHeight="1">
      <c r="A45" s="1240"/>
      <c r="B45" s="1241"/>
      <c r="C45" s="1247"/>
      <c r="D45" s="105" t="s">
        <v>28</v>
      </c>
      <c r="E45" s="234">
        <v>0</v>
      </c>
      <c r="F45" s="234">
        <v>0</v>
      </c>
      <c r="G45" s="234">
        <v>81</v>
      </c>
      <c r="H45" s="234">
        <v>283</v>
      </c>
      <c r="I45" s="234">
        <v>3462</v>
      </c>
      <c r="J45" s="234">
        <v>640</v>
      </c>
      <c r="K45" s="234">
        <v>395</v>
      </c>
      <c r="L45" s="234">
        <v>1680</v>
      </c>
      <c r="M45" s="234">
        <v>1249</v>
      </c>
      <c r="N45" s="234">
        <v>10383</v>
      </c>
      <c r="O45" s="234">
        <v>56094</v>
      </c>
      <c r="P45" s="234">
        <v>64114</v>
      </c>
      <c r="Q45" s="234">
        <v>39158</v>
      </c>
      <c r="R45" s="234">
        <v>13791</v>
      </c>
      <c r="S45" s="234">
        <v>3575</v>
      </c>
      <c r="T45" s="234">
        <v>754</v>
      </c>
      <c r="U45" s="234">
        <v>62</v>
      </c>
      <c r="V45" s="234">
        <v>308</v>
      </c>
      <c r="W45" s="234">
        <v>10</v>
      </c>
      <c r="X45" s="234">
        <v>0</v>
      </c>
      <c r="Y45" s="234">
        <v>1019</v>
      </c>
      <c r="Z45" s="235">
        <v>197058</v>
      </c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</row>
    <row r="46" spans="1:47" ht="16.5" customHeight="1">
      <c r="A46" s="1240"/>
      <c r="B46" s="1241"/>
      <c r="C46" s="1247"/>
      <c r="D46" s="104" t="s">
        <v>26</v>
      </c>
      <c r="E46" s="236">
        <v>0</v>
      </c>
      <c r="F46" s="236">
        <v>0</v>
      </c>
      <c r="G46" s="236">
        <v>9</v>
      </c>
      <c r="H46" s="236">
        <v>25</v>
      </c>
      <c r="I46" s="236">
        <v>190</v>
      </c>
      <c r="J46" s="236">
        <v>26</v>
      </c>
      <c r="K46" s="236">
        <v>10</v>
      </c>
      <c r="L46" s="236">
        <v>25</v>
      </c>
      <c r="M46" s="236">
        <v>17</v>
      </c>
      <c r="N46" s="236">
        <v>122</v>
      </c>
      <c r="O46" s="236">
        <v>697</v>
      </c>
      <c r="P46" s="236">
        <v>787</v>
      </c>
      <c r="Q46" s="236">
        <v>482</v>
      </c>
      <c r="R46" s="236">
        <v>155</v>
      </c>
      <c r="S46" s="236">
        <v>47</v>
      </c>
      <c r="T46" s="236">
        <v>11</v>
      </c>
      <c r="U46" s="236">
        <v>1</v>
      </c>
      <c r="V46" s="236">
        <v>4</v>
      </c>
      <c r="W46" s="236">
        <v>0</v>
      </c>
      <c r="X46" s="236">
        <v>0</v>
      </c>
      <c r="Y46" s="236">
        <v>14</v>
      </c>
      <c r="Z46" s="237">
        <v>2622</v>
      </c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</row>
    <row r="47" spans="1:47" ht="16.5" customHeight="1">
      <c r="A47" s="1240"/>
      <c r="B47" s="1241" t="s">
        <v>30</v>
      </c>
      <c r="C47" s="1241"/>
      <c r="D47" s="103" t="s">
        <v>27</v>
      </c>
      <c r="E47" s="232">
        <v>0</v>
      </c>
      <c r="F47" s="232">
        <v>0</v>
      </c>
      <c r="G47" s="232">
        <v>4</v>
      </c>
      <c r="H47" s="232">
        <v>6</v>
      </c>
      <c r="I47" s="232">
        <v>48</v>
      </c>
      <c r="J47" s="232">
        <v>11</v>
      </c>
      <c r="K47" s="232">
        <v>5</v>
      </c>
      <c r="L47" s="232">
        <v>14</v>
      </c>
      <c r="M47" s="232">
        <v>11</v>
      </c>
      <c r="N47" s="232">
        <v>98</v>
      </c>
      <c r="O47" s="232">
        <v>486</v>
      </c>
      <c r="P47" s="232">
        <v>578</v>
      </c>
      <c r="Q47" s="232">
        <v>339</v>
      </c>
      <c r="R47" s="232">
        <v>116</v>
      </c>
      <c r="S47" s="232">
        <v>30</v>
      </c>
      <c r="T47" s="232">
        <v>7</v>
      </c>
      <c r="U47" s="232">
        <v>1</v>
      </c>
      <c r="V47" s="232">
        <v>3</v>
      </c>
      <c r="W47" s="232">
        <v>0</v>
      </c>
      <c r="X47" s="232">
        <v>0</v>
      </c>
      <c r="Y47" s="232">
        <v>10</v>
      </c>
      <c r="Z47" s="233">
        <v>1766</v>
      </c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</row>
    <row r="48" spans="1:47" ht="16.5" customHeight="1">
      <c r="A48" s="1240"/>
      <c r="B48" s="1241"/>
      <c r="C48" s="1241"/>
      <c r="D48" s="105" t="s">
        <v>28</v>
      </c>
      <c r="E48" s="234">
        <v>0</v>
      </c>
      <c r="F48" s="234">
        <v>0</v>
      </c>
      <c r="G48" s="234">
        <v>81</v>
      </c>
      <c r="H48" s="234">
        <v>283</v>
      </c>
      <c r="I48" s="234">
        <v>3462</v>
      </c>
      <c r="J48" s="234">
        <v>640</v>
      </c>
      <c r="K48" s="234">
        <v>395</v>
      </c>
      <c r="L48" s="234">
        <v>1680</v>
      </c>
      <c r="M48" s="234">
        <v>1249</v>
      </c>
      <c r="N48" s="234">
        <v>10424</v>
      </c>
      <c r="O48" s="234">
        <v>56754</v>
      </c>
      <c r="P48" s="234">
        <v>64607</v>
      </c>
      <c r="Q48" s="234">
        <v>39401</v>
      </c>
      <c r="R48" s="234">
        <v>13791</v>
      </c>
      <c r="S48" s="234">
        <v>3575</v>
      </c>
      <c r="T48" s="234">
        <v>754</v>
      </c>
      <c r="U48" s="234">
        <v>62</v>
      </c>
      <c r="V48" s="234">
        <v>308</v>
      </c>
      <c r="W48" s="234">
        <v>10</v>
      </c>
      <c r="X48" s="234">
        <v>0</v>
      </c>
      <c r="Y48" s="234">
        <v>1019</v>
      </c>
      <c r="Z48" s="235">
        <v>198495</v>
      </c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</row>
    <row r="49" spans="1:47" ht="16.5" customHeight="1">
      <c r="A49" s="1240"/>
      <c r="B49" s="1241"/>
      <c r="C49" s="1241"/>
      <c r="D49" s="104" t="s">
        <v>26</v>
      </c>
      <c r="E49" s="239">
        <v>0</v>
      </c>
      <c r="F49" s="239">
        <v>0</v>
      </c>
      <c r="G49" s="239">
        <v>9</v>
      </c>
      <c r="H49" s="239">
        <v>25</v>
      </c>
      <c r="I49" s="239">
        <v>190</v>
      </c>
      <c r="J49" s="239">
        <v>26</v>
      </c>
      <c r="K49" s="239">
        <v>10</v>
      </c>
      <c r="L49" s="239">
        <v>25</v>
      </c>
      <c r="M49" s="239">
        <v>17</v>
      </c>
      <c r="N49" s="239">
        <v>122</v>
      </c>
      <c r="O49" s="239">
        <v>705</v>
      </c>
      <c r="P49" s="239">
        <v>794</v>
      </c>
      <c r="Q49" s="239">
        <v>485</v>
      </c>
      <c r="R49" s="239">
        <v>155</v>
      </c>
      <c r="S49" s="239">
        <v>47</v>
      </c>
      <c r="T49" s="239">
        <v>11</v>
      </c>
      <c r="U49" s="239">
        <v>1</v>
      </c>
      <c r="V49" s="239">
        <v>4</v>
      </c>
      <c r="W49" s="239">
        <v>0</v>
      </c>
      <c r="X49" s="239">
        <v>0</v>
      </c>
      <c r="Y49" s="239">
        <v>14</v>
      </c>
      <c r="Z49" s="240">
        <v>2640</v>
      </c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</row>
    <row r="50" spans="1:47" ht="16.5" customHeight="1">
      <c r="A50" s="1240" t="s">
        <v>24</v>
      </c>
      <c r="B50" s="1241"/>
      <c r="C50" s="1241"/>
      <c r="D50" s="103" t="s">
        <v>27</v>
      </c>
      <c r="E50" s="232">
        <v>0</v>
      </c>
      <c r="F50" s="232">
        <v>0</v>
      </c>
      <c r="G50" s="232">
        <v>4</v>
      </c>
      <c r="H50" s="232">
        <v>6</v>
      </c>
      <c r="I50" s="232">
        <v>48</v>
      </c>
      <c r="J50" s="232">
        <v>11</v>
      </c>
      <c r="K50" s="232">
        <v>5</v>
      </c>
      <c r="L50" s="232">
        <v>14</v>
      </c>
      <c r="M50" s="232">
        <v>11</v>
      </c>
      <c r="N50" s="232">
        <v>102</v>
      </c>
      <c r="O50" s="232">
        <v>513</v>
      </c>
      <c r="P50" s="232">
        <v>599</v>
      </c>
      <c r="Q50" s="232">
        <v>372</v>
      </c>
      <c r="R50" s="232">
        <v>159</v>
      </c>
      <c r="S50" s="232">
        <v>60</v>
      </c>
      <c r="T50" s="232">
        <v>34</v>
      </c>
      <c r="U50" s="232">
        <v>8</v>
      </c>
      <c r="V50" s="232">
        <v>17</v>
      </c>
      <c r="W50" s="232">
        <v>4</v>
      </c>
      <c r="X50" s="232">
        <v>4</v>
      </c>
      <c r="Y50" s="232">
        <v>13</v>
      </c>
      <c r="Z50" s="233">
        <v>1981</v>
      </c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</row>
    <row r="51" spans="1:47" ht="16.5" customHeight="1">
      <c r="A51" s="1240"/>
      <c r="B51" s="1241"/>
      <c r="C51" s="1241"/>
      <c r="D51" s="105" t="s">
        <v>28</v>
      </c>
      <c r="E51" s="234">
        <v>0</v>
      </c>
      <c r="F51" s="234">
        <v>0</v>
      </c>
      <c r="G51" s="234">
        <v>81</v>
      </c>
      <c r="H51" s="234">
        <v>283</v>
      </c>
      <c r="I51" s="234">
        <v>3462</v>
      </c>
      <c r="J51" s="234">
        <v>640</v>
      </c>
      <c r="K51" s="234">
        <v>395</v>
      </c>
      <c r="L51" s="234">
        <v>1680</v>
      </c>
      <c r="M51" s="234">
        <v>1249</v>
      </c>
      <c r="N51" s="234">
        <v>11192</v>
      </c>
      <c r="O51" s="234">
        <v>64273</v>
      </c>
      <c r="P51" s="234">
        <v>70416</v>
      </c>
      <c r="Q51" s="234">
        <v>47809</v>
      </c>
      <c r="R51" s="234">
        <v>26001</v>
      </c>
      <c r="S51" s="234">
        <v>13088</v>
      </c>
      <c r="T51" s="234">
        <v>8928</v>
      </c>
      <c r="U51" s="234">
        <v>1994</v>
      </c>
      <c r="V51" s="234">
        <v>4402</v>
      </c>
      <c r="W51" s="234">
        <v>975</v>
      </c>
      <c r="X51" s="234">
        <v>1489</v>
      </c>
      <c r="Y51" s="234">
        <v>1690</v>
      </c>
      <c r="Z51" s="235">
        <v>260047</v>
      </c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</row>
    <row r="52" spans="1:47" ht="16.5" customHeight="1">
      <c r="A52" s="1240"/>
      <c r="B52" s="1241"/>
      <c r="C52" s="1241"/>
      <c r="D52" s="104" t="s">
        <v>26</v>
      </c>
      <c r="E52" s="239">
        <v>0</v>
      </c>
      <c r="F52" s="239">
        <v>0</v>
      </c>
      <c r="G52" s="239">
        <v>9</v>
      </c>
      <c r="H52" s="239">
        <v>25</v>
      </c>
      <c r="I52" s="239">
        <v>190</v>
      </c>
      <c r="J52" s="239">
        <v>26</v>
      </c>
      <c r="K52" s="239">
        <v>10</v>
      </c>
      <c r="L52" s="239">
        <v>25</v>
      </c>
      <c r="M52" s="239">
        <v>17</v>
      </c>
      <c r="N52" s="239">
        <v>136</v>
      </c>
      <c r="O52" s="239">
        <v>790</v>
      </c>
      <c r="P52" s="239">
        <v>847</v>
      </c>
      <c r="Q52" s="239">
        <v>560</v>
      </c>
      <c r="R52" s="239">
        <v>231</v>
      </c>
      <c r="S52" s="239">
        <v>96</v>
      </c>
      <c r="T52" s="239">
        <v>58</v>
      </c>
      <c r="U52" s="239">
        <v>11</v>
      </c>
      <c r="V52" s="239">
        <v>23</v>
      </c>
      <c r="W52" s="239">
        <v>4</v>
      </c>
      <c r="X52" s="239">
        <v>8</v>
      </c>
      <c r="Y52" s="239">
        <v>17</v>
      </c>
      <c r="Z52" s="240">
        <v>3083</v>
      </c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</row>
    <row r="53" spans="1:47" ht="16.5" customHeight="1">
      <c r="A53" s="1240" t="s">
        <v>33</v>
      </c>
      <c r="B53" s="1241"/>
      <c r="C53" s="1241"/>
      <c r="D53" s="103" t="s">
        <v>27</v>
      </c>
      <c r="E53" s="232">
        <v>0</v>
      </c>
      <c r="F53" s="232">
        <v>1</v>
      </c>
      <c r="G53" s="232">
        <v>5</v>
      </c>
      <c r="H53" s="232">
        <v>11</v>
      </c>
      <c r="I53" s="232">
        <v>82</v>
      </c>
      <c r="J53" s="232">
        <v>38</v>
      </c>
      <c r="K53" s="232">
        <v>32</v>
      </c>
      <c r="L53" s="232">
        <v>97</v>
      </c>
      <c r="M53" s="232">
        <v>84</v>
      </c>
      <c r="N53" s="232">
        <v>260</v>
      </c>
      <c r="O53" s="232">
        <v>698</v>
      </c>
      <c r="P53" s="232">
        <v>754</v>
      </c>
      <c r="Q53" s="232">
        <v>408</v>
      </c>
      <c r="R53" s="232">
        <v>177</v>
      </c>
      <c r="S53" s="232">
        <v>70</v>
      </c>
      <c r="T53" s="232">
        <v>55</v>
      </c>
      <c r="U53" s="232">
        <v>14</v>
      </c>
      <c r="V53" s="232">
        <v>30</v>
      </c>
      <c r="W53" s="232">
        <v>7</v>
      </c>
      <c r="X53" s="232">
        <v>8</v>
      </c>
      <c r="Y53" s="232">
        <v>14</v>
      </c>
      <c r="Z53" s="233">
        <v>2845</v>
      </c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</row>
    <row r="54" spans="1:47" ht="16.5" customHeight="1">
      <c r="A54" s="1240"/>
      <c r="B54" s="1241"/>
      <c r="C54" s="1241"/>
      <c r="D54" s="105" t="s">
        <v>28</v>
      </c>
      <c r="E54" s="234">
        <v>0</v>
      </c>
      <c r="F54" s="234">
        <v>97</v>
      </c>
      <c r="G54" s="234">
        <v>95</v>
      </c>
      <c r="H54" s="234">
        <v>972</v>
      </c>
      <c r="I54" s="234">
        <v>9948</v>
      </c>
      <c r="J54" s="234">
        <v>6203</v>
      </c>
      <c r="K54" s="234">
        <v>6987</v>
      </c>
      <c r="L54" s="234">
        <v>30483</v>
      </c>
      <c r="M54" s="234">
        <v>30438</v>
      </c>
      <c r="N54" s="234">
        <v>88388</v>
      </c>
      <c r="O54" s="234">
        <v>165535</v>
      </c>
      <c r="P54" s="234">
        <v>160120</v>
      </c>
      <c r="Q54" s="234">
        <v>70097</v>
      </c>
      <c r="R54" s="234">
        <v>37115</v>
      </c>
      <c r="S54" s="234">
        <v>19629</v>
      </c>
      <c r="T54" s="234">
        <v>21831</v>
      </c>
      <c r="U54" s="234">
        <v>6408</v>
      </c>
      <c r="V54" s="234">
        <v>13343</v>
      </c>
      <c r="W54" s="234">
        <v>3582</v>
      </c>
      <c r="X54" s="234">
        <v>3634</v>
      </c>
      <c r="Y54" s="234">
        <v>2304</v>
      </c>
      <c r="Z54" s="235">
        <v>677209</v>
      </c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</row>
    <row r="55" spans="1:47" ht="16.5" customHeight="1" thickBot="1">
      <c r="A55" s="1242"/>
      <c r="B55" s="1243"/>
      <c r="C55" s="1243"/>
      <c r="D55" s="109" t="s">
        <v>26</v>
      </c>
      <c r="E55" s="241">
        <v>0</v>
      </c>
      <c r="F55" s="241">
        <v>18</v>
      </c>
      <c r="G55" s="241">
        <v>11</v>
      </c>
      <c r="H55" s="241">
        <v>75</v>
      </c>
      <c r="I55" s="241">
        <v>500</v>
      </c>
      <c r="J55" s="241">
        <v>224</v>
      </c>
      <c r="K55" s="241">
        <v>198</v>
      </c>
      <c r="L55" s="241">
        <v>670</v>
      </c>
      <c r="M55" s="241">
        <v>527</v>
      </c>
      <c r="N55" s="241">
        <v>1274</v>
      </c>
      <c r="O55" s="241">
        <v>1948</v>
      </c>
      <c r="P55" s="241">
        <v>1707</v>
      </c>
      <c r="Q55" s="241">
        <v>730</v>
      </c>
      <c r="R55" s="241">
        <v>303</v>
      </c>
      <c r="S55" s="241">
        <v>131</v>
      </c>
      <c r="T55" s="241">
        <v>112</v>
      </c>
      <c r="U55" s="241">
        <v>28</v>
      </c>
      <c r="V55" s="241">
        <v>56</v>
      </c>
      <c r="W55" s="241">
        <v>12</v>
      </c>
      <c r="X55" s="241">
        <v>14</v>
      </c>
      <c r="Y55" s="241">
        <v>18</v>
      </c>
      <c r="Z55" s="241">
        <v>8556</v>
      </c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</row>
    <row r="56" spans="1:47" ht="16.5" customHeight="1" thickBot="1">
      <c r="A56" s="100"/>
      <c r="B56" s="100"/>
      <c r="C56" s="100"/>
      <c r="D56" s="100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</row>
    <row r="57" spans="1:47" ht="16.5" customHeight="1">
      <c r="A57" s="100"/>
      <c r="B57" s="100"/>
      <c r="C57" s="100"/>
      <c r="D57" s="100"/>
      <c r="E57" s="221"/>
      <c r="F57" s="221"/>
      <c r="G57" s="1235" t="s">
        <v>422</v>
      </c>
      <c r="H57" s="1236"/>
      <c r="I57" s="1236"/>
      <c r="J57" s="1236"/>
      <c r="K57" s="1227" t="s">
        <v>434</v>
      </c>
      <c r="L57" s="1228"/>
      <c r="M57" s="1231" t="s">
        <v>435</v>
      </c>
      <c r="N57" s="1232"/>
      <c r="O57" s="1232"/>
      <c r="P57" s="1232"/>
      <c r="Q57" s="1232"/>
      <c r="R57" s="1232"/>
      <c r="S57" s="1232"/>
      <c r="T57" s="1233"/>
      <c r="U57" s="1231" t="s">
        <v>436</v>
      </c>
      <c r="V57" s="1232"/>
      <c r="W57" s="1232"/>
      <c r="X57" s="1232"/>
      <c r="Y57" s="1232"/>
      <c r="Z57" s="1234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</row>
    <row r="58" spans="1:47" ht="16.5" customHeight="1">
      <c r="A58" s="100"/>
      <c r="B58" s="100"/>
      <c r="C58" s="100"/>
      <c r="D58" s="100"/>
      <c r="E58" s="221"/>
      <c r="F58" s="221"/>
      <c r="G58" s="1237" t="s">
        <v>437</v>
      </c>
      <c r="H58" s="1220"/>
      <c r="I58" s="1220" t="s">
        <v>438</v>
      </c>
      <c r="J58" s="1220"/>
      <c r="K58" s="1229"/>
      <c r="L58" s="1230"/>
      <c r="M58" s="1220" t="s">
        <v>439</v>
      </c>
      <c r="N58" s="1220"/>
      <c r="O58" s="1220" t="s">
        <v>440</v>
      </c>
      <c r="P58" s="1220"/>
      <c r="Q58" s="1220" t="s">
        <v>441</v>
      </c>
      <c r="R58" s="1220"/>
      <c r="S58" s="1220" t="s">
        <v>442</v>
      </c>
      <c r="T58" s="1220"/>
      <c r="U58" s="1223" t="s">
        <v>437</v>
      </c>
      <c r="V58" s="1224"/>
      <c r="W58" s="1220" t="s">
        <v>443</v>
      </c>
      <c r="X58" s="1220"/>
      <c r="Y58" s="1220" t="s">
        <v>444</v>
      </c>
      <c r="Z58" s="1225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</row>
    <row r="59" spans="1:47" ht="16.5" customHeight="1" thickBot="1">
      <c r="A59" s="100"/>
      <c r="B59" s="100"/>
      <c r="C59" s="100"/>
      <c r="D59" s="100"/>
      <c r="E59" s="221"/>
      <c r="F59" s="221"/>
      <c r="G59" s="1226">
        <v>7</v>
      </c>
      <c r="H59" s="1218"/>
      <c r="I59" s="1218">
        <v>667</v>
      </c>
      <c r="J59" s="1218"/>
      <c r="K59" s="1218">
        <v>1</v>
      </c>
      <c r="L59" s="1218"/>
      <c r="M59" s="1218">
        <v>1</v>
      </c>
      <c r="N59" s="1218"/>
      <c r="O59" s="1218">
        <v>5</v>
      </c>
      <c r="P59" s="1218"/>
      <c r="Q59" s="1218">
        <v>35</v>
      </c>
      <c r="R59" s="1218"/>
      <c r="S59" s="1221">
        <v>40</v>
      </c>
      <c r="T59" s="1222"/>
      <c r="U59" s="1218">
        <v>2892</v>
      </c>
      <c r="V59" s="1218"/>
      <c r="W59" s="1218">
        <v>677209</v>
      </c>
      <c r="X59" s="1218"/>
      <c r="Y59" s="1218">
        <v>8556</v>
      </c>
      <c r="Z59" s="1219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</row>
  </sheetData>
  <mergeCells count="48"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5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opLeftCell="B2" zoomScale="60" zoomScaleNormal="60" workbookViewId="0"/>
  </sheetViews>
  <sheetFormatPr defaultRowHeight="13.5"/>
  <cols>
    <col min="31" max="33" width="0" hidden="1" customWidth="1"/>
  </cols>
  <sheetData>
    <row r="1" spans="1:47" ht="18.75">
      <c r="A1" s="1244" t="s">
        <v>66</v>
      </c>
      <c r="B1" s="1245"/>
      <c r="C1" s="1245"/>
      <c r="D1" s="1245"/>
      <c r="E1" s="1245"/>
      <c r="F1" s="1245"/>
      <c r="G1" s="1245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</row>
    <row r="2" spans="1:47" ht="25.5">
      <c r="A2" s="1246" t="s">
        <v>0</v>
      </c>
      <c r="B2" s="1246"/>
      <c r="C2" s="1246"/>
      <c r="D2" s="1246"/>
      <c r="E2" s="1246"/>
      <c r="F2" s="1246"/>
      <c r="G2" s="1246"/>
      <c r="H2" s="1246"/>
      <c r="I2" s="1246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</row>
    <row r="3" spans="1:47" ht="14.25" thickBo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</row>
    <row r="4" spans="1:47" ht="16.5" customHeight="1">
      <c r="A4" s="117" t="s">
        <v>36</v>
      </c>
      <c r="B4" s="118" t="s">
        <v>35</v>
      </c>
      <c r="C4" s="118" t="s">
        <v>1</v>
      </c>
      <c r="D4" s="118" t="s">
        <v>2</v>
      </c>
      <c r="E4" s="118" t="s">
        <v>3</v>
      </c>
      <c r="F4" s="118" t="s">
        <v>4</v>
      </c>
      <c r="G4" s="118" t="s">
        <v>5</v>
      </c>
      <c r="H4" s="118" t="s">
        <v>6</v>
      </c>
      <c r="I4" s="118" t="s">
        <v>7</v>
      </c>
      <c r="J4" s="118" t="s">
        <v>8</v>
      </c>
      <c r="K4" s="118" t="s">
        <v>9</v>
      </c>
      <c r="L4" s="118" t="s">
        <v>10</v>
      </c>
      <c r="M4" s="118" t="s">
        <v>11</v>
      </c>
      <c r="N4" s="118" t="s">
        <v>12</v>
      </c>
      <c r="O4" s="118" t="s">
        <v>13</v>
      </c>
      <c r="P4" s="118" t="s">
        <v>14</v>
      </c>
      <c r="Q4" s="118" t="s">
        <v>15</v>
      </c>
      <c r="R4" s="118" t="s">
        <v>16</v>
      </c>
      <c r="S4" s="118" t="s">
        <v>17</v>
      </c>
      <c r="T4" s="118" t="s">
        <v>18</v>
      </c>
      <c r="U4" s="118" t="s">
        <v>19</v>
      </c>
      <c r="V4" s="118" t="s">
        <v>20</v>
      </c>
      <c r="W4" s="118" t="s">
        <v>21</v>
      </c>
      <c r="X4" s="118" t="s">
        <v>22</v>
      </c>
      <c r="Y4" s="118" t="s">
        <v>23</v>
      </c>
      <c r="Z4" s="119" t="s">
        <v>25</v>
      </c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</row>
    <row r="5" spans="1:47" ht="16.5" customHeight="1">
      <c r="A5" s="1240" t="s">
        <v>32</v>
      </c>
      <c r="B5" s="1241" t="s">
        <v>29</v>
      </c>
      <c r="C5" s="1241" t="s">
        <v>51</v>
      </c>
      <c r="D5" s="114" t="s">
        <v>27</v>
      </c>
      <c r="E5" s="231">
        <v>0</v>
      </c>
      <c r="F5" s="232">
        <v>0</v>
      </c>
      <c r="G5" s="232">
        <v>0</v>
      </c>
      <c r="H5" s="232">
        <v>0</v>
      </c>
      <c r="I5" s="232">
        <v>0</v>
      </c>
      <c r="J5" s="232">
        <v>1</v>
      </c>
      <c r="K5" s="232">
        <v>0</v>
      </c>
      <c r="L5" s="232">
        <v>0</v>
      </c>
      <c r="M5" s="232">
        <v>0</v>
      </c>
      <c r="N5" s="232">
        <v>1</v>
      </c>
      <c r="O5" s="232">
        <v>2</v>
      </c>
      <c r="P5" s="232">
        <v>0</v>
      </c>
      <c r="Q5" s="232">
        <v>0</v>
      </c>
      <c r="R5" s="232">
        <v>1</v>
      </c>
      <c r="S5" s="232">
        <v>0</v>
      </c>
      <c r="T5" s="232">
        <v>0</v>
      </c>
      <c r="U5" s="232">
        <v>0</v>
      </c>
      <c r="V5" s="232">
        <v>0</v>
      </c>
      <c r="W5" s="232">
        <v>0</v>
      </c>
      <c r="X5" s="232">
        <v>0</v>
      </c>
      <c r="Y5" s="232">
        <v>0</v>
      </c>
      <c r="Z5" s="233">
        <v>6</v>
      </c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</row>
    <row r="6" spans="1:47" ht="16.5" customHeight="1">
      <c r="A6" s="1240"/>
      <c r="B6" s="1241"/>
      <c r="C6" s="1241"/>
      <c r="D6" s="116" t="s">
        <v>28</v>
      </c>
      <c r="E6" s="234">
        <v>0</v>
      </c>
      <c r="F6" s="234">
        <v>0</v>
      </c>
      <c r="G6" s="234">
        <v>0</v>
      </c>
      <c r="H6" s="234">
        <v>0</v>
      </c>
      <c r="I6" s="234">
        <v>16</v>
      </c>
      <c r="J6" s="234">
        <v>233</v>
      </c>
      <c r="K6" s="234">
        <v>35</v>
      </c>
      <c r="L6" s="234">
        <v>125</v>
      </c>
      <c r="M6" s="234">
        <v>0</v>
      </c>
      <c r="N6" s="234">
        <v>535</v>
      </c>
      <c r="O6" s="234">
        <v>867</v>
      </c>
      <c r="P6" s="234">
        <v>275</v>
      </c>
      <c r="Q6" s="234">
        <v>211</v>
      </c>
      <c r="R6" s="234">
        <v>376</v>
      </c>
      <c r="S6" s="234">
        <v>306</v>
      </c>
      <c r="T6" s="234">
        <v>0</v>
      </c>
      <c r="U6" s="234">
        <v>26</v>
      </c>
      <c r="V6" s="234">
        <v>0</v>
      </c>
      <c r="W6" s="234">
        <v>41</v>
      </c>
      <c r="X6" s="234">
        <v>0</v>
      </c>
      <c r="Y6" s="234">
        <v>0</v>
      </c>
      <c r="Z6" s="235">
        <v>3046</v>
      </c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</row>
    <row r="7" spans="1:47" ht="16.5" customHeight="1">
      <c r="A7" s="1240"/>
      <c r="B7" s="1241"/>
      <c r="C7" s="1241"/>
      <c r="D7" s="115" t="s">
        <v>26</v>
      </c>
      <c r="E7" s="236">
        <v>0</v>
      </c>
      <c r="F7" s="236">
        <v>0</v>
      </c>
      <c r="G7" s="236">
        <v>0</v>
      </c>
      <c r="H7" s="236">
        <v>0</v>
      </c>
      <c r="I7" s="236">
        <v>1</v>
      </c>
      <c r="J7" s="236">
        <v>8</v>
      </c>
      <c r="K7" s="236">
        <v>1</v>
      </c>
      <c r="L7" s="236">
        <v>3</v>
      </c>
      <c r="M7" s="236">
        <v>0</v>
      </c>
      <c r="N7" s="236">
        <v>9</v>
      </c>
      <c r="O7" s="236">
        <v>11</v>
      </c>
      <c r="P7" s="236">
        <v>2</v>
      </c>
      <c r="Q7" s="236">
        <v>1</v>
      </c>
      <c r="R7" s="236">
        <v>3</v>
      </c>
      <c r="S7" s="236">
        <v>2</v>
      </c>
      <c r="T7" s="236">
        <v>0</v>
      </c>
      <c r="U7" s="236">
        <v>0</v>
      </c>
      <c r="V7" s="236">
        <v>0</v>
      </c>
      <c r="W7" s="236">
        <v>0</v>
      </c>
      <c r="X7" s="236">
        <v>0</v>
      </c>
      <c r="Y7" s="236">
        <v>0</v>
      </c>
      <c r="Z7" s="237">
        <v>41</v>
      </c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</row>
    <row r="8" spans="1:47" ht="16.5" customHeight="1">
      <c r="A8" s="1240"/>
      <c r="B8" s="1241"/>
      <c r="C8" s="1241" t="s">
        <v>52</v>
      </c>
      <c r="D8" s="114" t="s">
        <v>27</v>
      </c>
      <c r="E8" s="232">
        <v>0</v>
      </c>
      <c r="F8" s="232">
        <v>0</v>
      </c>
      <c r="G8" s="232">
        <v>0</v>
      </c>
      <c r="H8" s="232">
        <v>1</v>
      </c>
      <c r="I8" s="232">
        <v>1</v>
      </c>
      <c r="J8" s="232">
        <v>2</v>
      </c>
      <c r="K8" s="232">
        <v>3</v>
      </c>
      <c r="L8" s="232">
        <v>1</v>
      </c>
      <c r="M8" s="232">
        <v>1</v>
      </c>
      <c r="N8" s="232">
        <v>1</v>
      </c>
      <c r="O8" s="232">
        <v>2</v>
      </c>
      <c r="P8" s="232">
        <v>0</v>
      </c>
      <c r="Q8" s="232">
        <v>0</v>
      </c>
      <c r="R8" s="232">
        <v>0</v>
      </c>
      <c r="S8" s="232">
        <v>0</v>
      </c>
      <c r="T8" s="232">
        <v>0</v>
      </c>
      <c r="U8" s="232">
        <v>1</v>
      </c>
      <c r="V8" s="232">
        <v>0</v>
      </c>
      <c r="W8" s="232">
        <v>0</v>
      </c>
      <c r="X8" s="232">
        <v>0</v>
      </c>
      <c r="Y8" s="232">
        <v>0</v>
      </c>
      <c r="Z8" s="233">
        <v>12</v>
      </c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</row>
    <row r="9" spans="1:47" ht="16.5" customHeight="1">
      <c r="A9" s="1240"/>
      <c r="B9" s="1241"/>
      <c r="C9" s="1241"/>
      <c r="D9" s="116" t="s">
        <v>28</v>
      </c>
      <c r="E9" s="234">
        <v>0</v>
      </c>
      <c r="F9" s="234">
        <v>0</v>
      </c>
      <c r="G9" s="234">
        <v>0</v>
      </c>
      <c r="H9" s="234">
        <v>104</v>
      </c>
      <c r="I9" s="234">
        <v>135</v>
      </c>
      <c r="J9" s="234">
        <v>344</v>
      </c>
      <c r="K9" s="234">
        <v>578</v>
      </c>
      <c r="L9" s="234">
        <v>256</v>
      </c>
      <c r="M9" s="234">
        <v>403</v>
      </c>
      <c r="N9" s="234">
        <v>164</v>
      </c>
      <c r="O9" s="234">
        <v>541</v>
      </c>
      <c r="P9" s="234">
        <v>174</v>
      </c>
      <c r="Q9" s="234">
        <v>127</v>
      </c>
      <c r="R9" s="234">
        <v>0</v>
      </c>
      <c r="S9" s="234">
        <v>0</v>
      </c>
      <c r="T9" s="234">
        <v>0</v>
      </c>
      <c r="U9" s="234">
        <v>283</v>
      </c>
      <c r="V9" s="234">
        <v>0</v>
      </c>
      <c r="W9" s="234">
        <v>0</v>
      </c>
      <c r="X9" s="234">
        <v>0</v>
      </c>
      <c r="Y9" s="234">
        <v>0</v>
      </c>
      <c r="Z9" s="235">
        <v>3109</v>
      </c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</row>
    <row r="10" spans="1:47" ht="16.5" customHeight="1">
      <c r="A10" s="1240"/>
      <c r="B10" s="1241"/>
      <c r="C10" s="1241"/>
      <c r="D10" s="115" t="s">
        <v>26</v>
      </c>
      <c r="E10" s="236">
        <v>0</v>
      </c>
      <c r="F10" s="236">
        <v>0</v>
      </c>
      <c r="G10" s="236">
        <v>0</v>
      </c>
      <c r="H10" s="236">
        <v>7</v>
      </c>
      <c r="I10" s="236">
        <v>6</v>
      </c>
      <c r="J10" s="236">
        <v>12</v>
      </c>
      <c r="K10" s="236">
        <v>17</v>
      </c>
      <c r="L10" s="236">
        <v>5</v>
      </c>
      <c r="M10" s="236">
        <v>8</v>
      </c>
      <c r="N10" s="236">
        <v>3</v>
      </c>
      <c r="O10" s="236">
        <v>5</v>
      </c>
      <c r="P10" s="236">
        <v>2</v>
      </c>
      <c r="Q10" s="236">
        <v>1</v>
      </c>
      <c r="R10" s="236">
        <v>0</v>
      </c>
      <c r="S10" s="236">
        <v>0</v>
      </c>
      <c r="T10" s="236">
        <v>0</v>
      </c>
      <c r="U10" s="236">
        <v>1</v>
      </c>
      <c r="V10" s="236">
        <v>0</v>
      </c>
      <c r="W10" s="236">
        <v>0</v>
      </c>
      <c r="X10" s="236">
        <v>0</v>
      </c>
      <c r="Y10" s="236">
        <v>0</v>
      </c>
      <c r="Z10" s="237">
        <v>67</v>
      </c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</row>
    <row r="11" spans="1:47" ht="16.5" customHeight="1">
      <c r="A11" s="1240"/>
      <c r="B11" s="1241"/>
      <c r="C11" s="1241" t="s">
        <v>53</v>
      </c>
      <c r="D11" s="114" t="s">
        <v>27</v>
      </c>
      <c r="E11" s="232"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0</v>
      </c>
      <c r="K11" s="232">
        <v>0</v>
      </c>
      <c r="L11" s="232">
        <v>0</v>
      </c>
      <c r="M11" s="232">
        <v>0</v>
      </c>
      <c r="N11" s="232">
        <v>0</v>
      </c>
      <c r="O11" s="232">
        <v>0</v>
      </c>
      <c r="P11" s="232">
        <v>0</v>
      </c>
      <c r="Q11" s="232">
        <v>0</v>
      </c>
      <c r="R11" s="232">
        <v>0</v>
      </c>
      <c r="S11" s="232">
        <v>0</v>
      </c>
      <c r="T11" s="232">
        <v>0</v>
      </c>
      <c r="U11" s="232">
        <v>0</v>
      </c>
      <c r="V11" s="232">
        <v>0</v>
      </c>
      <c r="W11" s="232">
        <v>0</v>
      </c>
      <c r="X11" s="232">
        <v>0</v>
      </c>
      <c r="Y11" s="232">
        <v>0</v>
      </c>
      <c r="Z11" s="233">
        <v>0</v>
      </c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7" ht="16.5" customHeight="1">
      <c r="A12" s="1240"/>
      <c r="B12" s="1241"/>
      <c r="C12" s="1241"/>
      <c r="D12" s="116" t="s">
        <v>28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4">
        <v>0</v>
      </c>
      <c r="K12" s="234">
        <v>0</v>
      </c>
      <c r="L12" s="234">
        <v>0</v>
      </c>
      <c r="M12" s="234">
        <v>0</v>
      </c>
      <c r="N12" s="234">
        <v>0</v>
      </c>
      <c r="O12" s="234">
        <v>0</v>
      </c>
      <c r="P12" s="234">
        <v>0</v>
      </c>
      <c r="Q12" s="234">
        <v>0</v>
      </c>
      <c r="R12" s="234">
        <v>0</v>
      </c>
      <c r="S12" s="234">
        <v>0</v>
      </c>
      <c r="T12" s="234">
        <v>0</v>
      </c>
      <c r="U12" s="234">
        <v>0</v>
      </c>
      <c r="V12" s="234">
        <v>0</v>
      </c>
      <c r="W12" s="234">
        <v>0</v>
      </c>
      <c r="X12" s="234">
        <v>0</v>
      </c>
      <c r="Y12" s="234">
        <v>0</v>
      </c>
      <c r="Z12" s="235">
        <v>0</v>
      </c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</row>
    <row r="13" spans="1:47" ht="16.5" customHeight="1">
      <c r="A13" s="1240"/>
      <c r="B13" s="1241"/>
      <c r="C13" s="1241"/>
      <c r="D13" s="115" t="s">
        <v>26</v>
      </c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6">
        <v>0</v>
      </c>
      <c r="K13" s="236">
        <v>0</v>
      </c>
      <c r="L13" s="236">
        <v>0</v>
      </c>
      <c r="M13" s="236">
        <v>0</v>
      </c>
      <c r="N13" s="236">
        <v>0</v>
      </c>
      <c r="O13" s="236">
        <v>0</v>
      </c>
      <c r="P13" s="236">
        <v>0</v>
      </c>
      <c r="Q13" s="236">
        <v>0</v>
      </c>
      <c r="R13" s="236">
        <v>0</v>
      </c>
      <c r="S13" s="236">
        <v>0</v>
      </c>
      <c r="T13" s="236">
        <v>0</v>
      </c>
      <c r="U13" s="236">
        <v>0</v>
      </c>
      <c r="V13" s="236">
        <v>0</v>
      </c>
      <c r="W13" s="236">
        <v>0</v>
      </c>
      <c r="X13" s="236">
        <v>0</v>
      </c>
      <c r="Y13" s="236">
        <v>0</v>
      </c>
      <c r="Z13" s="237">
        <v>0</v>
      </c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</row>
    <row r="14" spans="1:47" ht="16.5" customHeight="1">
      <c r="A14" s="1240"/>
      <c r="B14" s="1241"/>
      <c r="C14" s="1247" t="s">
        <v>54</v>
      </c>
      <c r="D14" s="114" t="s">
        <v>27</v>
      </c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0</v>
      </c>
      <c r="K14" s="232">
        <v>0</v>
      </c>
      <c r="L14" s="232">
        <v>0</v>
      </c>
      <c r="M14" s="232">
        <v>0</v>
      </c>
      <c r="N14" s="232">
        <v>0</v>
      </c>
      <c r="O14" s="232">
        <v>0</v>
      </c>
      <c r="P14" s="232">
        <v>0</v>
      </c>
      <c r="Q14" s="232">
        <v>0</v>
      </c>
      <c r="R14" s="232">
        <v>0</v>
      </c>
      <c r="S14" s="232">
        <v>0</v>
      </c>
      <c r="T14" s="232">
        <v>0</v>
      </c>
      <c r="U14" s="232">
        <v>0</v>
      </c>
      <c r="V14" s="232">
        <v>0</v>
      </c>
      <c r="W14" s="232">
        <v>0</v>
      </c>
      <c r="X14" s="232">
        <v>0</v>
      </c>
      <c r="Y14" s="232">
        <v>0</v>
      </c>
      <c r="Z14" s="233">
        <v>0</v>
      </c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</row>
    <row r="15" spans="1:47" ht="16.5" customHeight="1">
      <c r="A15" s="1240"/>
      <c r="B15" s="1241"/>
      <c r="C15" s="1247"/>
      <c r="D15" s="116" t="s">
        <v>28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0</v>
      </c>
      <c r="N15" s="234">
        <v>0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5">
        <v>0</v>
      </c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</row>
    <row r="16" spans="1:47" ht="16.5" customHeight="1">
      <c r="A16" s="1240"/>
      <c r="B16" s="1241"/>
      <c r="C16" s="1247"/>
      <c r="D16" s="115" t="s">
        <v>26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0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8">
        <v>0</v>
      </c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</row>
    <row r="17" spans="1:47" ht="16.5" customHeight="1">
      <c r="A17" s="1240"/>
      <c r="B17" s="1241" t="s">
        <v>30</v>
      </c>
      <c r="C17" s="1241"/>
      <c r="D17" s="114" t="s">
        <v>27</v>
      </c>
      <c r="E17" s="232">
        <v>0</v>
      </c>
      <c r="F17" s="232">
        <v>0</v>
      </c>
      <c r="G17" s="232">
        <v>0</v>
      </c>
      <c r="H17" s="232">
        <v>1</v>
      </c>
      <c r="I17" s="232">
        <v>1</v>
      </c>
      <c r="J17" s="232">
        <v>2</v>
      </c>
      <c r="K17" s="232">
        <v>3</v>
      </c>
      <c r="L17" s="232">
        <v>1</v>
      </c>
      <c r="M17" s="232">
        <v>1</v>
      </c>
      <c r="N17" s="232">
        <v>2</v>
      </c>
      <c r="O17" s="232">
        <v>3</v>
      </c>
      <c r="P17" s="232">
        <v>1</v>
      </c>
      <c r="Q17" s="232">
        <v>1</v>
      </c>
      <c r="R17" s="232">
        <v>1</v>
      </c>
      <c r="S17" s="232">
        <v>0</v>
      </c>
      <c r="T17" s="232">
        <v>0</v>
      </c>
      <c r="U17" s="232">
        <v>1</v>
      </c>
      <c r="V17" s="232">
        <v>0</v>
      </c>
      <c r="W17" s="232">
        <v>0</v>
      </c>
      <c r="X17" s="232">
        <v>0</v>
      </c>
      <c r="Y17" s="232">
        <v>0</v>
      </c>
      <c r="Z17" s="233">
        <v>18</v>
      </c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</row>
    <row r="18" spans="1:47" ht="16.5" customHeight="1">
      <c r="A18" s="1240"/>
      <c r="B18" s="1241"/>
      <c r="C18" s="1241"/>
      <c r="D18" s="116" t="s">
        <v>28</v>
      </c>
      <c r="E18" s="234">
        <v>0</v>
      </c>
      <c r="F18" s="234">
        <v>0</v>
      </c>
      <c r="G18" s="234">
        <v>0</v>
      </c>
      <c r="H18" s="234">
        <v>104</v>
      </c>
      <c r="I18" s="234">
        <v>151</v>
      </c>
      <c r="J18" s="234">
        <v>577</v>
      </c>
      <c r="K18" s="234">
        <v>613</v>
      </c>
      <c r="L18" s="234">
        <v>381</v>
      </c>
      <c r="M18" s="234">
        <v>403</v>
      </c>
      <c r="N18" s="234">
        <v>699</v>
      </c>
      <c r="O18" s="234">
        <v>1408</v>
      </c>
      <c r="P18" s="234">
        <v>449</v>
      </c>
      <c r="Q18" s="234">
        <v>338</v>
      </c>
      <c r="R18" s="234">
        <v>376</v>
      </c>
      <c r="S18" s="234">
        <v>306</v>
      </c>
      <c r="T18" s="234">
        <v>0</v>
      </c>
      <c r="U18" s="234">
        <v>309</v>
      </c>
      <c r="V18" s="234">
        <v>0</v>
      </c>
      <c r="W18" s="234">
        <v>41</v>
      </c>
      <c r="X18" s="234">
        <v>0</v>
      </c>
      <c r="Y18" s="234">
        <v>0</v>
      </c>
      <c r="Z18" s="235">
        <v>6155</v>
      </c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</row>
    <row r="19" spans="1:47" ht="16.5" customHeight="1">
      <c r="A19" s="1240"/>
      <c r="B19" s="1241"/>
      <c r="C19" s="1241"/>
      <c r="D19" s="115" t="s">
        <v>26</v>
      </c>
      <c r="E19" s="239">
        <v>0</v>
      </c>
      <c r="F19" s="239">
        <v>0</v>
      </c>
      <c r="G19" s="239">
        <v>0</v>
      </c>
      <c r="H19" s="239">
        <v>7</v>
      </c>
      <c r="I19" s="239">
        <v>7</v>
      </c>
      <c r="J19" s="239">
        <v>20</v>
      </c>
      <c r="K19" s="239">
        <v>18</v>
      </c>
      <c r="L19" s="239">
        <v>8</v>
      </c>
      <c r="M19" s="239">
        <v>8</v>
      </c>
      <c r="N19" s="239">
        <v>12</v>
      </c>
      <c r="O19" s="239">
        <v>16</v>
      </c>
      <c r="P19" s="239">
        <v>4</v>
      </c>
      <c r="Q19" s="239">
        <v>2</v>
      </c>
      <c r="R19" s="239">
        <v>3</v>
      </c>
      <c r="S19" s="239">
        <v>2</v>
      </c>
      <c r="T19" s="239">
        <v>0</v>
      </c>
      <c r="U19" s="239">
        <v>1</v>
      </c>
      <c r="V19" s="239">
        <v>0</v>
      </c>
      <c r="W19" s="239">
        <v>0</v>
      </c>
      <c r="X19" s="239">
        <v>0</v>
      </c>
      <c r="Y19" s="239">
        <v>0</v>
      </c>
      <c r="Z19" s="240">
        <v>108</v>
      </c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</row>
    <row r="20" spans="1:47" ht="16.5" customHeight="1">
      <c r="A20" s="1240"/>
      <c r="B20" s="1241" t="s">
        <v>31</v>
      </c>
      <c r="C20" s="1247" t="s">
        <v>55</v>
      </c>
      <c r="D20" s="114" t="s">
        <v>27</v>
      </c>
      <c r="E20" s="232">
        <v>0</v>
      </c>
      <c r="F20" s="232">
        <v>0</v>
      </c>
      <c r="G20" s="232">
        <v>0</v>
      </c>
      <c r="H20" s="232">
        <v>0</v>
      </c>
      <c r="I20" s="232">
        <v>0</v>
      </c>
      <c r="J20" s="232">
        <v>0</v>
      </c>
      <c r="K20" s="232">
        <v>0</v>
      </c>
      <c r="L20" s="232">
        <v>0</v>
      </c>
      <c r="M20" s="232">
        <v>0</v>
      </c>
      <c r="N20" s="232">
        <v>0</v>
      </c>
      <c r="O20" s="232">
        <v>0</v>
      </c>
      <c r="P20" s="232">
        <v>0</v>
      </c>
      <c r="Q20" s="232">
        <v>0</v>
      </c>
      <c r="R20" s="232">
        <v>0</v>
      </c>
      <c r="S20" s="232">
        <v>0</v>
      </c>
      <c r="T20" s="232">
        <v>0</v>
      </c>
      <c r="U20" s="232">
        <v>0</v>
      </c>
      <c r="V20" s="232">
        <v>0</v>
      </c>
      <c r="W20" s="232">
        <v>0</v>
      </c>
      <c r="X20" s="232">
        <v>0</v>
      </c>
      <c r="Y20" s="232">
        <v>0</v>
      </c>
      <c r="Z20" s="233">
        <v>0</v>
      </c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</row>
    <row r="21" spans="1:47" ht="16.5" customHeight="1">
      <c r="A21" s="1240"/>
      <c r="B21" s="1241"/>
      <c r="C21" s="1247"/>
      <c r="D21" s="116" t="s">
        <v>28</v>
      </c>
      <c r="E21" s="234">
        <v>0</v>
      </c>
      <c r="F21" s="234">
        <v>0</v>
      </c>
      <c r="G21" s="234">
        <v>0</v>
      </c>
      <c r="H21" s="234">
        <v>0</v>
      </c>
      <c r="I21" s="234">
        <v>0</v>
      </c>
      <c r="J21" s="234">
        <v>10</v>
      </c>
      <c r="K21" s="234">
        <v>0</v>
      </c>
      <c r="L21" s="234">
        <v>0</v>
      </c>
      <c r="M21" s="234">
        <v>0</v>
      </c>
      <c r="N21" s="234">
        <v>0</v>
      </c>
      <c r="O21" s="234">
        <v>0</v>
      </c>
      <c r="P21" s="234">
        <v>0</v>
      </c>
      <c r="Q21" s="234">
        <v>0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0</v>
      </c>
      <c r="Z21" s="235">
        <v>10</v>
      </c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</row>
    <row r="22" spans="1:47" ht="16.5" customHeight="1">
      <c r="A22" s="1240"/>
      <c r="B22" s="1241"/>
      <c r="C22" s="1247"/>
      <c r="D22" s="115" t="s">
        <v>26</v>
      </c>
      <c r="E22" s="236">
        <v>0</v>
      </c>
      <c r="F22" s="236">
        <v>0</v>
      </c>
      <c r="G22" s="236">
        <v>0</v>
      </c>
      <c r="H22" s="236">
        <v>0</v>
      </c>
      <c r="I22" s="236">
        <v>0</v>
      </c>
      <c r="J22" s="236">
        <v>0</v>
      </c>
      <c r="K22" s="236">
        <v>0</v>
      </c>
      <c r="L22" s="236">
        <v>0</v>
      </c>
      <c r="M22" s="236">
        <v>0</v>
      </c>
      <c r="N22" s="236">
        <v>0</v>
      </c>
      <c r="O22" s="236">
        <v>0</v>
      </c>
      <c r="P22" s="236">
        <v>0</v>
      </c>
      <c r="Q22" s="236">
        <v>0</v>
      </c>
      <c r="R22" s="236">
        <v>0</v>
      </c>
      <c r="S22" s="236">
        <v>0</v>
      </c>
      <c r="T22" s="236">
        <v>0</v>
      </c>
      <c r="U22" s="236">
        <v>0</v>
      </c>
      <c r="V22" s="236">
        <v>0</v>
      </c>
      <c r="W22" s="236">
        <v>0</v>
      </c>
      <c r="X22" s="236">
        <v>0</v>
      </c>
      <c r="Y22" s="236">
        <v>0</v>
      </c>
      <c r="Z22" s="237">
        <v>0</v>
      </c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</row>
    <row r="23" spans="1:47" ht="16.5" customHeight="1">
      <c r="A23" s="1240"/>
      <c r="B23" s="1241"/>
      <c r="C23" s="1247" t="s">
        <v>56</v>
      </c>
      <c r="D23" s="114" t="s">
        <v>27</v>
      </c>
      <c r="E23" s="232">
        <v>0</v>
      </c>
      <c r="F23" s="232">
        <v>0</v>
      </c>
      <c r="G23" s="232">
        <v>0</v>
      </c>
      <c r="H23" s="232">
        <v>0</v>
      </c>
      <c r="I23" s="232">
        <v>0</v>
      </c>
      <c r="J23" s="232">
        <v>0</v>
      </c>
      <c r="K23" s="232">
        <v>0</v>
      </c>
      <c r="L23" s="232">
        <v>0</v>
      </c>
      <c r="M23" s="232">
        <v>0</v>
      </c>
      <c r="N23" s="232">
        <v>0</v>
      </c>
      <c r="O23" s="232">
        <v>0</v>
      </c>
      <c r="P23" s="232">
        <v>0</v>
      </c>
      <c r="Q23" s="232">
        <v>0</v>
      </c>
      <c r="R23" s="232">
        <v>0</v>
      </c>
      <c r="S23" s="232">
        <v>0</v>
      </c>
      <c r="T23" s="232">
        <v>0</v>
      </c>
      <c r="U23" s="232">
        <v>0</v>
      </c>
      <c r="V23" s="232">
        <v>0</v>
      </c>
      <c r="W23" s="232">
        <v>0</v>
      </c>
      <c r="X23" s="232">
        <v>0</v>
      </c>
      <c r="Y23" s="232">
        <v>0</v>
      </c>
      <c r="Z23" s="233">
        <v>0</v>
      </c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</row>
    <row r="24" spans="1:47" ht="16.5" customHeight="1">
      <c r="A24" s="1240"/>
      <c r="B24" s="1241"/>
      <c r="C24" s="1247"/>
      <c r="D24" s="116" t="s">
        <v>28</v>
      </c>
      <c r="E24" s="234">
        <v>0</v>
      </c>
      <c r="F24" s="234">
        <v>0</v>
      </c>
      <c r="G24" s="234">
        <v>0</v>
      </c>
      <c r="H24" s="234">
        <v>0</v>
      </c>
      <c r="I24" s="234">
        <v>0</v>
      </c>
      <c r="J24" s="234">
        <v>0</v>
      </c>
      <c r="K24" s="234">
        <v>0</v>
      </c>
      <c r="L24" s="234">
        <v>0</v>
      </c>
      <c r="M24" s="234">
        <v>0</v>
      </c>
      <c r="N24" s="234">
        <v>0</v>
      </c>
      <c r="O24" s="234">
        <v>0</v>
      </c>
      <c r="P24" s="234">
        <v>0</v>
      </c>
      <c r="Q24" s="234">
        <v>0</v>
      </c>
      <c r="R24" s="234">
        <v>0</v>
      </c>
      <c r="S24" s="234">
        <v>0</v>
      </c>
      <c r="T24" s="234">
        <v>0</v>
      </c>
      <c r="U24" s="234">
        <v>0</v>
      </c>
      <c r="V24" s="234">
        <v>0</v>
      </c>
      <c r="W24" s="234">
        <v>0</v>
      </c>
      <c r="X24" s="234">
        <v>0</v>
      </c>
      <c r="Y24" s="234">
        <v>0</v>
      </c>
      <c r="Z24" s="235">
        <v>0</v>
      </c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</row>
    <row r="25" spans="1:47" ht="16.5" customHeight="1">
      <c r="A25" s="1240"/>
      <c r="B25" s="1241"/>
      <c r="C25" s="1247"/>
      <c r="D25" s="115" t="s">
        <v>26</v>
      </c>
      <c r="E25" s="236">
        <v>0</v>
      </c>
      <c r="F25" s="236">
        <v>0</v>
      </c>
      <c r="G25" s="236">
        <v>0</v>
      </c>
      <c r="H25" s="236">
        <v>0</v>
      </c>
      <c r="I25" s="236">
        <v>0</v>
      </c>
      <c r="J25" s="236">
        <v>0</v>
      </c>
      <c r="K25" s="236">
        <v>0</v>
      </c>
      <c r="L25" s="236">
        <v>0</v>
      </c>
      <c r="M25" s="236">
        <v>0</v>
      </c>
      <c r="N25" s="236">
        <v>0</v>
      </c>
      <c r="O25" s="236">
        <v>0</v>
      </c>
      <c r="P25" s="236">
        <v>0</v>
      </c>
      <c r="Q25" s="236">
        <v>0</v>
      </c>
      <c r="R25" s="236">
        <v>0</v>
      </c>
      <c r="S25" s="236">
        <v>0</v>
      </c>
      <c r="T25" s="236">
        <v>0</v>
      </c>
      <c r="U25" s="236">
        <v>0</v>
      </c>
      <c r="V25" s="236">
        <v>0</v>
      </c>
      <c r="W25" s="236">
        <v>0</v>
      </c>
      <c r="X25" s="236">
        <v>0</v>
      </c>
      <c r="Y25" s="236">
        <v>0</v>
      </c>
      <c r="Z25" s="238">
        <v>0</v>
      </c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</row>
    <row r="26" spans="1:47" ht="16.5" customHeight="1">
      <c r="A26" s="1240"/>
      <c r="B26" s="1241" t="s">
        <v>30</v>
      </c>
      <c r="C26" s="1241"/>
      <c r="D26" s="114" t="s">
        <v>27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2">
        <v>0</v>
      </c>
      <c r="L26" s="232">
        <v>0</v>
      </c>
      <c r="M26" s="232">
        <v>0</v>
      </c>
      <c r="N26" s="232">
        <v>0</v>
      </c>
      <c r="O26" s="232">
        <v>0</v>
      </c>
      <c r="P26" s="232">
        <v>0</v>
      </c>
      <c r="Q26" s="232">
        <v>0</v>
      </c>
      <c r="R26" s="232">
        <v>0</v>
      </c>
      <c r="S26" s="232">
        <v>0</v>
      </c>
      <c r="T26" s="232">
        <v>0</v>
      </c>
      <c r="U26" s="232">
        <v>0</v>
      </c>
      <c r="V26" s="232">
        <v>0</v>
      </c>
      <c r="W26" s="232">
        <v>0</v>
      </c>
      <c r="X26" s="232">
        <v>0</v>
      </c>
      <c r="Y26" s="232">
        <v>0</v>
      </c>
      <c r="Z26" s="233">
        <v>0</v>
      </c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</row>
    <row r="27" spans="1:47" ht="16.5" customHeight="1">
      <c r="A27" s="1240"/>
      <c r="B27" s="1241"/>
      <c r="C27" s="1241"/>
      <c r="D27" s="116" t="s">
        <v>28</v>
      </c>
      <c r="E27" s="234">
        <v>0</v>
      </c>
      <c r="F27" s="234">
        <v>0</v>
      </c>
      <c r="G27" s="234">
        <v>0</v>
      </c>
      <c r="H27" s="234">
        <v>0</v>
      </c>
      <c r="I27" s="234">
        <v>0</v>
      </c>
      <c r="J27" s="234">
        <v>10</v>
      </c>
      <c r="K27" s="234">
        <v>0</v>
      </c>
      <c r="L27" s="234">
        <v>0</v>
      </c>
      <c r="M27" s="234">
        <v>0</v>
      </c>
      <c r="N27" s="234">
        <v>0</v>
      </c>
      <c r="O27" s="234">
        <v>0</v>
      </c>
      <c r="P27" s="234">
        <v>0</v>
      </c>
      <c r="Q27" s="234">
        <v>0</v>
      </c>
      <c r="R27" s="234">
        <v>0</v>
      </c>
      <c r="S27" s="234">
        <v>0</v>
      </c>
      <c r="T27" s="234">
        <v>0</v>
      </c>
      <c r="U27" s="234">
        <v>0</v>
      </c>
      <c r="V27" s="234">
        <v>0</v>
      </c>
      <c r="W27" s="234">
        <v>0</v>
      </c>
      <c r="X27" s="234">
        <v>0</v>
      </c>
      <c r="Y27" s="234">
        <v>0</v>
      </c>
      <c r="Z27" s="235">
        <v>10</v>
      </c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</row>
    <row r="28" spans="1:47" ht="16.5" customHeight="1">
      <c r="A28" s="1240"/>
      <c r="B28" s="1241"/>
      <c r="C28" s="1241"/>
      <c r="D28" s="115" t="s">
        <v>26</v>
      </c>
      <c r="E28" s="239">
        <v>0</v>
      </c>
      <c r="F28" s="239">
        <v>0</v>
      </c>
      <c r="G28" s="239">
        <v>0</v>
      </c>
      <c r="H28" s="239">
        <v>0</v>
      </c>
      <c r="I28" s="239">
        <v>0</v>
      </c>
      <c r="J28" s="239">
        <v>0</v>
      </c>
      <c r="K28" s="239">
        <v>0</v>
      </c>
      <c r="L28" s="239">
        <v>0</v>
      </c>
      <c r="M28" s="239">
        <v>0</v>
      </c>
      <c r="N28" s="239">
        <v>0</v>
      </c>
      <c r="O28" s="239">
        <v>0</v>
      </c>
      <c r="P28" s="239">
        <v>0</v>
      </c>
      <c r="Q28" s="239">
        <v>0</v>
      </c>
      <c r="R28" s="239">
        <v>0</v>
      </c>
      <c r="S28" s="239">
        <v>0</v>
      </c>
      <c r="T28" s="239">
        <v>0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40">
        <v>0</v>
      </c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</row>
    <row r="29" spans="1:47" ht="16.5" customHeight="1">
      <c r="A29" s="1240" t="s">
        <v>24</v>
      </c>
      <c r="B29" s="1241"/>
      <c r="C29" s="1241"/>
      <c r="D29" s="114" t="s">
        <v>27</v>
      </c>
      <c r="E29" s="232">
        <v>0</v>
      </c>
      <c r="F29" s="232">
        <v>0</v>
      </c>
      <c r="G29" s="232">
        <v>0</v>
      </c>
      <c r="H29" s="232">
        <v>1</v>
      </c>
      <c r="I29" s="232">
        <v>1</v>
      </c>
      <c r="J29" s="232">
        <v>3</v>
      </c>
      <c r="K29" s="232">
        <v>3</v>
      </c>
      <c r="L29" s="232">
        <v>1</v>
      </c>
      <c r="M29" s="232">
        <v>1</v>
      </c>
      <c r="N29" s="232">
        <v>2</v>
      </c>
      <c r="O29" s="232">
        <v>3</v>
      </c>
      <c r="P29" s="232">
        <v>1</v>
      </c>
      <c r="Q29" s="232">
        <v>1</v>
      </c>
      <c r="R29" s="232">
        <v>1</v>
      </c>
      <c r="S29" s="232">
        <v>0</v>
      </c>
      <c r="T29" s="232">
        <v>0</v>
      </c>
      <c r="U29" s="232">
        <v>1</v>
      </c>
      <c r="V29" s="232">
        <v>0</v>
      </c>
      <c r="W29" s="232">
        <v>0</v>
      </c>
      <c r="X29" s="232">
        <v>0</v>
      </c>
      <c r="Y29" s="232">
        <v>0</v>
      </c>
      <c r="Z29" s="233">
        <v>18</v>
      </c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</row>
    <row r="30" spans="1:47" ht="16.5" customHeight="1">
      <c r="A30" s="1240"/>
      <c r="B30" s="1241"/>
      <c r="C30" s="1241"/>
      <c r="D30" s="116" t="s">
        <v>28</v>
      </c>
      <c r="E30" s="234">
        <v>0</v>
      </c>
      <c r="F30" s="234">
        <v>0</v>
      </c>
      <c r="G30" s="234">
        <v>0</v>
      </c>
      <c r="H30" s="234">
        <v>104</v>
      </c>
      <c r="I30" s="234">
        <v>151</v>
      </c>
      <c r="J30" s="234">
        <v>587</v>
      </c>
      <c r="K30" s="234">
        <v>613</v>
      </c>
      <c r="L30" s="234">
        <v>381</v>
      </c>
      <c r="M30" s="234">
        <v>403</v>
      </c>
      <c r="N30" s="234">
        <v>699</v>
      </c>
      <c r="O30" s="234">
        <v>1408</v>
      </c>
      <c r="P30" s="234">
        <v>449</v>
      </c>
      <c r="Q30" s="234">
        <v>338</v>
      </c>
      <c r="R30" s="234">
        <v>376</v>
      </c>
      <c r="S30" s="234">
        <v>306</v>
      </c>
      <c r="T30" s="234">
        <v>0</v>
      </c>
      <c r="U30" s="234">
        <v>309</v>
      </c>
      <c r="V30" s="234">
        <v>0</v>
      </c>
      <c r="W30" s="234">
        <v>41</v>
      </c>
      <c r="X30" s="234">
        <v>0</v>
      </c>
      <c r="Y30" s="234">
        <v>0</v>
      </c>
      <c r="Z30" s="235">
        <v>6165</v>
      </c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</row>
    <row r="31" spans="1:47" ht="16.5" customHeight="1">
      <c r="A31" s="1240"/>
      <c r="B31" s="1241"/>
      <c r="C31" s="1241"/>
      <c r="D31" s="115" t="s">
        <v>26</v>
      </c>
      <c r="E31" s="239">
        <v>0</v>
      </c>
      <c r="F31" s="239">
        <v>0</v>
      </c>
      <c r="G31" s="239">
        <v>0</v>
      </c>
      <c r="H31" s="239">
        <v>7</v>
      </c>
      <c r="I31" s="239">
        <v>7</v>
      </c>
      <c r="J31" s="239">
        <v>20</v>
      </c>
      <c r="K31" s="239">
        <v>18</v>
      </c>
      <c r="L31" s="239">
        <v>8</v>
      </c>
      <c r="M31" s="239">
        <v>8</v>
      </c>
      <c r="N31" s="239">
        <v>12</v>
      </c>
      <c r="O31" s="239">
        <v>16</v>
      </c>
      <c r="P31" s="239">
        <v>4</v>
      </c>
      <c r="Q31" s="239">
        <v>2</v>
      </c>
      <c r="R31" s="239">
        <v>3</v>
      </c>
      <c r="S31" s="239">
        <v>2</v>
      </c>
      <c r="T31" s="239">
        <v>0</v>
      </c>
      <c r="U31" s="239">
        <v>1</v>
      </c>
      <c r="V31" s="239">
        <v>0</v>
      </c>
      <c r="W31" s="239">
        <v>0</v>
      </c>
      <c r="X31" s="239">
        <v>0</v>
      </c>
      <c r="Y31" s="239">
        <v>0</v>
      </c>
      <c r="Z31" s="240">
        <v>108</v>
      </c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</row>
    <row r="32" spans="1:47" ht="16.5" customHeight="1">
      <c r="A32" s="1240" t="s">
        <v>34</v>
      </c>
      <c r="B32" s="1241" t="s">
        <v>29</v>
      </c>
      <c r="C32" s="1247" t="s">
        <v>53</v>
      </c>
      <c r="D32" s="114" t="s">
        <v>27</v>
      </c>
      <c r="E32" s="232">
        <v>0</v>
      </c>
      <c r="F32" s="232">
        <v>0</v>
      </c>
      <c r="G32" s="232">
        <v>0</v>
      </c>
      <c r="H32" s="232">
        <v>0</v>
      </c>
      <c r="I32" s="232">
        <v>0</v>
      </c>
      <c r="J32" s="232">
        <v>0</v>
      </c>
      <c r="K32" s="232">
        <v>0</v>
      </c>
      <c r="L32" s="232">
        <v>0</v>
      </c>
      <c r="M32" s="232">
        <v>0</v>
      </c>
      <c r="N32" s="232">
        <v>5</v>
      </c>
      <c r="O32" s="232">
        <v>6</v>
      </c>
      <c r="P32" s="232">
        <v>20</v>
      </c>
      <c r="Q32" s="232">
        <v>11</v>
      </c>
      <c r="R32" s="232">
        <v>3</v>
      </c>
      <c r="S32" s="232">
        <v>3</v>
      </c>
      <c r="T32" s="232">
        <v>1</v>
      </c>
      <c r="U32" s="232">
        <v>2</v>
      </c>
      <c r="V32" s="232">
        <v>0</v>
      </c>
      <c r="W32" s="232">
        <v>0</v>
      </c>
      <c r="X32" s="232">
        <v>0</v>
      </c>
      <c r="Y32" s="232">
        <v>0</v>
      </c>
      <c r="Z32" s="233">
        <v>52</v>
      </c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</row>
    <row r="33" spans="1:47" ht="16.5" customHeight="1">
      <c r="A33" s="1240"/>
      <c r="B33" s="1241"/>
      <c r="C33" s="1247"/>
      <c r="D33" s="116" t="s">
        <v>28</v>
      </c>
      <c r="E33" s="234">
        <v>0</v>
      </c>
      <c r="F33" s="234">
        <v>0</v>
      </c>
      <c r="G33" s="234">
        <v>0</v>
      </c>
      <c r="H33" s="234">
        <v>0</v>
      </c>
      <c r="I33" s="234">
        <v>0</v>
      </c>
      <c r="J33" s="234">
        <v>0</v>
      </c>
      <c r="K33" s="234">
        <v>0</v>
      </c>
      <c r="L33" s="234">
        <v>0</v>
      </c>
      <c r="M33" s="234">
        <v>49</v>
      </c>
      <c r="N33" s="234">
        <v>1061</v>
      </c>
      <c r="O33" s="234">
        <v>1380</v>
      </c>
      <c r="P33" s="234">
        <v>5038</v>
      </c>
      <c r="Q33" s="234">
        <v>2915</v>
      </c>
      <c r="R33" s="234">
        <v>885</v>
      </c>
      <c r="S33" s="234">
        <v>963</v>
      </c>
      <c r="T33" s="234">
        <v>287</v>
      </c>
      <c r="U33" s="234">
        <v>543</v>
      </c>
      <c r="V33" s="234">
        <v>20</v>
      </c>
      <c r="W33" s="234">
        <v>124</v>
      </c>
      <c r="X33" s="234">
        <v>0</v>
      </c>
      <c r="Y33" s="234">
        <v>17</v>
      </c>
      <c r="Z33" s="235">
        <v>13282</v>
      </c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</row>
    <row r="34" spans="1:47" ht="16.5" customHeight="1">
      <c r="A34" s="1240"/>
      <c r="B34" s="1241"/>
      <c r="C34" s="1247"/>
      <c r="D34" s="115" t="s">
        <v>26</v>
      </c>
      <c r="E34" s="236">
        <v>0</v>
      </c>
      <c r="F34" s="236">
        <v>0</v>
      </c>
      <c r="G34" s="236">
        <v>0</v>
      </c>
      <c r="H34" s="236">
        <v>0</v>
      </c>
      <c r="I34" s="236">
        <v>0</v>
      </c>
      <c r="J34" s="236">
        <v>0</v>
      </c>
      <c r="K34" s="236">
        <v>0</v>
      </c>
      <c r="L34" s="236">
        <v>0</v>
      </c>
      <c r="M34" s="236">
        <v>1</v>
      </c>
      <c r="N34" s="236">
        <v>10</v>
      </c>
      <c r="O34" s="236">
        <v>4</v>
      </c>
      <c r="P34" s="236">
        <v>42</v>
      </c>
      <c r="Q34" s="236">
        <v>1</v>
      </c>
      <c r="R34" s="236">
        <v>0</v>
      </c>
      <c r="S34" s="236">
        <v>0</v>
      </c>
      <c r="T34" s="236">
        <v>0</v>
      </c>
      <c r="U34" s="236">
        <v>0</v>
      </c>
      <c r="V34" s="236">
        <v>0</v>
      </c>
      <c r="W34" s="236">
        <v>0</v>
      </c>
      <c r="X34" s="236">
        <v>0</v>
      </c>
      <c r="Y34" s="236">
        <v>0</v>
      </c>
      <c r="Z34" s="237">
        <v>58</v>
      </c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</row>
    <row r="35" spans="1:47" ht="16.5" customHeight="1">
      <c r="A35" s="1240"/>
      <c r="B35" s="1241"/>
      <c r="C35" s="1247" t="s">
        <v>54</v>
      </c>
      <c r="D35" s="114" t="s">
        <v>27</v>
      </c>
      <c r="E35" s="232">
        <v>0</v>
      </c>
      <c r="F35" s="232">
        <v>0</v>
      </c>
      <c r="G35" s="232">
        <v>0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232">
        <v>0</v>
      </c>
      <c r="N35" s="232">
        <v>0</v>
      </c>
      <c r="O35" s="232">
        <v>0</v>
      </c>
      <c r="P35" s="232">
        <v>0</v>
      </c>
      <c r="Q35" s="232">
        <v>0</v>
      </c>
      <c r="R35" s="232">
        <v>0</v>
      </c>
      <c r="S35" s="232">
        <v>0</v>
      </c>
      <c r="T35" s="232">
        <v>0</v>
      </c>
      <c r="U35" s="232">
        <v>0</v>
      </c>
      <c r="V35" s="232">
        <v>0</v>
      </c>
      <c r="W35" s="232">
        <v>0</v>
      </c>
      <c r="X35" s="232">
        <v>0</v>
      </c>
      <c r="Y35" s="232">
        <v>0</v>
      </c>
      <c r="Z35" s="233">
        <v>0</v>
      </c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</row>
    <row r="36" spans="1:47" ht="16.5" customHeight="1">
      <c r="A36" s="1240"/>
      <c r="B36" s="1241"/>
      <c r="C36" s="1247"/>
      <c r="D36" s="116" t="s">
        <v>28</v>
      </c>
      <c r="E36" s="234">
        <v>0</v>
      </c>
      <c r="F36" s="234">
        <v>0</v>
      </c>
      <c r="G36" s="234">
        <v>0</v>
      </c>
      <c r="H36" s="234">
        <v>0</v>
      </c>
      <c r="I36" s="234">
        <v>0</v>
      </c>
      <c r="J36" s="234">
        <v>0</v>
      </c>
      <c r="K36" s="234">
        <v>0</v>
      </c>
      <c r="L36" s="234">
        <v>0</v>
      </c>
      <c r="M36" s="234">
        <v>0</v>
      </c>
      <c r="N36" s="234">
        <v>0</v>
      </c>
      <c r="O36" s="234">
        <v>0</v>
      </c>
      <c r="P36" s="234">
        <v>0</v>
      </c>
      <c r="Q36" s="234">
        <v>0</v>
      </c>
      <c r="R36" s="234">
        <v>0</v>
      </c>
      <c r="S36" s="234">
        <v>0</v>
      </c>
      <c r="T36" s="234">
        <v>0</v>
      </c>
      <c r="U36" s="234">
        <v>0</v>
      </c>
      <c r="V36" s="234">
        <v>0</v>
      </c>
      <c r="W36" s="234">
        <v>0</v>
      </c>
      <c r="X36" s="234">
        <v>0</v>
      </c>
      <c r="Y36" s="234">
        <v>0</v>
      </c>
      <c r="Z36" s="235">
        <v>0</v>
      </c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</row>
    <row r="37" spans="1:47" ht="16.5" customHeight="1">
      <c r="A37" s="1240"/>
      <c r="B37" s="1241"/>
      <c r="C37" s="1247"/>
      <c r="D37" s="115" t="s">
        <v>26</v>
      </c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6">
        <v>0</v>
      </c>
      <c r="K37" s="236">
        <v>0</v>
      </c>
      <c r="L37" s="236">
        <v>0</v>
      </c>
      <c r="M37" s="236">
        <v>0</v>
      </c>
      <c r="N37" s="236">
        <v>0</v>
      </c>
      <c r="O37" s="236">
        <v>0</v>
      </c>
      <c r="P37" s="236">
        <v>0</v>
      </c>
      <c r="Q37" s="236">
        <v>0</v>
      </c>
      <c r="R37" s="236">
        <v>0</v>
      </c>
      <c r="S37" s="236">
        <v>0</v>
      </c>
      <c r="T37" s="236">
        <v>0</v>
      </c>
      <c r="U37" s="236">
        <v>0</v>
      </c>
      <c r="V37" s="236">
        <v>0</v>
      </c>
      <c r="W37" s="236">
        <v>0</v>
      </c>
      <c r="X37" s="236">
        <v>0</v>
      </c>
      <c r="Y37" s="236">
        <v>0</v>
      </c>
      <c r="Z37" s="237">
        <v>0</v>
      </c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</row>
    <row r="38" spans="1:47" ht="16.5" customHeight="1">
      <c r="A38" s="1240"/>
      <c r="B38" s="1241" t="s">
        <v>30</v>
      </c>
      <c r="C38" s="1241"/>
      <c r="D38" s="114" t="s">
        <v>27</v>
      </c>
      <c r="E38" s="232">
        <v>0</v>
      </c>
      <c r="F38" s="232">
        <v>0</v>
      </c>
      <c r="G38" s="232">
        <v>0</v>
      </c>
      <c r="H38" s="232">
        <v>0</v>
      </c>
      <c r="I38" s="232">
        <v>0</v>
      </c>
      <c r="J38" s="232">
        <v>0</v>
      </c>
      <c r="K38" s="232">
        <v>0</v>
      </c>
      <c r="L38" s="232">
        <v>0</v>
      </c>
      <c r="M38" s="232">
        <v>0</v>
      </c>
      <c r="N38" s="232">
        <v>5</v>
      </c>
      <c r="O38" s="232">
        <v>6</v>
      </c>
      <c r="P38" s="232">
        <v>20</v>
      </c>
      <c r="Q38" s="232">
        <v>11</v>
      </c>
      <c r="R38" s="232">
        <v>3</v>
      </c>
      <c r="S38" s="232">
        <v>3</v>
      </c>
      <c r="T38" s="232">
        <v>1</v>
      </c>
      <c r="U38" s="232">
        <v>2</v>
      </c>
      <c r="V38" s="232">
        <v>0</v>
      </c>
      <c r="W38" s="232">
        <v>0</v>
      </c>
      <c r="X38" s="232">
        <v>0</v>
      </c>
      <c r="Y38" s="232">
        <v>0</v>
      </c>
      <c r="Z38" s="233">
        <v>52</v>
      </c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</row>
    <row r="39" spans="1:47" ht="16.5" customHeight="1">
      <c r="A39" s="1240"/>
      <c r="B39" s="1241"/>
      <c r="C39" s="1241"/>
      <c r="D39" s="116" t="s">
        <v>28</v>
      </c>
      <c r="E39" s="234">
        <v>0</v>
      </c>
      <c r="F39" s="234">
        <v>0</v>
      </c>
      <c r="G39" s="234">
        <v>0</v>
      </c>
      <c r="H39" s="234">
        <v>0</v>
      </c>
      <c r="I39" s="234">
        <v>0</v>
      </c>
      <c r="J39" s="234">
        <v>0</v>
      </c>
      <c r="K39" s="234">
        <v>0</v>
      </c>
      <c r="L39" s="234">
        <v>0</v>
      </c>
      <c r="M39" s="234">
        <v>49</v>
      </c>
      <c r="N39" s="234">
        <v>1061</v>
      </c>
      <c r="O39" s="234">
        <v>1380</v>
      </c>
      <c r="P39" s="234">
        <v>5038</v>
      </c>
      <c r="Q39" s="234">
        <v>2915</v>
      </c>
      <c r="R39" s="234">
        <v>885</v>
      </c>
      <c r="S39" s="234">
        <v>963</v>
      </c>
      <c r="T39" s="234">
        <v>287</v>
      </c>
      <c r="U39" s="234">
        <v>543</v>
      </c>
      <c r="V39" s="234">
        <v>20</v>
      </c>
      <c r="W39" s="234">
        <v>124</v>
      </c>
      <c r="X39" s="234">
        <v>0</v>
      </c>
      <c r="Y39" s="234">
        <v>17</v>
      </c>
      <c r="Z39" s="235">
        <v>13282</v>
      </c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</row>
    <row r="40" spans="1:47" ht="16.5" customHeight="1">
      <c r="A40" s="1240"/>
      <c r="B40" s="1241"/>
      <c r="C40" s="1241"/>
      <c r="D40" s="115" t="s">
        <v>26</v>
      </c>
      <c r="E40" s="239">
        <v>0</v>
      </c>
      <c r="F40" s="239">
        <v>0</v>
      </c>
      <c r="G40" s="239">
        <v>0</v>
      </c>
      <c r="H40" s="239">
        <v>0</v>
      </c>
      <c r="I40" s="239">
        <v>0</v>
      </c>
      <c r="J40" s="239">
        <v>0</v>
      </c>
      <c r="K40" s="239">
        <v>0</v>
      </c>
      <c r="L40" s="239">
        <v>0</v>
      </c>
      <c r="M40" s="239">
        <v>1</v>
      </c>
      <c r="N40" s="239">
        <v>10</v>
      </c>
      <c r="O40" s="239">
        <v>4</v>
      </c>
      <c r="P40" s="239">
        <v>42</v>
      </c>
      <c r="Q40" s="239">
        <v>1</v>
      </c>
      <c r="R40" s="239">
        <v>0</v>
      </c>
      <c r="S40" s="239">
        <v>0</v>
      </c>
      <c r="T40" s="239">
        <v>0</v>
      </c>
      <c r="U40" s="239">
        <v>0</v>
      </c>
      <c r="V40" s="239">
        <v>0</v>
      </c>
      <c r="W40" s="239">
        <v>0</v>
      </c>
      <c r="X40" s="239">
        <v>0</v>
      </c>
      <c r="Y40" s="239">
        <v>0</v>
      </c>
      <c r="Z40" s="240">
        <v>58</v>
      </c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</row>
    <row r="41" spans="1:47" ht="16.5" customHeight="1">
      <c r="A41" s="1240"/>
      <c r="B41" s="1241" t="s">
        <v>31</v>
      </c>
      <c r="C41" s="1247" t="s">
        <v>55</v>
      </c>
      <c r="D41" s="114" t="s">
        <v>27</v>
      </c>
      <c r="E41" s="232">
        <v>0</v>
      </c>
      <c r="F41" s="232">
        <v>0</v>
      </c>
      <c r="G41" s="232">
        <v>0</v>
      </c>
      <c r="H41" s="232">
        <v>0</v>
      </c>
      <c r="I41" s="232">
        <v>0</v>
      </c>
      <c r="J41" s="232">
        <v>0</v>
      </c>
      <c r="K41" s="232">
        <v>0</v>
      </c>
      <c r="L41" s="232">
        <v>0</v>
      </c>
      <c r="M41" s="232">
        <v>0</v>
      </c>
      <c r="N41" s="232">
        <v>0</v>
      </c>
      <c r="O41" s="232">
        <v>0</v>
      </c>
      <c r="P41" s="232">
        <v>0</v>
      </c>
      <c r="Q41" s="232">
        <v>0</v>
      </c>
      <c r="R41" s="232">
        <v>0</v>
      </c>
      <c r="S41" s="232">
        <v>0</v>
      </c>
      <c r="T41" s="232">
        <v>0</v>
      </c>
      <c r="U41" s="232">
        <v>0</v>
      </c>
      <c r="V41" s="232">
        <v>0</v>
      </c>
      <c r="W41" s="232">
        <v>0</v>
      </c>
      <c r="X41" s="232">
        <v>0</v>
      </c>
      <c r="Y41" s="232">
        <v>0</v>
      </c>
      <c r="Z41" s="233">
        <v>0</v>
      </c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</row>
    <row r="42" spans="1:47" ht="16.5" customHeight="1">
      <c r="A42" s="1240"/>
      <c r="B42" s="1241"/>
      <c r="C42" s="1247"/>
      <c r="D42" s="116" t="s">
        <v>28</v>
      </c>
      <c r="E42" s="234">
        <v>0</v>
      </c>
      <c r="F42" s="234">
        <v>0</v>
      </c>
      <c r="G42" s="234">
        <v>0</v>
      </c>
      <c r="H42" s="234">
        <v>0</v>
      </c>
      <c r="I42" s="234">
        <v>0</v>
      </c>
      <c r="J42" s="234">
        <v>0</v>
      </c>
      <c r="K42" s="234">
        <v>0</v>
      </c>
      <c r="L42" s="234">
        <v>0</v>
      </c>
      <c r="M42" s="234">
        <v>47</v>
      </c>
      <c r="N42" s="234">
        <v>0</v>
      </c>
      <c r="O42" s="234">
        <v>0</v>
      </c>
      <c r="P42" s="234">
        <v>0</v>
      </c>
      <c r="Q42" s="234">
        <v>0</v>
      </c>
      <c r="R42" s="234">
        <v>0</v>
      </c>
      <c r="S42" s="234">
        <v>0</v>
      </c>
      <c r="T42" s="234">
        <v>0</v>
      </c>
      <c r="U42" s="234">
        <v>0</v>
      </c>
      <c r="V42" s="234">
        <v>0</v>
      </c>
      <c r="W42" s="234">
        <v>0</v>
      </c>
      <c r="X42" s="234">
        <v>0</v>
      </c>
      <c r="Y42" s="234">
        <v>0</v>
      </c>
      <c r="Z42" s="235">
        <v>47</v>
      </c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</row>
    <row r="43" spans="1:47" ht="16.5" customHeight="1">
      <c r="A43" s="1240"/>
      <c r="B43" s="1241"/>
      <c r="C43" s="1247"/>
      <c r="D43" s="115" t="s">
        <v>26</v>
      </c>
      <c r="E43" s="236">
        <v>0</v>
      </c>
      <c r="F43" s="236">
        <v>0</v>
      </c>
      <c r="G43" s="236">
        <v>0</v>
      </c>
      <c r="H43" s="236">
        <v>0</v>
      </c>
      <c r="I43" s="236">
        <v>0</v>
      </c>
      <c r="J43" s="236">
        <v>0</v>
      </c>
      <c r="K43" s="236">
        <v>0</v>
      </c>
      <c r="L43" s="236">
        <v>0</v>
      </c>
      <c r="M43" s="236">
        <v>0</v>
      </c>
      <c r="N43" s="236">
        <v>0</v>
      </c>
      <c r="O43" s="236">
        <v>0</v>
      </c>
      <c r="P43" s="236">
        <v>0</v>
      </c>
      <c r="Q43" s="236">
        <v>0</v>
      </c>
      <c r="R43" s="236">
        <v>0</v>
      </c>
      <c r="S43" s="236">
        <v>0</v>
      </c>
      <c r="T43" s="236">
        <v>0</v>
      </c>
      <c r="U43" s="236">
        <v>0</v>
      </c>
      <c r="V43" s="236">
        <v>0</v>
      </c>
      <c r="W43" s="236">
        <v>0</v>
      </c>
      <c r="X43" s="236">
        <v>0</v>
      </c>
      <c r="Y43" s="236">
        <v>0</v>
      </c>
      <c r="Z43" s="237">
        <v>0</v>
      </c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</row>
    <row r="44" spans="1:47" ht="16.5" customHeight="1">
      <c r="A44" s="1240"/>
      <c r="B44" s="1241"/>
      <c r="C44" s="1247" t="s">
        <v>56</v>
      </c>
      <c r="D44" s="114" t="s">
        <v>27</v>
      </c>
      <c r="E44" s="232">
        <v>0</v>
      </c>
      <c r="F44" s="232">
        <v>0</v>
      </c>
      <c r="G44" s="232">
        <v>0</v>
      </c>
      <c r="H44" s="232">
        <v>0</v>
      </c>
      <c r="I44" s="232">
        <v>10</v>
      </c>
      <c r="J44" s="232">
        <v>3</v>
      </c>
      <c r="K44" s="232">
        <v>31</v>
      </c>
      <c r="L44" s="232">
        <v>43</v>
      </c>
      <c r="M44" s="232">
        <v>58</v>
      </c>
      <c r="N44" s="232">
        <v>31</v>
      </c>
      <c r="O44" s="232">
        <v>21</v>
      </c>
      <c r="P44" s="232">
        <v>16</v>
      </c>
      <c r="Q44" s="232">
        <v>2</v>
      </c>
      <c r="R44" s="232">
        <v>0</v>
      </c>
      <c r="S44" s="232">
        <v>0</v>
      </c>
      <c r="T44" s="232">
        <v>0</v>
      </c>
      <c r="U44" s="232">
        <v>0</v>
      </c>
      <c r="V44" s="232">
        <v>0</v>
      </c>
      <c r="W44" s="232">
        <v>0</v>
      </c>
      <c r="X44" s="232">
        <v>0</v>
      </c>
      <c r="Y44" s="232">
        <v>0</v>
      </c>
      <c r="Z44" s="233">
        <v>215</v>
      </c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</row>
    <row r="45" spans="1:47" ht="16.5" customHeight="1">
      <c r="A45" s="1240"/>
      <c r="B45" s="1241"/>
      <c r="C45" s="1247"/>
      <c r="D45" s="116" t="s">
        <v>28</v>
      </c>
      <c r="E45" s="234">
        <v>0</v>
      </c>
      <c r="F45" s="234">
        <v>0</v>
      </c>
      <c r="G45" s="234">
        <v>0</v>
      </c>
      <c r="H45" s="234">
        <v>0</v>
      </c>
      <c r="I45" s="234">
        <v>557</v>
      </c>
      <c r="J45" s="234">
        <v>210</v>
      </c>
      <c r="K45" s="234">
        <v>2747</v>
      </c>
      <c r="L45" s="234">
        <v>4229</v>
      </c>
      <c r="M45" s="234">
        <v>6053</v>
      </c>
      <c r="N45" s="234">
        <v>3345</v>
      </c>
      <c r="O45" s="234">
        <v>2274</v>
      </c>
      <c r="P45" s="234">
        <v>1737</v>
      </c>
      <c r="Q45" s="234">
        <v>180</v>
      </c>
      <c r="R45" s="234">
        <v>24</v>
      </c>
      <c r="S45" s="234">
        <v>36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5">
        <v>21392</v>
      </c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</row>
    <row r="46" spans="1:47" ht="16.5" customHeight="1">
      <c r="A46" s="1240"/>
      <c r="B46" s="1241"/>
      <c r="C46" s="1247"/>
      <c r="D46" s="115" t="s">
        <v>26</v>
      </c>
      <c r="E46" s="236">
        <v>0</v>
      </c>
      <c r="F46" s="236">
        <v>0</v>
      </c>
      <c r="G46" s="236">
        <v>0</v>
      </c>
      <c r="H46" s="236">
        <v>0</v>
      </c>
      <c r="I46" s="236">
        <v>32</v>
      </c>
      <c r="J46" s="236">
        <v>7</v>
      </c>
      <c r="K46" s="236">
        <v>64</v>
      </c>
      <c r="L46" s="236">
        <v>53</v>
      </c>
      <c r="M46" s="236">
        <v>54</v>
      </c>
      <c r="N46" s="236">
        <v>30</v>
      </c>
      <c r="O46" s="236">
        <v>20</v>
      </c>
      <c r="P46" s="236">
        <v>25</v>
      </c>
      <c r="Q46" s="236">
        <v>1</v>
      </c>
      <c r="R46" s="236">
        <v>0</v>
      </c>
      <c r="S46" s="236">
        <v>0</v>
      </c>
      <c r="T46" s="236">
        <v>0</v>
      </c>
      <c r="U46" s="236">
        <v>0</v>
      </c>
      <c r="V46" s="236">
        <v>0</v>
      </c>
      <c r="W46" s="236">
        <v>0</v>
      </c>
      <c r="X46" s="236">
        <v>0</v>
      </c>
      <c r="Y46" s="236">
        <v>0</v>
      </c>
      <c r="Z46" s="237">
        <v>286</v>
      </c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</row>
    <row r="47" spans="1:47" ht="16.5" customHeight="1">
      <c r="A47" s="1240"/>
      <c r="B47" s="1241" t="s">
        <v>30</v>
      </c>
      <c r="C47" s="1241"/>
      <c r="D47" s="114" t="s">
        <v>27</v>
      </c>
      <c r="E47" s="232">
        <v>0</v>
      </c>
      <c r="F47" s="232">
        <v>0</v>
      </c>
      <c r="G47" s="232">
        <v>0</v>
      </c>
      <c r="H47" s="232">
        <v>0</v>
      </c>
      <c r="I47" s="232">
        <v>10</v>
      </c>
      <c r="J47" s="232">
        <v>3</v>
      </c>
      <c r="K47" s="232">
        <v>31</v>
      </c>
      <c r="L47" s="232">
        <v>43</v>
      </c>
      <c r="M47" s="232">
        <v>59</v>
      </c>
      <c r="N47" s="232">
        <v>31</v>
      </c>
      <c r="O47" s="232">
        <v>21</v>
      </c>
      <c r="P47" s="232">
        <v>16</v>
      </c>
      <c r="Q47" s="232">
        <v>2</v>
      </c>
      <c r="R47" s="232">
        <v>0</v>
      </c>
      <c r="S47" s="232">
        <v>0</v>
      </c>
      <c r="T47" s="232">
        <v>0</v>
      </c>
      <c r="U47" s="232">
        <v>0</v>
      </c>
      <c r="V47" s="232">
        <v>0</v>
      </c>
      <c r="W47" s="232">
        <v>0</v>
      </c>
      <c r="X47" s="232">
        <v>0</v>
      </c>
      <c r="Y47" s="232">
        <v>0</v>
      </c>
      <c r="Z47" s="233">
        <v>216</v>
      </c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</row>
    <row r="48" spans="1:47" ht="16.5" customHeight="1">
      <c r="A48" s="1240"/>
      <c r="B48" s="1241"/>
      <c r="C48" s="1241"/>
      <c r="D48" s="116" t="s">
        <v>28</v>
      </c>
      <c r="E48" s="234">
        <v>0</v>
      </c>
      <c r="F48" s="234">
        <v>0</v>
      </c>
      <c r="G48" s="234">
        <v>0</v>
      </c>
      <c r="H48" s="234">
        <v>0</v>
      </c>
      <c r="I48" s="234">
        <v>557</v>
      </c>
      <c r="J48" s="234">
        <v>210</v>
      </c>
      <c r="K48" s="234">
        <v>2747</v>
      </c>
      <c r="L48" s="234">
        <v>4229</v>
      </c>
      <c r="M48" s="234">
        <v>6100</v>
      </c>
      <c r="N48" s="234">
        <v>3345</v>
      </c>
      <c r="O48" s="234">
        <v>2274</v>
      </c>
      <c r="P48" s="234">
        <v>1737</v>
      </c>
      <c r="Q48" s="234">
        <v>180</v>
      </c>
      <c r="R48" s="234">
        <v>24</v>
      </c>
      <c r="S48" s="234">
        <v>36</v>
      </c>
      <c r="T48" s="234">
        <v>0</v>
      </c>
      <c r="U48" s="234">
        <v>0</v>
      </c>
      <c r="V48" s="234">
        <v>0</v>
      </c>
      <c r="W48" s="234">
        <v>0</v>
      </c>
      <c r="X48" s="234">
        <v>0</v>
      </c>
      <c r="Y48" s="234">
        <v>0</v>
      </c>
      <c r="Z48" s="235">
        <v>21439</v>
      </c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</row>
    <row r="49" spans="1:47" ht="16.5" customHeight="1">
      <c r="A49" s="1240"/>
      <c r="B49" s="1241"/>
      <c r="C49" s="1241"/>
      <c r="D49" s="115" t="s">
        <v>26</v>
      </c>
      <c r="E49" s="239">
        <v>0</v>
      </c>
      <c r="F49" s="239">
        <v>0</v>
      </c>
      <c r="G49" s="239">
        <v>0</v>
      </c>
      <c r="H49" s="239">
        <v>0</v>
      </c>
      <c r="I49" s="239">
        <v>32</v>
      </c>
      <c r="J49" s="239">
        <v>7</v>
      </c>
      <c r="K49" s="239">
        <v>64</v>
      </c>
      <c r="L49" s="239">
        <v>53</v>
      </c>
      <c r="M49" s="239">
        <v>54</v>
      </c>
      <c r="N49" s="239">
        <v>30</v>
      </c>
      <c r="O49" s="239">
        <v>20</v>
      </c>
      <c r="P49" s="239">
        <v>25</v>
      </c>
      <c r="Q49" s="239">
        <v>1</v>
      </c>
      <c r="R49" s="239">
        <v>0</v>
      </c>
      <c r="S49" s="239">
        <v>0</v>
      </c>
      <c r="T49" s="239">
        <v>0</v>
      </c>
      <c r="U49" s="239">
        <v>0</v>
      </c>
      <c r="V49" s="239">
        <v>0</v>
      </c>
      <c r="W49" s="239">
        <v>0</v>
      </c>
      <c r="X49" s="239">
        <v>0</v>
      </c>
      <c r="Y49" s="239">
        <v>0</v>
      </c>
      <c r="Z49" s="240">
        <v>286</v>
      </c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</row>
    <row r="50" spans="1:47" ht="16.5" customHeight="1">
      <c r="A50" s="1240" t="s">
        <v>24</v>
      </c>
      <c r="B50" s="1241"/>
      <c r="C50" s="1241"/>
      <c r="D50" s="114" t="s">
        <v>27</v>
      </c>
      <c r="E50" s="232">
        <v>0</v>
      </c>
      <c r="F50" s="232">
        <v>0</v>
      </c>
      <c r="G50" s="232">
        <v>0</v>
      </c>
      <c r="H50" s="232">
        <v>0</v>
      </c>
      <c r="I50" s="232">
        <v>10</v>
      </c>
      <c r="J50" s="232">
        <v>3</v>
      </c>
      <c r="K50" s="232">
        <v>31</v>
      </c>
      <c r="L50" s="232">
        <v>43</v>
      </c>
      <c r="M50" s="232">
        <v>59</v>
      </c>
      <c r="N50" s="232">
        <v>36</v>
      </c>
      <c r="O50" s="232">
        <v>27</v>
      </c>
      <c r="P50" s="232">
        <v>36</v>
      </c>
      <c r="Q50" s="232">
        <v>13</v>
      </c>
      <c r="R50" s="232">
        <v>3</v>
      </c>
      <c r="S50" s="232">
        <v>4</v>
      </c>
      <c r="T50" s="232">
        <v>1</v>
      </c>
      <c r="U50" s="232">
        <v>2</v>
      </c>
      <c r="V50" s="232">
        <v>0</v>
      </c>
      <c r="W50" s="232">
        <v>0</v>
      </c>
      <c r="X50" s="232">
        <v>0</v>
      </c>
      <c r="Y50" s="232">
        <v>0</v>
      </c>
      <c r="Z50" s="233">
        <v>267</v>
      </c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</row>
    <row r="51" spans="1:47" ht="16.5" customHeight="1">
      <c r="A51" s="1240"/>
      <c r="B51" s="1241"/>
      <c r="C51" s="1241"/>
      <c r="D51" s="116" t="s">
        <v>28</v>
      </c>
      <c r="E51" s="234">
        <v>0</v>
      </c>
      <c r="F51" s="234">
        <v>0</v>
      </c>
      <c r="G51" s="234">
        <v>0</v>
      </c>
      <c r="H51" s="234">
        <v>0</v>
      </c>
      <c r="I51" s="234">
        <v>557</v>
      </c>
      <c r="J51" s="234">
        <v>210</v>
      </c>
      <c r="K51" s="234">
        <v>2747</v>
      </c>
      <c r="L51" s="234">
        <v>4229</v>
      </c>
      <c r="M51" s="234">
        <v>6149</v>
      </c>
      <c r="N51" s="234">
        <v>4406</v>
      </c>
      <c r="O51" s="234">
        <v>3654</v>
      </c>
      <c r="P51" s="234">
        <v>6775</v>
      </c>
      <c r="Q51" s="234">
        <v>3095</v>
      </c>
      <c r="R51" s="234">
        <v>909</v>
      </c>
      <c r="S51" s="234">
        <v>999</v>
      </c>
      <c r="T51" s="234">
        <v>287</v>
      </c>
      <c r="U51" s="234">
        <v>543</v>
      </c>
      <c r="V51" s="234">
        <v>20</v>
      </c>
      <c r="W51" s="234">
        <v>124</v>
      </c>
      <c r="X51" s="234">
        <v>0</v>
      </c>
      <c r="Y51" s="234">
        <v>17</v>
      </c>
      <c r="Z51" s="235">
        <v>34721</v>
      </c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</row>
    <row r="52" spans="1:47" ht="16.5" customHeight="1">
      <c r="A52" s="1240"/>
      <c r="B52" s="1241"/>
      <c r="C52" s="1241"/>
      <c r="D52" s="115" t="s">
        <v>26</v>
      </c>
      <c r="E52" s="239">
        <v>0</v>
      </c>
      <c r="F52" s="239">
        <v>0</v>
      </c>
      <c r="G52" s="239">
        <v>0</v>
      </c>
      <c r="H52" s="239">
        <v>0</v>
      </c>
      <c r="I52" s="239">
        <v>32</v>
      </c>
      <c r="J52" s="239">
        <v>7</v>
      </c>
      <c r="K52" s="239">
        <v>64</v>
      </c>
      <c r="L52" s="239">
        <v>53</v>
      </c>
      <c r="M52" s="239">
        <v>55</v>
      </c>
      <c r="N52" s="239">
        <v>40</v>
      </c>
      <c r="O52" s="239">
        <v>24</v>
      </c>
      <c r="P52" s="239">
        <v>67</v>
      </c>
      <c r="Q52" s="239">
        <v>2</v>
      </c>
      <c r="R52" s="239">
        <v>0</v>
      </c>
      <c r="S52" s="239">
        <v>0</v>
      </c>
      <c r="T52" s="239">
        <v>0</v>
      </c>
      <c r="U52" s="239">
        <v>0</v>
      </c>
      <c r="V52" s="239">
        <v>0</v>
      </c>
      <c r="W52" s="239">
        <v>0</v>
      </c>
      <c r="X52" s="239">
        <v>0</v>
      </c>
      <c r="Y52" s="239">
        <v>0</v>
      </c>
      <c r="Z52" s="240">
        <v>344</v>
      </c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</row>
    <row r="53" spans="1:47" ht="16.5" customHeight="1">
      <c r="A53" s="1240" t="s">
        <v>33</v>
      </c>
      <c r="B53" s="1241"/>
      <c r="C53" s="1241"/>
      <c r="D53" s="114" t="s">
        <v>27</v>
      </c>
      <c r="E53" s="232">
        <v>0</v>
      </c>
      <c r="F53" s="232">
        <v>0</v>
      </c>
      <c r="G53" s="232">
        <v>0</v>
      </c>
      <c r="H53" s="232">
        <v>1</v>
      </c>
      <c r="I53" s="232">
        <v>11</v>
      </c>
      <c r="J53" s="232">
        <v>5</v>
      </c>
      <c r="K53" s="232">
        <v>33</v>
      </c>
      <c r="L53" s="232">
        <v>45</v>
      </c>
      <c r="M53" s="232">
        <v>60</v>
      </c>
      <c r="N53" s="232">
        <v>37</v>
      </c>
      <c r="O53" s="232">
        <v>30</v>
      </c>
      <c r="P53" s="232">
        <v>37</v>
      </c>
      <c r="Q53" s="232">
        <v>13</v>
      </c>
      <c r="R53" s="232">
        <v>4</v>
      </c>
      <c r="S53" s="232">
        <v>4</v>
      </c>
      <c r="T53" s="232">
        <v>1</v>
      </c>
      <c r="U53" s="232">
        <v>3</v>
      </c>
      <c r="V53" s="232">
        <v>0</v>
      </c>
      <c r="W53" s="232">
        <v>1</v>
      </c>
      <c r="X53" s="232">
        <v>0</v>
      </c>
      <c r="Y53" s="232">
        <v>0</v>
      </c>
      <c r="Z53" s="233">
        <v>286</v>
      </c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</row>
    <row r="54" spans="1:47" ht="16.5" customHeight="1">
      <c r="A54" s="1240"/>
      <c r="B54" s="1241"/>
      <c r="C54" s="1241"/>
      <c r="D54" s="116" t="s">
        <v>28</v>
      </c>
      <c r="E54" s="234">
        <v>0</v>
      </c>
      <c r="F54" s="234">
        <v>0</v>
      </c>
      <c r="G54" s="234">
        <v>0</v>
      </c>
      <c r="H54" s="234">
        <v>104</v>
      </c>
      <c r="I54" s="234">
        <v>708</v>
      </c>
      <c r="J54" s="234">
        <v>797</v>
      </c>
      <c r="K54" s="234">
        <v>3360</v>
      </c>
      <c r="L54" s="234">
        <v>4610</v>
      </c>
      <c r="M54" s="234">
        <v>6552</v>
      </c>
      <c r="N54" s="234">
        <v>5105</v>
      </c>
      <c r="O54" s="234">
        <v>5062</v>
      </c>
      <c r="P54" s="234">
        <v>7224</v>
      </c>
      <c r="Q54" s="234">
        <v>3433</v>
      </c>
      <c r="R54" s="234">
        <v>1285</v>
      </c>
      <c r="S54" s="234">
        <v>1305</v>
      </c>
      <c r="T54" s="234">
        <v>287</v>
      </c>
      <c r="U54" s="234">
        <v>852</v>
      </c>
      <c r="V54" s="234">
        <v>20</v>
      </c>
      <c r="W54" s="234">
        <v>165</v>
      </c>
      <c r="X54" s="234">
        <v>0</v>
      </c>
      <c r="Y54" s="234">
        <v>17</v>
      </c>
      <c r="Z54" s="235">
        <v>40886</v>
      </c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</row>
    <row r="55" spans="1:47" ht="16.5" customHeight="1" thickBot="1">
      <c r="A55" s="1242"/>
      <c r="B55" s="1243"/>
      <c r="C55" s="1243"/>
      <c r="D55" s="120" t="s">
        <v>26</v>
      </c>
      <c r="E55" s="241">
        <v>0</v>
      </c>
      <c r="F55" s="241">
        <v>0</v>
      </c>
      <c r="G55" s="241">
        <v>0</v>
      </c>
      <c r="H55" s="241">
        <v>7</v>
      </c>
      <c r="I55" s="241">
        <v>39</v>
      </c>
      <c r="J55" s="241">
        <v>27</v>
      </c>
      <c r="K55" s="241">
        <v>82</v>
      </c>
      <c r="L55" s="241">
        <v>61</v>
      </c>
      <c r="M55" s="241">
        <v>63</v>
      </c>
      <c r="N55" s="241">
        <v>52</v>
      </c>
      <c r="O55" s="241">
        <v>40</v>
      </c>
      <c r="P55" s="241">
        <v>71</v>
      </c>
      <c r="Q55" s="241">
        <v>4</v>
      </c>
      <c r="R55" s="241">
        <v>3</v>
      </c>
      <c r="S55" s="241">
        <v>2</v>
      </c>
      <c r="T55" s="241">
        <v>0</v>
      </c>
      <c r="U55" s="241">
        <v>1</v>
      </c>
      <c r="V55" s="241">
        <v>0</v>
      </c>
      <c r="W55" s="241">
        <v>0</v>
      </c>
      <c r="X55" s="241">
        <v>0</v>
      </c>
      <c r="Y55" s="241">
        <v>0</v>
      </c>
      <c r="Z55" s="241">
        <v>452</v>
      </c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</row>
    <row r="56" spans="1:47" ht="16.5" customHeight="1" thickBot="1">
      <c r="A56" s="111"/>
      <c r="B56" s="111"/>
      <c r="C56" s="111"/>
      <c r="D56" s="11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</row>
    <row r="57" spans="1:47" ht="16.5" customHeight="1">
      <c r="A57" s="111"/>
      <c r="B57" s="111"/>
      <c r="C57" s="111"/>
      <c r="D57" s="111"/>
      <c r="E57" s="221"/>
      <c r="F57" s="221"/>
      <c r="G57" s="1235" t="s">
        <v>422</v>
      </c>
      <c r="H57" s="1236"/>
      <c r="I57" s="1236"/>
      <c r="J57" s="1236"/>
      <c r="K57" s="1227" t="s">
        <v>434</v>
      </c>
      <c r="L57" s="1228"/>
      <c r="M57" s="1231" t="s">
        <v>435</v>
      </c>
      <c r="N57" s="1232"/>
      <c r="O57" s="1232"/>
      <c r="P57" s="1232"/>
      <c r="Q57" s="1232"/>
      <c r="R57" s="1232"/>
      <c r="S57" s="1232"/>
      <c r="T57" s="1233"/>
      <c r="U57" s="1231" t="s">
        <v>436</v>
      </c>
      <c r="V57" s="1232"/>
      <c r="W57" s="1232"/>
      <c r="X57" s="1232"/>
      <c r="Y57" s="1232"/>
      <c r="Z57" s="1234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</row>
    <row r="58" spans="1:47" ht="16.5" customHeight="1">
      <c r="A58" s="111"/>
      <c r="B58" s="111"/>
      <c r="C58" s="111"/>
      <c r="D58" s="111"/>
      <c r="E58" s="221"/>
      <c r="F58" s="221"/>
      <c r="G58" s="1237" t="s">
        <v>437</v>
      </c>
      <c r="H58" s="1220"/>
      <c r="I58" s="1220" t="s">
        <v>438</v>
      </c>
      <c r="J58" s="1220"/>
      <c r="K58" s="1229"/>
      <c r="L58" s="1230"/>
      <c r="M58" s="1220" t="s">
        <v>439</v>
      </c>
      <c r="N58" s="1220"/>
      <c r="O58" s="1220" t="s">
        <v>440</v>
      </c>
      <c r="P58" s="1220"/>
      <c r="Q58" s="1220" t="s">
        <v>441</v>
      </c>
      <c r="R58" s="1220"/>
      <c r="S58" s="1220" t="s">
        <v>442</v>
      </c>
      <c r="T58" s="1220"/>
      <c r="U58" s="1223" t="s">
        <v>437</v>
      </c>
      <c r="V58" s="1224"/>
      <c r="W58" s="1220" t="s">
        <v>443</v>
      </c>
      <c r="X58" s="1220"/>
      <c r="Y58" s="1220" t="s">
        <v>444</v>
      </c>
      <c r="Z58" s="1225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</row>
    <row r="59" spans="1:47" ht="16.5" customHeight="1" thickBot="1">
      <c r="A59" s="111"/>
      <c r="B59" s="111"/>
      <c r="C59" s="111"/>
      <c r="D59" s="111"/>
      <c r="E59" s="221"/>
      <c r="F59" s="221"/>
      <c r="G59" s="1226">
        <v>21</v>
      </c>
      <c r="H59" s="1218"/>
      <c r="I59" s="1218">
        <v>2064</v>
      </c>
      <c r="J59" s="1218"/>
      <c r="K59" s="1218">
        <v>0</v>
      </c>
      <c r="L59" s="1218"/>
      <c r="M59" s="1218">
        <v>0</v>
      </c>
      <c r="N59" s="1218"/>
      <c r="O59" s="1218">
        <v>0</v>
      </c>
      <c r="P59" s="1218"/>
      <c r="Q59" s="1218">
        <v>5</v>
      </c>
      <c r="R59" s="1218"/>
      <c r="S59" s="1221">
        <v>5</v>
      </c>
      <c r="T59" s="1222"/>
      <c r="U59" s="1218">
        <v>311</v>
      </c>
      <c r="V59" s="1218"/>
      <c r="W59" s="1218">
        <v>40886</v>
      </c>
      <c r="X59" s="1218"/>
      <c r="Y59" s="1218">
        <v>452</v>
      </c>
      <c r="Z59" s="1219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</row>
  </sheetData>
  <mergeCells count="48"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5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opLeftCell="B2" zoomScale="60" zoomScaleNormal="60" workbookViewId="0"/>
  </sheetViews>
  <sheetFormatPr defaultRowHeight="13.5"/>
  <cols>
    <col min="31" max="33" width="0" hidden="1" customWidth="1"/>
  </cols>
  <sheetData>
    <row r="1" spans="1:47" ht="18.75">
      <c r="A1" s="1244" t="s">
        <v>67</v>
      </c>
      <c r="B1" s="1245"/>
      <c r="C1" s="1245"/>
      <c r="D1" s="1245"/>
      <c r="E1" s="1245"/>
      <c r="F1" s="1245"/>
      <c r="G1" s="1245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</row>
    <row r="2" spans="1:47" ht="25.5">
      <c r="A2" s="1246" t="s">
        <v>0</v>
      </c>
      <c r="B2" s="1246"/>
      <c r="C2" s="1246"/>
      <c r="D2" s="1246"/>
      <c r="E2" s="1246"/>
      <c r="F2" s="1246"/>
      <c r="G2" s="1246"/>
      <c r="H2" s="1246"/>
      <c r="I2" s="1246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</row>
    <row r="3" spans="1:47" ht="14.25" thickBot="1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</row>
    <row r="4" spans="1:47" ht="16.5" customHeight="1">
      <c r="A4" s="128" t="s">
        <v>36</v>
      </c>
      <c r="B4" s="129" t="s">
        <v>35</v>
      </c>
      <c r="C4" s="129" t="s">
        <v>1</v>
      </c>
      <c r="D4" s="129" t="s">
        <v>2</v>
      </c>
      <c r="E4" s="129" t="s">
        <v>3</v>
      </c>
      <c r="F4" s="129" t="s">
        <v>4</v>
      </c>
      <c r="G4" s="129" t="s">
        <v>5</v>
      </c>
      <c r="H4" s="129" t="s">
        <v>6</v>
      </c>
      <c r="I4" s="129" t="s">
        <v>7</v>
      </c>
      <c r="J4" s="129" t="s">
        <v>8</v>
      </c>
      <c r="K4" s="129" t="s">
        <v>9</v>
      </c>
      <c r="L4" s="129" t="s">
        <v>10</v>
      </c>
      <c r="M4" s="129" t="s">
        <v>11</v>
      </c>
      <c r="N4" s="129" t="s">
        <v>12</v>
      </c>
      <c r="O4" s="129" t="s">
        <v>13</v>
      </c>
      <c r="P4" s="129" t="s">
        <v>14</v>
      </c>
      <c r="Q4" s="129" t="s">
        <v>15</v>
      </c>
      <c r="R4" s="129" t="s">
        <v>16</v>
      </c>
      <c r="S4" s="129" t="s">
        <v>17</v>
      </c>
      <c r="T4" s="129" t="s">
        <v>18</v>
      </c>
      <c r="U4" s="129" t="s">
        <v>19</v>
      </c>
      <c r="V4" s="129" t="s">
        <v>20</v>
      </c>
      <c r="W4" s="129" t="s">
        <v>21</v>
      </c>
      <c r="X4" s="129" t="s">
        <v>22</v>
      </c>
      <c r="Y4" s="129" t="s">
        <v>23</v>
      </c>
      <c r="Z4" s="130" t="s">
        <v>25</v>
      </c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</row>
    <row r="5" spans="1:47" ht="16.5" customHeight="1">
      <c r="A5" s="1240" t="s">
        <v>32</v>
      </c>
      <c r="B5" s="1241" t="s">
        <v>29</v>
      </c>
      <c r="C5" s="1241" t="s">
        <v>51</v>
      </c>
      <c r="D5" s="125" t="s">
        <v>27</v>
      </c>
      <c r="E5" s="231">
        <v>0</v>
      </c>
      <c r="F5" s="232">
        <v>0</v>
      </c>
      <c r="G5" s="232">
        <v>6</v>
      </c>
      <c r="H5" s="232">
        <v>23</v>
      </c>
      <c r="I5" s="232">
        <v>63</v>
      </c>
      <c r="J5" s="232">
        <v>55</v>
      </c>
      <c r="K5" s="232">
        <v>189</v>
      </c>
      <c r="L5" s="232">
        <v>261</v>
      </c>
      <c r="M5" s="232">
        <v>603</v>
      </c>
      <c r="N5" s="232">
        <v>1334</v>
      </c>
      <c r="O5" s="232">
        <v>1406</v>
      </c>
      <c r="P5" s="232">
        <v>1164</v>
      </c>
      <c r="Q5" s="232">
        <v>648</v>
      </c>
      <c r="R5" s="232">
        <v>404</v>
      </c>
      <c r="S5" s="232">
        <v>313</v>
      </c>
      <c r="T5" s="232">
        <v>406</v>
      </c>
      <c r="U5" s="232">
        <v>269</v>
      </c>
      <c r="V5" s="232">
        <v>267</v>
      </c>
      <c r="W5" s="232">
        <v>140</v>
      </c>
      <c r="X5" s="232">
        <v>166</v>
      </c>
      <c r="Y5" s="232">
        <v>68</v>
      </c>
      <c r="Z5" s="233">
        <v>7784</v>
      </c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</row>
    <row r="6" spans="1:47" ht="16.5" customHeight="1">
      <c r="A6" s="1240"/>
      <c r="B6" s="1241"/>
      <c r="C6" s="1241"/>
      <c r="D6" s="127" t="s">
        <v>28</v>
      </c>
      <c r="E6" s="234">
        <v>0</v>
      </c>
      <c r="F6" s="234">
        <v>52</v>
      </c>
      <c r="G6" s="234">
        <v>794</v>
      </c>
      <c r="H6" s="234">
        <v>4886</v>
      </c>
      <c r="I6" s="234">
        <v>17434</v>
      </c>
      <c r="J6" s="234">
        <v>18291</v>
      </c>
      <c r="K6" s="234">
        <v>79659</v>
      </c>
      <c r="L6" s="234">
        <v>118613</v>
      </c>
      <c r="M6" s="234">
        <v>296434</v>
      </c>
      <c r="N6" s="234">
        <v>727816</v>
      </c>
      <c r="O6" s="234">
        <v>814225</v>
      </c>
      <c r="P6" s="234">
        <v>722496</v>
      </c>
      <c r="Q6" s="234">
        <v>409072</v>
      </c>
      <c r="R6" s="234">
        <v>264545</v>
      </c>
      <c r="S6" s="234">
        <v>210013</v>
      </c>
      <c r="T6" s="234">
        <v>283157</v>
      </c>
      <c r="U6" s="234">
        <v>196267</v>
      </c>
      <c r="V6" s="234">
        <v>194645</v>
      </c>
      <c r="W6" s="234">
        <v>103816</v>
      </c>
      <c r="X6" s="234">
        <v>126675</v>
      </c>
      <c r="Y6" s="234">
        <v>49545</v>
      </c>
      <c r="Z6" s="235">
        <v>4638435</v>
      </c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</row>
    <row r="7" spans="1:47" ht="16.5" customHeight="1">
      <c r="A7" s="1240"/>
      <c r="B7" s="1241"/>
      <c r="C7" s="1241"/>
      <c r="D7" s="126" t="s">
        <v>26</v>
      </c>
      <c r="E7" s="236">
        <v>0</v>
      </c>
      <c r="F7" s="236">
        <v>9</v>
      </c>
      <c r="G7" s="236">
        <v>87</v>
      </c>
      <c r="H7" s="236">
        <v>366</v>
      </c>
      <c r="I7" s="236">
        <v>923</v>
      </c>
      <c r="J7" s="236">
        <v>675</v>
      </c>
      <c r="K7" s="236">
        <v>2249</v>
      </c>
      <c r="L7" s="236">
        <v>2603</v>
      </c>
      <c r="M7" s="236">
        <v>5194</v>
      </c>
      <c r="N7" s="236">
        <v>10308</v>
      </c>
      <c r="O7" s="236">
        <v>9349</v>
      </c>
      <c r="P7" s="236">
        <v>6849</v>
      </c>
      <c r="Q7" s="236">
        <v>3194</v>
      </c>
      <c r="R7" s="236">
        <v>1729</v>
      </c>
      <c r="S7" s="236">
        <v>1159</v>
      </c>
      <c r="T7" s="236">
        <v>1282</v>
      </c>
      <c r="U7" s="236">
        <v>771</v>
      </c>
      <c r="V7" s="236">
        <v>653</v>
      </c>
      <c r="W7" s="236">
        <v>305</v>
      </c>
      <c r="X7" s="236">
        <v>315</v>
      </c>
      <c r="Y7" s="236">
        <v>122</v>
      </c>
      <c r="Z7" s="237">
        <v>48142</v>
      </c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</row>
    <row r="8" spans="1:47" ht="16.5" customHeight="1">
      <c r="A8" s="1240"/>
      <c r="B8" s="1241"/>
      <c r="C8" s="1241" t="s">
        <v>52</v>
      </c>
      <c r="D8" s="125" t="s">
        <v>27</v>
      </c>
      <c r="E8" s="232">
        <v>0</v>
      </c>
      <c r="F8" s="232">
        <v>0</v>
      </c>
      <c r="G8" s="232">
        <v>12</v>
      </c>
      <c r="H8" s="232">
        <v>34</v>
      </c>
      <c r="I8" s="232">
        <v>134</v>
      </c>
      <c r="J8" s="232">
        <v>153</v>
      </c>
      <c r="K8" s="232">
        <v>162</v>
      </c>
      <c r="L8" s="232">
        <v>87</v>
      </c>
      <c r="M8" s="232">
        <v>147</v>
      </c>
      <c r="N8" s="232">
        <v>233</v>
      </c>
      <c r="O8" s="232">
        <v>181</v>
      </c>
      <c r="P8" s="232">
        <v>137</v>
      </c>
      <c r="Q8" s="232">
        <v>119</v>
      </c>
      <c r="R8" s="232">
        <v>46</v>
      </c>
      <c r="S8" s="232">
        <v>40</v>
      </c>
      <c r="T8" s="232">
        <v>65</v>
      </c>
      <c r="U8" s="232">
        <v>42</v>
      </c>
      <c r="V8" s="232">
        <v>39</v>
      </c>
      <c r="W8" s="232">
        <v>22</v>
      </c>
      <c r="X8" s="232">
        <v>32</v>
      </c>
      <c r="Y8" s="232">
        <v>23</v>
      </c>
      <c r="Z8" s="233">
        <v>1707</v>
      </c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</row>
    <row r="9" spans="1:47" ht="16.5" customHeight="1">
      <c r="A9" s="1240"/>
      <c r="B9" s="1241"/>
      <c r="C9" s="1241"/>
      <c r="D9" s="127" t="s">
        <v>28</v>
      </c>
      <c r="E9" s="234">
        <v>0</v>
      </c>
      <c r="F9" s="234">
        <v>0</v>
      </c>
      <c r="G9" s="234">
        <v>1190</v>
      </c>
      <c r="H9" s="234">
        <v>4320</v>
      </c>
      <c r="I9" s="234">
        <v>23095</v>
      </c>
      <c r="J9" s="234">
        <v>28321</v>
      </c>
      <c r="K9" s="234">
        <v>37128</v>
      </c>
      <c r="L9" s="234">
        <v>24269</v>
      </c>
      <c r="M9" s="234">
        <v>43888</v>
      </c>
      <c r="N9" s="234">
        <v>73044</v>
      </c>
      <c r="O9" s="234">
        <v>57274</v>
      </c>
      <c r="P9" s="234">
        <v>51980</v>
      </c>
      <c r="Q9" s="234">
        <v>47573</v>
      </c>
      <c r="R9" s="234">
        <v>18174</v>
      </c>
      <c r="S9" s="234">
        <v>16838</v>
      </c>
      <c r="T9" s="234">
        <v>26392</v>
      </c>
      <c r="U9" s="234">
        <v>19321</v>
      </c>
      <c r="V9" s="234">
        <v>17641</v>
      </c>
      <c r="W9" s="234">
        <v>9447</v>
      </c>
      <c r="X9" s="234">
        <v>14886</v>
      </c>
      <c r="Y9" s="234">
        <v>10053</v>
      </c>
      <c r="Z9" s="235">
        <v>524834</v>
      </c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</row>
    <row r="10" spans="1:47" ht="16.5" customHeight="1">
      <c r="A10" s="1240"/>
      <c r="B10" s="1241"/>
      <c r="C10" s="1241"/>
      <c r="D10" s="126" t="s">
        <v>26</v>
      </c>
      <c r="E10" s="236">
        <v>0</v>
      </c>
      <c r="F10" s="236">
        <v>0</v>
      </c>
      <c r="G10" s="236">
        <v>124</v>
      </c>
      <c r="H10" s="236">
        <v>322</v>
      </c>
      <c r="I10" s="236">
        <v>1194</v>
      </c>
      <c r="J10" s="236">
        <v>1070</v>
      </c>
      <c r="K10" s="236">
        <v>1064</v>
      </c>
      <c r="L10" s="236">
        <v>541</v>
      </c>
      <c r="M10" s="236">
        <v>784</v>
      </c>
      <c r="N10" s="236">
        <v>1064</v>
      </c>
      <c r="O10" s="236">
        <v>663</v>
      </c>
      <c r="P10" s="236">
        <v>487</v>
      </c>
      <c r="Q10" s="236">
        <v>372</v>
      </c>
      <c r="R10" s="236">
        <v>122</v>
      </c>
      <c r="S10" s="236">
        <v>90</v>
      </c>
      <c r="T10" s="236">
        <v>130</v>
      </c>
      <c r="U10" s="236">
        <v>74</v>
      </c>
      <c r="V10" s="236">
        <v>54</v>
      </c>
      <c r="W10" s="236">
        <v>24</v>
      </c>
      <c r="X10" s="236">
        <v>29</v>
      </c>
      <c r="Y10" s="236">
        <v>21</v>
      </c>
      <c r="Z10" s="237">
        <v>8229</v>
      </c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</row>
    <row r="11" spans="1:47" ht="16.5" customHeight="1">
      <c r="A11" s="1240"/>
      <c r="B11" s="1241"/>
      <c r="C11" s="1241" t="s">
        <v>53</v>
      </c>
      <c r="D11" s="125" t="s">
        <v>27</v>
      </c>
      <c r="E11" s="232"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3</v>
      </c>
      <c r="K11" s="232">
        <v>2</v>
      </c>
      <c r="L11" s="232">
        <v>3</v>
      </c>
      <c r="M11" s="232">
        <v>13</v>
      </c>
      <c r="N11" s="232">
        <v>130</v>
      </c>
      <c r="O11" s="232">
        <v>149</v>
      </c>
      <c r="P11" s="232">
        <v>141</v>
      </c>
      <c r="Q11" s="232">
        <v>176</v>
      </c>
      <c r="R11" s="232">
        <v>18</v>
      </c>
      <c r="S11" s="232">
        <v>13</v>
      </c>
      <c r="T11" s="232">
        <v>7</v>
      </c>
      <c r="U11" s="232">
        <v>9</v>
      </c>
      <c r="V11" s="232">
        <v>17</v>
      </c>
      <c r="W11" s="232">
        <v>2</v>
      </c>
      <c r="X11" s="232">
        <v>3</v>
      </c>
      <c r="Y11" s="232">
        <v>2</v>
      </c>
      <c r="Z11" s="233">
        <v>688</v>
      </c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</row>
    <row r="12" spans="1:47" ht="16.5" customHeight="1">
      <c r="A12" s="1240"/>
      <c r="B12" s="1241"/>
      <c r="C12" s="1241"/>
      <c r="D12" s="127" t="s">
        <v>28</v>
      </c>
      <c r="E12" s="234">
        <v>0</v>
      </c>
      <c r="F12" s="234">
        <v>0</v>
      </c>
      <c r="G12" s="234">
        <v>7</v>
      </c>
      <c r="H12" s="234">
        <v>0</v>
      </c>
      <c r="I12" s="234">
        <v>0</v>
      </c>
      <c r="J12" s="234">
        <v>217</v>
      </c>
      <c r="K12" s="234">
        <v>208</v>
      </c>
      <c r="L12" s="234">
        <v>724</v>
      </c>
      <c r="M12" s="234">
        <v>2656</v>
      </c>
      <c r="N12" s="234">
        <v>29017</v>
      </c>
      <c r="O12" s="234">
        <v>36640</v>
      </c>
      <c r="P12" s="234">
        <v>37717</v>
      </c>
      <c r="Q12" s="234">
        <v>47096</v>
      </c>
      <c r="R12" s="234">
        <v>4642</v>
      </c>
      <c r="S12" s="234">
        <v>3042</v>
      </c>
      <c r="T12" s="234">
        <v>1678</v>
      </c>
      <c r="U12" s="234">
        <v>2257</v>
      </c>
      <c r="V12" s="234">
        <v>4872</v>
      </c>
      <c r="W12" s="234">
        <v>579</v>
      </c>
      <c r="X12" s="234">
        <v>835</v>
      </c>
      <c r="Y12" s="234">
        <v>520</v>
      </c>
      <c r="Z12" s="235">
        <v>172707</v>
      </c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</row>
    <row r="13" spans="1:47" ht="16.5" customHeight="1">
      <c r="A13" s="1240"/>
      <c r="B13" s="1241"/>
      <c r="C13" s="1241"/>
      <c r="D13" s="126" t="s">
        <v>26</v>
      </c>
      <c r="E13" s="236">
        <v>0</v>
      </c>
      <c r="F13" s="236">
        <v>0</v>
      </c>
      <c r="G13" s="236">
        <v>1</v>
      </c>
      <c r="H13" s="236">
        <v>0</v>
      </c>
      <c r="I13" s="236">
        <v>0</v>
      </c>
      <c r="J13" s="236">
        <v>13</v>
      </c>
      <c r="K13" s="236">
        <v>9</v>
      </c>
      <c r="L13" s="236">
        <v>19</v>
      </c>
      <c r="M13" s="236">
        <v>60</v>
      </c>
      <c r="N13" s="236">
        <v>473</v>
      </c>
      <c r="O13" s="236">
        <v>428</v>
      </c>
      <c r="P13" s="236">
        <v>349</v>
      </c>
      <c r="Q13" s="236">
        <v>351</v>
      </c>
      <c r="R13" s="236">
        <v>25</v>
      </c>
      <c r="S13" s="236">
        <v>14</v>
      </c>
      <c r="T13" s="236">
        <v>9</v>
      </c>
      <c r="U13" s="236">
        <v>10</v>
      </c>
      <c r="V13" s="236">
        <v>23</v>
      </c>
      <c r="W13" s="236">
        <v>4</v>
      </c>
      <c r="X13" s="236">
        <v>3</v>
      </c>
      <c r="Y13" s="236">
        <v>2</v>
      </c>
      <c r="Z13" s="237">
        <v>1793</v>
      </c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</row>
    <row r="14" spans="1:47" ht="16.5" customHeight="1">
      <c r="A14" s="1240"/>
      <c r="B14" s="1241"/>
      <c r="C14" s="1247" t="s">
        <v>54</v>
      </c>
      <c r="D14" s="125" t="s">
        <v>27</v>
      </c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3</v>
      </c>
      <c r="K14" s="232">
        <v>0</v>
      </c>
      <c r="L14" s="232">
        <v>0</v>
      </c>
      <c r="M14" s="232">
        <v>2</v>
      </c>
      <c r="N14" s="232">
        <v>0</v>
      </c>
      <c r="O14" s="232">
        <v>4</v>
      </c>
      <c r="P14" s="232">
        <v>0</v>
      </c>
      <c r="Q14" s="232">
        <v>0</v>
      </c>
      <c r="R14" s="232">
        <v>0</v>
      </c>
      <c r="S14" s="232">
        <v>0</v>
      </c>
      <c r="T14" s="232">
        <v>0</v>
      </c>
      <c r="U14" s="232">
        <v>0</v>
      </c>
      <c r="V14" s="232">
        <v>0</v>
      </c>
      <c r="W14" s="232">
        <v>0</v>
      </c>
      <c r="X14" s="232">
        <v>0</v>
      </c>
      <c r="Y14" s="232">
        <v>0</v>
      </c>
      <c r="Z14" s="233">
        <v>8</v>
      </c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</row>
    <row r="15" spans="1:47" ht="16.5" customHeight="1">
      <c r="A15" s="1240"/>
      <c r="B15" s="1241"/>
      <c r="C15" s="1247"/>
      <c r="D15" s="127" t="s">
        <v>28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371</v>
      </c>
      <c r="K15" s="234">
        <v>0</v>
      </c>
      <c r="L15" s="234">
        <v>0</v>
      </c>
      <c r="M15" s="234">
        <v>316</v>
      </c>
      <c r="N15" s="234">
        <v>0</v>
      </c>
      <c r="O15" s="234">
        <v>732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5">
        <v>1419</v>
      </c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</row>
    <row r="16" spans="1:47" ht="16.5" customHeight="1">
      <c r="A16" s="1240"/>
      <c r="B16" s="1241"/>
      <c r="C16" s="1247"/>
      <c r="D16" s="126" t="s">
        <v>26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18</v>
      </c>
      <c r="K16" s="236">
        <v>0</v>
      </c>
      <c r="L16" s="236">
        <v>0</v>
      </c>
      <c r="M16" s="236">
        <v>7</v>
      </c>
      <c r="N16" s="236">
        <v>0</v>
      </c>
      <c r="O16" s="236">
        <v>11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8">
        <v>36</v>
      </c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</row>
    <row r="17" spans="1:47" ht="16.5" customHeight="1">
      <c r="A17" s="1240"/>
      <c r="B17" s="1241" t="s">
        <v>30</v>
      </c>
      <c r="C17" s="1241"/>
      <c r="D17" s="125" t="s">
        <v>27</v>
      </c>
      <c r="E17" s="232">
        <v>0</v>
      </c>
      <c r="F17" s="232">
        <v>0</v>
      </c>
      <c r="G17" s="232">
        <v>18</v>
      </c>
      <c r="H17" s="232">
        <v>57</v>
      </c>
      <c r="I17" s="232">
        <v>197</v>
      </c>
      <c r="J17" s="232">
        <v>213</v>
      </c>
      <c r="K17" s="232">
        <v>352</v>
      </c>
      <c r="L17" s="232">
        <v>351</v>
      </c>
      <c r="M17" s="232">
        <v>765</v>
      </c>
      <c r="N17" s="232">
        <v>1697</v>
      </c>
      <c r="O17" s="232">
        <v>1739</v>
      </c>
      <c r="P17" s="232">
        <v>1442</v>
      </c>
      <c r="Q17" s="232">
        <v>943</v>
      </c>
      <c r="R17" s="232">
        <v>469</v>
      </c>
      <c r="S17" s="232">
        <v>366</v>
      </c>
      <c r="T17" s="232">
        <v>478</v>
      </c>
      <c r="U17" s="232">
        <v>320</v>
      </c>
      <c r="V17" s="232">
        <v>323</v>
      </c>
      <c r="W17" s="232">
        <v>164</v>
      </c>
      <c r="X17" s="232">
        <v>201</v>
      </c>
      <c r="Y17" s="232">
        <v>92</v>
      </c>
      <c r="Z17" s="233">
        <v>10187</v>
      </c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</row>
    <row r="18" spans="1:47" ht="16.5" customHeight="1">
      <c r="A18" s="1240"/>
      <c r="B18" s="1241"/>
      <c r="C18" s="1241"/>
      <c r="D18" s="127" t="s">
        <v>28</v>
      </c>
      <c r="E18" s="234">
        <v>0</v>
      </c>
      <c r="F18" s="234">
        <v>52</v>
      </c>
      <c r="G18" s="234">
        <v>1991</v>
      </c>
      <c r="H18" s="234">
        <v>9206</v>
      </c>
      <c r="I18" s="234">
        <v>40529</v>
      </c>
      <c r="J18" s="234">
        <v>47200</v>
      </c>
      <c r="K18" s="234">
        <v>116995</v>
      </c>
      <c r="L18" s="234">
        <v>143606</v>
      </c>
      <c r="M18" s="234">
        <v>343294</v>
      </c>
      <c r="N18" s="234">
        <v>829877</v>
      </c>
      <c r="O18" s="234">
        <v>908871</v>
      </c>
      <c r="P18" s="234">
        <v>812193</v>
      </c>
      <c r="Q18" s="234">
        <v>503741</v>
      </c>
      <c r="R18" s="234">
        <v>287361</v>
      </c>
      <c r="S18" s="234">
        <v>229893</v>
      </c>
      <c r="T18" s="234">
        <v>311227</v>
      </c>
      <c r="U18" s="234">
        <v>217845</v>
      </c>
      <c r="V18" s="234">
        <v>217158</v>
      </c>
      <c r="W18" s="234">
        <v>113842</v>
      </c>
      <c r="X18" s="234">
        <v>142396</v>
      </c>
      <c r="Y18" s="234">
        <v>60118</v>
      </c>
      <c r="Z18" s="235">
        <v>5337395</v>
      </c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</row>
    <row r="19" spans="1:47" ht="16.5" customHeight="1">
      <c r="A19" s="1240"/>
      <c r="B19" s="1241"/>
      <c r="C19" s="1241"/>
      <c r="D19" s="126" t="s">
        <v>26</v>
      </c>
      <c r="E19" s="239">
        <v>0</v>
      </c>
      <c r="F19" s="239">
        <v>9</v>
      </c>
      <c r="G19" s="239">
        <v>212</v>
      </c>
      <c r="H19" s="239">
        <v>688</v>
      </c>
      <c r="I19" s="239">
        <v>2117</v>
      </c>
      <c r="J19" s="239">
        <v>1776</v>
      </c>
      <c r="K19" s="239">
        <v>3322</v>
      </c>
      <c r="L19" s="239">
        <v>3163</v>
      </c>
      <c r="M19" s="239">
        <v>6045</v>
      </c>
      <c r="N19" s="239">
        <v>11845</v>
      </c>
      <c r="O19" s="239">
        <v>10451</v>
      </c>
      <c r="P19" s="239">
        <v>7685</v>
      </c>
      <c r="Q19" s="239">
        <v>3917</v>
      </c>
      <c r="R19" s="239">
        <v>1876</v>
      </c>
      <c r="S19" s="239">
        <v>1263</v>
      </c>
      <c r="T19" s="239">
        <v>1421</v>
      </c>
      <c r="U19" s="239">
        <v>855</v>
      </c>
      <c r="V19" s="239">
        <v>730</v>
      </c>
      <c r="W19" s="239">
        <v>333</v>
      </c>
      <c r="X19" s="239">
        <v>347</v>
      </c>
      <c r="Y19" s="239">
        <v>145</v>
      </c>
      <c r="Z19" s="240">
        <v>58200</v>
      </c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</row>
    <row r="20" spans="1:47" ht="16.5" customHeight="1">
      <c r="A20" s="1240"/>
      <c r="B20" s="1241" t="s">
        <v>31</v>
      </c>
      <c r="C20" s="1247" t="s">
        <v>55</v>
      </c>
      <c r="D20" s="125" t="s">
        <v>27</v>
      </c>
      <c r="E20" s="232">
        <v>0</v>
      </c>
      <c r="F20" s="232">
        <v>0</v>
      </c>
      <c r="G20" s="232">
        <v>0</v>
      </c>
      <c r="H20" s="232">
        <v>0</v>
      </c>
      <c r="I20" s="232">
        <v>7</v>
      </c>
      <c r="J20" s="232">
        <v>20</v>
      </c>
      <c r="K20" s="232">
        <v>3</v>
      </c>
      <c r="L20" s="232">
        <v>5</v>
      </c>
      <c r="M20" s="232">
        <v>3</v>
      </c>
      <c r="N20" s="232">
        <v>4</v>
      </c>
      <c r="O20" s="232">
        <v>2</v>
      </c>
      <c r="P20" s="232">
        <v>1</v>
      </c>
      <c r="Q20" s="232">
        <v>0</v>
      </c>
      <c r="R20" s="232">
        <v>0</v>
      </c>
      <c r="S20" s="232">
        <v>0</v>
      </c>
      <c r="T20" s="232">
        <v>0</v>
      </c>
      <c r="U20" s="232">
        <v>0</v>
      </c>
      <c r="V20" s="232">
        <v>0</v>
      </c>
      <c r="W20" s="232">
        <v>0</v>
      </c>
      <c r="X20" s="232">
        <v>0</v>
      </c>
      <c r="Y20" s="232">
        <v>0</v>
      </c>
      <c r="Z20" s="233">
        <v>45</v>
      </c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</row>
    <row r="21" spans="1:47" ht="16.5" customHeight="1">
      <c r="A21" s="1240"/>
      <c r="B21" s="1241"/>
      <c r="C21" s="1247"/>
      <c r="D21" s="127" t="s">
        <v>28</v>
      </c>
      <c r="E21" s="234">
        <v>0</v>
      </c>
      <c r="F21" s="234">
        <v>0</v>
      </c>
      <c r="G21" s="234">
        <v>0</v>
      </c>
      <c r="H21" s="234">
        <v>0</v>
      </c>
      <c r="I21" s="234">
        <v>386</v>
      </c>
      <c r="J21" s="234">
        <v>1262</v>
      </c>
      <c r="K21" s="234">
        <v>139</v>
      </c>
      <c r="L21" s="234">
        <v>473</v>
      </c>
      <c r="M21" s="234">
        <v>308</v>
      </c>
      <c r="N21" s="234">
        <v>410</v>
      </c>
      <c r="O21" s="234">
        <v>221</v>
      </c>
      <c r="P21" s="234">
        <v>47</v>
      </c>
      <c r="Q21" s="234">
        <v>0</v>
      </c>
      <c r="R21" s="234">
        <v>0</v>
      </c>
      <c r="S21" s="234">
        <v>63</v>
      </c>
      <c r="T21" s="234">
        <v>0</v>
      </c>
      <c r="U21" s="234">
        <v>0</v>
      </c>
      <c r="V21" s="234">
        <v>15</v>
      </c>
      <c r="W21" s="234">
        <v>0</v>
      </c>
      <c r="X21" s="234">
        <v>0</v>
      </c>
      <c r="Y21" s="234">
        <v>0</v>
      </c>
      <c r="Z21" s="235">
        <v>3324</v>
      </c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</row>
    <row r="22" spans="1:47" ht="16.5" customHeight="1">
      <c r="A22" s="1240"/>
      <c r="B22" s="1241"/>
      <c r="C22" s="1247"/>
      <c r="D22" s="126" t="s">
        <v>26</v>
      </c>
      <c r="E22" s="236">
        <v>0</v>
      </c>
      <c r="F22" s="236">
        <v>0</v>
      </c>
      <c r="G22" s="236">
        <v>0</v>
      </c>
      <c r="H22" s="236">
        <v>0</v>
      </c>
      <c r="I22" s="236">
        <v>19</v>
      </c>
      <c r="J22" s="236">
        <v>53</v>
      </c>
      <c r="K22" s="236">
        <v>4</v>
      </c>
      <c r="L22" s="236">
        <v>10</v>
      </c>
      <c r="M22" s="236">
        <v>5</v>
      </c>
      <c r="N22" s="236">
        <v>6</v>
      </c>
      <c r="O22" s="236">
        <v>3</v>
      </c>
      <c r="P22" s="236">
        <v>1</v>
      </c>
      <c r="Q22" s="236">
        <v>0</v>
      </c>
      <c r="R22" s="236">
        <v>0</v>
      </c>
      <c r="S22" s="236">
        <v>1</v>
      </c>
      <c r="T22" s="236">
        <v>0</v>
      </c>
      <c r="U22" s="236">
        <v>0</v>
      </c>
      <c r="V22" s="236">
        <v>0</v>
      </c>
      <c r="W22" s="236">
        <v>0</v>
      </c>
      <c r="X22" s="236">
        <v>0</v>
      </c>
      <c r="Y22" s="236">
        <v>0</v>
      </c>
      <c r="Z22" s="237">
        <v>102</v>
      </c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</row>
    <row r="23" spans="1:47" ht="16.5" customHeight="1">
      <c r="A23" s="1240"/>
      <c r="B23" s="1241"/>
      <c r="C23" s="1247" t="s">
        <v>56</v>
      </c>
      <c r="D23" s="125" t="s">
        <v>27</v>
      </c>
      <c r="E23" s="232">
        <v>0</v>
      </c>
      <c r="F23" s="232">
        <v>0</v>
      </c>
      <c r="G23" s="232">
        <v>2</v>
      </c>
      <c r="H23" s="232">
        <v>0</v>
      </c>
      <c r="I23" s="232">
        <v>0</v>
      </c>
      <c r="J23" s="232">
        <v>0</v>
      </c>
      <c r="K23" s="232">
        <v>0</v>
      </c>
      <c r="L23" s="232">
        <v>0</v>
      </c>
      <c r="M23" s="232">
        <v>0</v>
      </c>
      <c r="N23" s="232">
        <v>0</v>
      </c>
      <c r="O23" s="232">
        <v>0</v>
      </c>
      <c r="P23" s="232">
        <v>0</v>
      </c>
      <c r="Q23" s="232">
        <v>0</v>
      </c>
      <c r="R23" s="232">
        <v>0</v>
      </c>
      <c r="S23" s="232">
        <v>0</v>
      </c>
      <c r="T23" s="232">
        <v>0</v>
      </c>
      <c r="U23" s="232">
        <v>0</v>
      </c>
      <c r="V23" s="232">
        <v>0</v>
      </c>
      <c r="W23" s="232">
        <v>0</v>
      </c>
      <c r="X23" s="232">
        <v>0</v>
      </c>
      <c r="Y23" s="232">
        <v>0</v>
      </c>
      <c r="Z23" s="233">
        <v>3</v>
      </c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</row>
    <row r="24" spans="1:47" ht="16.5" customHeight="1">
      <c r="A24" s="1240"/>
      <c r="B24" s="1241"/>
      <c r="C24" s="1247"/>
      <c r="D24" s="127" t="s">
        <v>28</v>
      </c>
      <c r="E24" s="234">
        <v>0</v>
      </c>
      <c r="F24" s="234">
        <v>0</v>
      </c>
      <c r="G24" s="234">
        <v>72</v>
      </c>
      <c r="H24" s="234">
        <v>1</v>
      </c>
      <c r="I24" s="234">
        <v>21</v>
      </c>
      <c r="J24" s="234">
        <v>33</v>
      </c>
      <c r="K24" s="234">
        <v>0</v>
      </c>
      <c r="L24" s="234">
        <v>0</v>
      </c>
      <c r="M24" s="234">
        <v>0</v>
      </c>
      <c r="N24" s="234">
        <v>0</v>
      </c>
      <c r="O24" s="234">
        <v>0</v>
      </c>
      <c r="P24" s="234">
        <v>0</v>
      </c>
      <c r="Q24" s="234">
        <v>0</v>
      </c>
      <c r="R24" s="234">
        <v>0</v>
      </c>
      <c r="S24" s="234">
        <v>0</v>
      </c>
      <c r="T24" s="234">
        <v>48</v>
      </c>
      <c r="U24" s="234">
        <v>0</v>
      </c>
      <c r="V24" s="234">
        <v>0</v>
      </c>
      <c r="W24" s="234">
        <v>0</v>
      </c>
      <c r="X24" s="234">
        <v>0</v>
      </c>
      <c r="Y24" s="234">
        <v>0</v>
      </c>
      <c r="Z24" s="235">
        <v>175</v>
      </c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</row>
    <row r="25" spans="1:47" ht="16.5" customHeight="1">
      <c r="A25" s="1240"/>
      <c r="B25" s="1241"/>
      <c r="C25" s="1247"/>
      <c r="D25" s="126" t="s">
        <v>26</v>
      </c>
      <c r="E25" s="236">
        <v>0</v>
      </c>
      <c r="F25" s="236">
        <v>0</v>
      </c>
      <c r="G25" s="236">
        <v>9</v>
      </c>
      <c r="H25" s="236">
        <v>0</v>
      </c>
      <c r="I25" s="236">
        <v>1</v>
      </c>
      <c r="J25" s="236">
        <v>1</v>
      </c>
      <c r="K25" s="236">
        <v>0</v>
      </c>
      <c r="L25" s="236">
        <v>0</v>
      </c>
      <c r="M25" s="236">
        <v>0</v>
      </c>
      <c r="N25" s="236">
        <v>0</v>
      </c>
      <c r="O25" s="236">
        <v>0</v>
      </c>
      <c r="P25" s="236">
        <v>0</v>
      </c>
      <c r="Q25" s="236">
        <v>0</v>
      </c>
      <c r="R25" s="236">
        <v>0</v>
      </c>
      <c r="S25" s="236">
        <v>0</v>
      </c>
      <c r="T25" s="236">
        <v>1</v>
      </c>
      <c r="U25" s="236">
        <v>0</v>
      </c>
      <c r="V25" s="236">
        <v>0</v>
      </c>
      <c r="W25" s="236">
        <v>0</v>
      </c>
      <c r="X25" s="236">
        <v>0</v>
      </c>
      <c r="Y25" s="236">
        <v>0</v>
      </c>
      <c r="Z25" s="238">
        <v>12</v>
      </c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</row>
    <row r="26" spans="1:47" ht="16.5" customHeight="1">
      <c r="A26" s="1240"/>
      <c r="B26" s="1241" t="s">
        <v>30</v>
      </c>
      <c r="C26" s="1241"/>
      <c r="D26" s="125" t="s">
        <v>27</v>
      </c>
      <c r="E26" s="232">
        <v>0</v>
      </c>
      <c r="F26" s="232">
        <v>0</v>
      </c>
      <c r="G26" s="232">
        <v>2</v>
      </c>
      <c r="H26" s="232">
        <v>0</v>
      </c>
      <c r="I26" s="232">
        <v>7</v>
      </c>
      <c r="J26" s="232">
        <v>21</v>
      </c>
      <c r="K26" s="232">
        <v>3</v>
      </c>
      <c r="L26" s="232">
        <v>5</v>
      </c>
      <c r="M26" s="232">
        <v>3</v>
      </c>
      <c r="N26" s="232">
        <v>4</v>
      </c>
      <c r="O26" s="232">
        <v>2</v>
      </c>
      <c r="P26" s="232">
        <v>1</v>
      </c>
      <c r="Q26" s="232">
        <v>0</v>
      </c>
      <c r="R26" s="232">
        <v>0</v>
      </c>
      <c r="S26" s="232">
        <v>0</v>
      </c>
      <c r="T26" s="232">
        <v>0</v>
      </c>
      <c r="U26" s="232">
        <v>0</v>
      </c>
      <c r="V26" s="232">
        <v>0</v>
      </c>
      <c r="W26" s="232">
        <v>0</v>
      </c>
      <c r="X26" s="232">
        <v>0</v>
      </c>
      <c r="Y26" s="232">
        <v>0</v>
      </c>
      <c r="Z26" s="233">
        <v>48</v>
      </c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</row>
    <row r="27" spans="1:47" ht="16.5" customHeight="1">
      <c r="A27" s="1240"/>
      <c r="B27" s="1241"/>
      <c r="C27" s="1241"/>
      <c r="D27" s="127" t="s">
        <v>28</v>
      </c>
      <c r="E27" s="234">
        <v>0</v>
      </c>
      <c r="F27" s="234">
        <v>0</v>
      </c>
      <c r="G27" s="234">
        <v>72</v>
      </c>
      <c r="H27" s="234">
        <v>1</v>
      </c>
      <c r="I27" s="234">
        <v>407</v>
      </c>
      <c r="J27" s="234">
        <v>1295</v>
      </c>
      <c r="K27" s="234">
        <v>139</v>
      </c>
      <c r="L27" s="234">
        <v>473</v>
      </c>
      <c r="M27" s="234">
        <v>308</v>
      </c>
      <c r="N27" s="234">
        <v>410</v>
      </c>
      <c r="O27" s="234">
        <v>221</v>
      </c>
      <c r="P27" s="234">
        <v>47</v>
      </c>
      <c r="Q27" s="234">
        <v>0</v>
      </c>
      <c r="R27" s="234">
        <v>0</v>
      </c>
      <c r="S27" s="234">
        <v>63</v>
      </c>
      <c r="T27" s="234">
        <v>48</v>
      </c>
      <c r="U27" s="234">
        <v>0</v>
      </c>
      <c r="V27" s="234">
        <v>15</v>
      </c>
      <c r="W27" s="234">
        <v>0</v>
      </c>
      <c r="X27" s="234">
        <v>0</v>
      </c>
      <c r="Y27" s="234">
        <v>0</v>
      </c>
      <c r="Z27" s="235">
        <v>3499</v>
      </c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</row>
    <row r="28" spans="1:47" ht="16.5" customHeight="1">
      <c r="A28" s="1240"/>
      <c r="B28" s="1241"/>
      <c r="C28" s="1241"/>
      <c r="D28" s="126" t="s">
        <v>26</v>
      </c>
      <c r="E28" s="239">
        <v>0</v>
      </c>
      <c r="F28" s="239">
        <v>0</v>
      </c>
      <c r="G28" s="239">
        <v>9</v>
      </c>
      <c r="H28" s="239">
        <v>0</v>
      </c>
      <c r="I28" s="239">
        <v>20</v>
      </c>
      <c r="J28" s="239">
        <v>54</v>
      </c>
      <c r="K28" s="239">
        <v>4</v>
      </c>
      <c r="L28" s="239">
        <v>10</v>
      </c>
      <c r="M28" s="239">
        <v>5</v>
      </c>
      <c r="N28" s="239">
        <v>6</v>
      </c>
      <c r="O28" s="239">
        <v>3</v>
      </c>
      <c r="P28" s="239">
        <v>1</v>
      </c>
      <c r="Q28" s="239">
        <v>0</v>
      </c>
      <c r="R28" s="239">
        <v>0</v>
      </c>
      <c r="S28" s="239">
        <v>1</v>
      </c>
      <c r="T28" s="239">
        <v>1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40">
        <v>114</v>
      </c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</row>
    <row r="29" spans="1:47" ht="16.5" customHeight="1">
      <c r="A29" s="1240" t="s">
        <v>24</v>
      </c>
      <c r="B29" s="1241"/>
      <c r="C29" s="1241"/>
      <c r="D29" s="125" t="s">
        <v>27</v>
      </c>
      <c r="E29" s="232">
        <v>0</v>
      </c>
      <c r="F29" s="232">
        <v>0</v>
      </c>
      <c r="G29" s="232">
        <v>20</v>
      </c>
      <c r="H29" s="232">
        <v>57</v>
      </c>
      <c r="I29" s="232">
        <v>204</v>
      </c>
      <c r="J29" s="232">
        <v>234</v>
      </c>
      <c r="K29" s="232">
        <v>355</v>
      </c>
      <c r="L29" s="232">
        <v>356</v>
      </c>
      <c r="M29" s="232">
        <v>768</v>
      </c>
      <c r="N29" s="232">
        <v>1701</v>
      </c>
      <c r="O29" s="232">
        <v>1741</v>
      </c>
      <c r="P29" s="232">
        <v>1442</v>
      </c>
      <c r="Q29" s="232">
        <v>943</v>
      </c>
      <c r="R29" s="232">
        <v>469</v>
      </c>
      <c r="S29" s="232">
        <v>366</v>
      </c>
      <c r="T29" s="232">
        <v>478</v>
      </c>
      <c r="U29" s="232">
        <v>320</v>
      </c>
      <c r="V29" s="232">
        <v>323</v>
      </c>
      <c r="W29" s="232">
        <v>164</v>
      </c>
      <c r="X29" s="232">
        <v>201</v>
      </c>
      <c r="Y29" s="232">
        <v>92</v>
      </c>
      <c r="Z29" s="233">
        <v>10235</v>
      </c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</row>
    <row r="30" spans="1:47" ht="16.5" customHeight="1">
      <c r="A30" s="1240"/>
      <c r="B30" s="1241"/>
      <c r="C30" s="1241"/>
      <c r="D30" s="127" t="s">
        <v>28</v>
      </c>
      <c r="E30" s="234">
        <v>0</v>
      </c>
      <c r="F30" s="234">
        <v>52</v>
      </c>
      <c r="G30" s="234">
        <v>2063</v>
      </c>
      <c r="H30" s="234">
        <v>9207</v>
      </c>
      <c r="I30" s="234">
        <v>40936</v>
      </c>
      <c r="J30" s="234">
        <v>48495</v>
      </c>
      <c r="K30" s="234">
        <v>117134</v>
      </c>
      <c r="L30" s="234">
        <v>144079</v>
      </c>
      <c r="M30" s="234">
        <v>343602</v>
      </c>
      <c r="N30" s="234">
        <v>830287</v>
      </c>
      <c r="O30" s="234">
        <v>909092</v>
      </c>
      <c r="P30" s="234">
        <v>812240</v>
      </c>
      <c r="Q30" s="234">
        <v>503741</v>
      </c>
      <c r="R30" s="234">
        <v>287361</v>
      </c>
      <c r="S30" s="234">
        <v>229956</v>
      </c>
      <c r="T30" s="234">
        <v>311275</v>
      </c>
      <c r="U30" s="234">
        <v>217845</v>
      </c>
      <c r="V30" s="234">
        <v>217173</v>
      </c>
      <c r="W30" s="234">
        <v>113842</v>
      </c>
      <c r="X30" s="234">
        <v>142396</v>
      </c>
      <c r="Y30" s="234">
        <v>60118</v>
      </c>
      <c r="Z30" s="235">
        <v>5340894</v>
      </c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</row>
    <row r="31" spans="1:47" ht="16.5" customHeight="1">
      <c r="A31" s="1240"/>
      <c r="B31" s="1241"/>
      <c r="C31" s="1241"/>
      <c r="D31" s="126" t="s">
        <v>26</v>
      </c>
      <c r="E31" s="239">
        <v>0</v>
      </c>
      <c r="F31" s="239">
        <v>9</v>
      </c>
      <c r="G31" s="239">
        <v>221</v>
      </c>
      <c r="H31" s="239">
        <v>688</v>
      </c>
      <c r="I31" s="239">
        <v>2137</v>
      </c>
      <c r="J31" s="239">
        <v>1830</v>
      </c>
      <c r="K31" s="239">
        <v>3326</v>
      </c>
      <c r="L31" s="239">
        <v>3173</v>
      </c>
      <c r="M31" s="239">
        <v>6050</v>
      </c>
      <c r="N31" s="239">
        <v>11851</v>
      </c>
      <c r="O31" s="239">
        <v>10454</v>
      </c>
      <c r="P31" s="239">
        <v>7686</v>
      </c>
      <c r="Q31" s="239">
        <v>3917</v>
      </c>
      <c r="R31" s="239">
        <v>1876</v>
      </c>
      <c r="S31" s="239">
        <v>1264</v>
      </c>
      <c r="T31" s="239">
        <v>1422</v>
      </c>
      <c r="U31" s="239">
        <v>855</v>
      </c>
      <c r="V31" s="239">
        <v>730</v>
      </c>
      <c r="W31" s="239">
        <v>333</v>
      </c>
      <c r="X31" s="239">
        <v>347</v>
      </c>
      <c r="Y31" s="239">
        <v>145</v>
      </c>
      <c r="Z31" s="240">
        <v>58314</v>
      </c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</row>
    <row r="32" spans="1:47" ht="16.5" customHeight="1">
      <c r="A32" s="1240" t="s">
        <v>34</v>
      </c>
      <c r="B32" s="1241" t="s">
        <v>29</v>
      </c>
      <c r="C32" s="1247" t="s">
        <v>53</v>
      </c>
      <c r="D32" s="125" t="s">
        <v>27</v>
      </c>
      <c r="E32" s="232">
        <v>0</v>
      </c>
      <c r="F32" s="232">
        <v>0</v>
      </c>
      <c r="G32" s="232">
        <v>0</v>
      </c>
      <c r="H32" s="232">
        <v>0</v>
      </c>
      <c r="I32" s="232">
        <v>2</v>
      </c>
      <c r="J32" s="232">
        <v>1</v>
      </c>
      <c r="K32" s="232">
        <v>3</v>
      </c>
      <c r="L32" s="232">
        <v>0</v>
      </c>
      <c r="M32" s="232">
        <v>13</v>
      </c>
      <c r="N32" s="232">
        <v>39</v>
      </c>
      <c r="O32" s="232">
        <v>52</v>
      </c>
      <c r="P32" s="232">
        <v>49</v>
      </c>
      <c r="Q32" s="232">
        <v>129</v>
      </c>
      <c r="R32" s="232">
        <v>201</v>
      </c>
      <c r="S32" s="232">
        <v>129</v>
      </c>
      <c r="T32" s="232">
        <v>143</v>
      </c>
      <c r="U32" s="232">
        <v>101</v>
      </c>
      <c r="V32" s="232">
        <v>95</v>
      </c>
      <c r="W32" s="232">
        <v>32</v>
      </c>
      <c r="X32" s="232">
        <v>42</v>
      </c>
      <c r="Y32" s="232">
        <v>61</v>
      </c>
      <c r="Z32" s="233">
        <v>1094</v>
      </c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</row>
    <row r="33" spans="1:47" ht="16.5" customHeight="1">
      <c r="A33" s="1240"/>
      <c r="B33" s="1241"/>
      <c r="C33" s="1247"/>
      <c r="D33" s="127" t="s">
        <v>28</v>
      </c>
      <c r="E33" s="234">
        <v>0</v>
      </c>
      <c r="F33" s="234">
        <v>0</v>
      </c>
      <c r="G33" s="234">
        <v>0</v>
      </c>
      <c r="H33" s="234">
        <v>0</v>
      </c>
      <c r="I33" s="234">
        <v>186</v>
      </c>
      <c r="J33" s="234">
        <v>101</v>
      </c>
      <c r="K33" s="234">
        <v>274</v>
      </c>
      <c r="L33" s="234">
        <v>51</v>
      </c>
      <c r="M33" s="234">
        <v>2777</v>
      </c>
      <c r="N33" s="234">
        <v>8220</v>
      </c>
      <c r="O33" s="234">
        <v>12166</v>
      </c>
      <c r="P33" s="234">
        <v>12391</v>
      </c>
      <c r="Q33" s="234">
        <v>33127</v>
      </c>
      <c r="R33" s="234">
        <v>53512</v>
      </c>
      <c r="S33" s="234">
        <v>34369</v>
      </c>
      <c r="T33" s="234">
        <v>39296</v>
      </c>
      <c r="U33" s="234">
        <v>27880</v>
      </c>
      <c r="V33" s="234">
        <v>27041</v>
      </c>
      <c r="W33" s="234">
        <v>8253</v>
      </c>
      <c r="X33" s="234">
        <v>11175</v>
      </c>
      <c r="Y33" s="234">
        <v>16219</v>
      </c>
      <c r="Z33" s="235">
        <v>287038</v>
      </c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</row>
    <row r="34" spans="1:47" ht="16.5" customHeight="1">
      <c r="A34" s="1240"/>
      <c r="B34" s="1241"/>
      <c r="C34" s="1247"/>
      <c r="D34" s="126" t="s">
        <v>26</v>
      </c>
      <c r="E34" s="236">
        <v>0</v>
      </c>
      <c r="F34" s="236">
        <v>0</v>
      </c>
      <c r="G34" s="236">
        <v>0</v>
      </c>
      <c r="H34" s="236">
        <v>0</v>
      </c>
      <c r="I34" s="236">
        <v>11</v>
      </c>
      <c r="J34" s="236">
        <v>6</v>
      </c>
      <c r="K34" s="236">
        <v>13</v>
      </c>
      <c r="L34" s="236">
        <v>2</v>
      </c>
      <c r="M34" s="236">
        <v>61</v>
      </c>
      <c r="N34" s="236">
        <v>131</v>
      </c>
      <c r="O34" s="236">
        <v>139</v>
      </c>
      <c r="P34" s="236">
        <v>114</v>
      </c>
      <c r="Q34" s="236">
        <v>242</v>
      </c>
      <c r="R34" s="236">
        <v>286</v>
      </c>
      <c r="S34" s="236">
        <v>154</v>
      </c>
      <c r="T34" s="236">
        <v>174</v>
      </c>
      <c r="U34" s="236">
        <v>115</v>
      </c>
      <c r="V34" s="236">
        <v>122</v>
      </c>
      <c r="W34" s="236">
        <v>31</v>
      </c>
      <c r="X34" s="236">
        <v>45</v>
      </c>
      <c r="Y34" s="236">
        <v>72</v>
      </c>
      <c r="Z34" s="237">
        <v>1718</v>
      </c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</row>
    <row r="35" spans="1:47" ht="16.5" customHeight="1">
      <c r="A35" s="1240"/>
      <c r="B35" s="1241"/>
      <c r="C35" s="1247" t="s">
        <v>54</v>
      </c>
      <c r="D35" s="125" t="s">
        <v>27</v>
      </c>
      <c r="E35" s="232">
        <v>0</v>
      </c>
      <c r="F35" s="232">
        <v>0</v>
      </c>
      <c r="G35" s="232">
        <v>0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232">
        <v>0</v>
      </c>
      <c r="N35" s="232">
        <v>0</v>
      </c>
      <c r="O35" s="232">
        <v>0</v>
      </c>
      <c r="P35" s="232">
        <v>0</v>
      </c>
      <c r="Q35" s="232">
        <v>0</v>
      </c>
      <c r="R35" s="232">
        <v>0</v>
      </c>
      <c r="S35" s="232">
        <v>0</v>
      </c>
      <c r="T35" s="232">
        <v>0</v>
      </c>
      <c r="U35" s="232">
        <v>0</v>
      </c>
      <c r="V35" s="232">
        <v>0</v>
      </c>
      <c r="W35" s="232">
        <v>0</v>
      </c>
      <c r="X35" s="232">
        <v>0</v>
      </c>
      <c r="Y35" s="232">
        <v>3</v>
      </c>
      <c r="Z35" s="233">
        <v>3</v>
      </c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</row>
    <row r="36" spans="1:47" ht="16.5" customHeight="1">
      <c r="A36" s="1240"/>
      <c r="B36" s="1241"/>
      <c r="C36" s="1247"/>
      <c r="D36" s="127" t="s">
        <v>28</v>
      </c>
      <c r="E36" s="234">
        <v>0</v>
      </c>
      <c r="F36" s="234">
        <v>0</v>
      </c>
      <c r="G36" s="234">
        <v>0</v>
      </c>
      <c r="H36" s="234">
        <v>0</v>
      </c>
      <c r="I36" s="234">
        <v>0</v>
      </c>
      <c r="J36" s="234">
        <v>0</v>
      </c>
      <c r="K36" s="234">
        <v>0</v>
      </c>
      <c r="L36" s="234">
        <v>0</v>
      </c>
      <c r="M36" s="234">
        <v>0</v>
      </c>
      <c r="N36" s="234">
        <v>0</v>
      </c>
      <c r="O36" s="234">
        <v>0</v>
      </c>
      <c r="P36" s="234">
        <v>0</v>
      </c>
      <c r="Q36" s="234">
        <v>0</v>
      </c>
      <c r="R36" s="234">
        <v>0</v>
      </c>
      <c r="S36" s="234">
        <v>0</v>
      </c>
      <c r="T36" s="234">
        <v>0</v>
      </c>
      <c r="U36" s="234">
        <v>0</v>
      </c>
      <c r="V36" s="234">
        <v>0</v>
      </c>
      <c r="W36" s="234">
        <v>0</v>
      </c>
      <c r="X36" s="234">
        <v>0</v>
      </c>
      <c r="Y36" s="234">
        <v>806</v>
      </c>
      <c r="Z36" s="235">
        <v>806</v>
      </c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</row>
    <row r="37" spans="1:47" ht="16.5" customHeight="1">
      <c r="A37" s="1240"/>
      <c r="B37" s="1241"/>
      <c r="C37" s="1247"/>
      <c r="D37" s="126" t="s">
        <v>26</v>
      </c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6">
        <v>0</v>
      </c>
      <c r="K37" s="236">
        <v>0</v>
      </c>
      <c r="L37" s="236">
        <v>0</v>
      </c>
      <c r="M37" s="236">
        <v>0</v>
      </c>
      <c r="N37" s="236">
        <v>0</v>
      </c>
      <c r="O37" s="236">
        <v>0</v>
      </c>
      <c r="P37" s="236">
        <v>0</v>
      </c>
      <c r="Q37" s="236">
        <v>0</v>
      </c>
      <c r="R37" s="236">
        <v>0</v>
      </c>
      <c r="S37" s="236">
        <v>0</v>
      </c>
      <c r="T37" s="236">
        <v>0</v>
      </c>
      <c r="U37" s="236">
        <v>0</v>
      </c>
      <c r="V37" s="236">
        <v>0</v>
      </c>
      <c r="W37" s="236">
        <v>0</v>
      </c>
      <c r="X37" s="236">
        <v>0</v>
      </c>
      <c r="Y37" s="236">
        <v>4</v>
      </c>
      <c r="Z37" s="237">
        <v>4</v>
      </c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</row>
    <row r="38" spans="1:47" ht="16.5" customHeight="1">
      <c r="A38" s="1240"/>
      <c r="B38" s="1241" t="s">
        <v>30</v>
      </c>
      <c r="C38" s="1241"/>
      <c r="D38" s="125" t="s">
        <v>27</v>
      </c>
      <c r="E38" s="232">
        <v>0</v>
      </c>
      <c r="F38" s="232">
        <v>0</v>
      </c>
      <c r="G38" s="232">
        <v>0</v>
      </c>
      <c r="H38" s="232">
        <v>0</v>
      </c>
      <c r="I38" s="232">
        <v>2</v>
      </c>
      <c r="J38" s="232">
        <v>1</v>
      </c>
      <c r="K38" s="232">
        <v>3</v>
      </c>
      <c r="L38" s="232">
        <v>0</v>
      </c>
      <c r="M38" s="232">
        <v>13</v>
      </c>
      <c r="N38" s="232">
        <v>39</v>
      </c>
      <c r="O38" s="232">
        <v>52</v>
      </c>
      <c r="P38" s="232">
        <v>49</v>
      </c>
      <c r="Q38" s="232">
        <v>129</v>
      </c>
      <c r="R38" s="232">
        <v>201</v>
      </c>
      <c r="S38" s="232">
        <v>129</v>
      </c>
      <c r="T38" s="232">
        <v>143</v>
      </c>
      <c r="U38" s="232">
        <v>101</v>
      </c>
      <c r="V38" s="232">
        <v>95</v>
      </c>
      <c r="W38" s="232">
        <v>32</v>
      </c>
      <c r="X38" s="232">
        <v>42</v>
      </c>
      <c r="Y38" s="232">
        <v>64</v>
      </c>
      <c r="Z38" s="233">
        <v>1097</v>
      </c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</row>
    <row r="39" spans="1:47" ht="16.5" customHeight="1">
      <c r="A39" s="1240"/>
      <c r="B39" s="1241"/>
      <c r="C39" s="1241"/>
      <c r="D39" s="127" t="s">
        <v>28</v>
      </c>
      <c r="E39" s="234">
        <v>0</v>
      </c>
      <c r="F39" s="234">
        <v>0</v>
      </c>
      <c r="G39" s="234">
        <v>0</v>
      </c>
      <c r="H39" s="234">
        <v>0</v>
      </c>
      <c r="I39" s="234">
        <v>186</v>
      </c>
      <c r="J39" s="234">
        <v>101</v>
      </c>
      <c r="K39" s="234">
        <v>274</v>
      </c>
      <c r="L39" s="234">
        <v>51</v>
      </c>
      <c r="M39" s="234">
        <v>2777</v>
      </c>
      <c r="N39" s="234">
        <v>8220</v>
      </c>
      <c r="O39" s="234">
        <v>12166</v>
      </c>
      <c r="P39" s="234">
        <v>12391</v>
      </c>
      <c r="Q39" s="234">
        <v>33127</v>
      </c>
      <c r="R39" s="234">
        <v>53512</v>
      </c>
      <c r="S39" s="234">
        <v>34369</v>
      </c>
      <c r="T39" s="234">
        <v>39296</v>
      </c>
      <c r="U39" s="234">
        <v>27880</v>
      </c>
      <c r="V39" s="234">
        <v>27041</v>
      </c>
      <c r="W39" s="234">
        <v>8253</v>
      </c>
      <c r="X39" s="234">
        <v>11175</v>
      </c>
      <c r="Y39" s="234">
        <v>17025</v>
      </c>
      <c r="Z39" s="235">
        <v>287844</v>
      </c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</row>
    <row r="40" spans="1:47" ht="16.5" customHeight="1">
      <c r="A40" s="1240"/>
      <c r="B40" s="1241"/>
      <c r="C40" s="1241"/>
      <c r="D40" s="126" t="s">
        <v>26</v>
      </c>
      <c r="E40" s="239">
        <v>0</v>
      </c>
      <c r="F40" s="239">
        <v>0</v>
      </c>
      <c r="G40" s="239">
        <v>0</v>
      </c>
      <c r="H40" s="239">
        <v>0</v>
      </c>
      <c r="I40" s="239">
        <v>11</v>
      </c>
      <c r="J40" s="239">
        <v>6</v>
      </c>
      <c r="K40" s="239">
        <v>13</v>
      </c>
      <c r="L40" s="239">
        <v>2</v>
      </c>
      <c r="M40" s="239">
        <v>61</v>
      </c>
      <c r="N40" s="239">
        <v>131</v>
      </c>
      <c r="O40" s="239">
        <v>139</v>
      </c>
      <c r="P40" s="239">
        <v>114</v>
      </c>
      <c r="Q40" s="239">
        <v>242</v>
      </c>
      <c r="R40" s="239">
        <v>286</v>
      </c>
      <c r="S40" s="239">
        <v>154</v>
      </c>
      <c r="T40" s="239">
        <v>174</v>
      </c>
      <c r="U40" s="239">
        <v>115</v>
      </c>
      <c r="V40" s="239">
        <v>122</v>
      </c>
      <c r="W40" s="239">
        <v>31</v>
      </c>
      <c r="X40" s="239">
        <v>45</v>
      </c>
      <c r="Y40" s="239">
        <v>76</v>
      </c>
      <c r="Z40" s="240">
        <v>1722</v>
      </c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</row>
    <row r="41" spans="1:47" ht="16.5" customHeight="1">
      <c r="A41" s="1240"/>
      <c r="B41" s="1241" t="s">
        <v>31</v>
      </c>
      <c r="C41" s="1247" t="s">
        <v>55</v>
      </c>
      <c r="D41" s="125" t="s">
        <v>27</v>
      </c>
      <c r="E41" s="232">
        <v>0</v>
      </c>
      <c r="F41" s="232">
        <v>0</v>
      </c>
      <c r="G41" s="232">
        <v>0</v>
      </c>
      <c r="H41" s="232">
        <v>0</v>
      </c>
      <c r="I41" s="232">
        <v>0</v>
      </c>
      <c r="J41" s="232">
        <v>1</v>
      </c>
      <c r="K41" s="232">
        <v>0</v>
      </c>
      <c r="L41" s="232">
        <v>1</v>
      </c>
      <c r="M41" s="232">
        <v>13</v>
      </c>
      <c r="N41" s="232">
        <v>14</v>
      </c>
      <c r="O41" s="232">
        <v>27</v>
      </c>
      <c r="P41" s="232">
        <v>46</v>
      </c>
      <c r="Q41" s="232">
        <v>13</v>
      </c>
      <c r="R41" s="232">
        <v>0</v>
      </c>
      <c r="S41" s="232">
        <v>0</v>
      </c>
      <c r="T41" s="232">
        <v>0</v>
      </c>
      <c r="U41" s="232">
        <v>0</v>
      </c>
      <c r="V41" s="232">
        <v>0</v>
      </c>
      <c r="W41" s="232">
        <v>0</v>
      </c>
      <c r="X41" s="232">
        <v>0</v>
      </c>
      <c r="Y41" s="232">
        <v>0</v>
      </c>
      <c r="Z41" s="233">
        <v>116</v>
      </c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</row>
    <row r="42" spans="1:47" ht="16.5" customHeight="1">
      <c r="A42" s="1240"/>
      <c r="B42" s="1241"/>
      <c r="C42" s="1247"/>
      <c r="D42" s="127" t="s">
        <v>28</v>
      </c>
      <c r="E42" s="234">
        <v>0</v>
      </c>
      <c r="F42" s="234">
        <v>0</v>
      </c>
      <c r="G42" s="234">
        <v>0</v>
      </c>
      <c r="H42" s="234">
        <v>0</v>
      </c>
      <c r="I42" s="234">
        <v>0</v>
      </c>
      <c r="J42" s="234">
        <v>46</v>
      </c>
      <c r="K42" s="234">
        <v>12</v>
      </c>
      <c r="L42" s="234">
        <v>159</v>
      </c>
      <c r="M42" s="234">
        <v>1689</v>
      </c>
      <c r="N42" s="234">
        <v>1455</v>
      </c>
      <c r="O42" s="234">
        <v>2683</v>
      </c>
      <c r="P42" s="234">
        <v>5408</v>
      </c>
      <c r="Q42" s="234">
        <v>1553</v>
      </c>
      <c r="R42" s="234">
        <v>31</v>
      </c>
      <c r="S42" s="234">
        <v>0</v>
      </c>
      <c r="T42" s="234">
        <v>13</v>
      </c>
      <c r="U42" s="234">
        <v>0</v>
      </c>
      <c r="V42" s="234">
        <v>37</v>
      </c>
      <c r="W42" s="234">
        <v>0</v>
      </c>
      <c r="X42" s="234">
        <v>0</v>
      </c>
      <c r="Y42" s="234">
        <v>0</v>
      </c>
      <c r="Z42" s="235">
        <v>13086</v>
      </c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</row>
    <row r="43" spans="1:47" ht="16.5" customHeight="1">
      <c r="A43" s="1240"/>
      <c r="B43" s="1241"/>
      <c r="C43" s="1247"/>
      <c r="D43" s="126" t="s">
        <v>26</v>
      </c>
      <c r="E43" s="236">
        <v>0</v>
      </c>
      <c r="F43" s="236">
        <v>0</v>
      </c>
      <c r="G43" s="236">
        <v>0</v>
      </c>
      <c r="H43" s="236">
        <v>0</v>
      </c>
      <c r="I43" s="236">
        <v>0</v>
      </c>
      <c r="J43" s="236">
        <v>2</v>
      </c>
      <c r="K43" s="236">
        <v>0</v>
      </c>
      <c r="L43" s="236">
        <v>3</v>
      </c>
      <c r="M43" s="236">
        <v>19</v>
      </c>
      <c r="N43" s="236">
        <v>19</v>
      </c>
      <c r="O43" s="236">
        <v>35</v>
      </c>
      <c r="P43" s="236">
        <v>56</v>
      </c>
      <c r="Q43" s="236">
        <v>19</v>
      </c>
      <c r="R43" s="236">
        <v>1</v>
      </c>
      <c r="S43" s="236">
        <v>0</v>
      </c>
      <c r="T43" s="236">
        <v>0</v>
      </c>
      <c r="U43" s="236">
        <v>0</v>
      </c>
      <c r="V43" s="236">
        <v>0</v>
      </c>
      <c r="W43" s="236">
        <v>0</v>
      </c>
      <c r="X43" s="236">
        <v>0</v>
      </c>
      <c r="Y43" s="236">
        <v>0</v>
      </c>
      <c r="Z43" s="237">
        <v>154</v>
      </c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</row>
    <row r="44" spans="1:47" ht="16.5" customHeight="1">
      <c r="A44" s="1240"/>
      <c r="B44" s="1241"/>
      <c r="C44" s="1247" t="s">
        <v>56</v>
      </c>
      <c r="D44" s="125" t="s">
        <v>27</v>
      </c>
      <c r="E44" s="232">
        <v>0</v>
      </c>
      <c r="F44" s="232">
        <v>0</v>
      </c>
      <c r="G44" s="232">
        <v>1</v>
      </c>
      <c r="H44" s="232">
        <v>16</v>
      </c>
      <c r="I44" s="232">
        <v>217</v>
      </c>
      <c r="J44" s="232">
        <v>16</v>
      </c>
      <c r="K44" s="232">
        <v>67</v>
      </c>
      <c r="L44" s="232">
        <v>84</v>
      </c>
      <c r="M44" s="232">
        <v>173</v>
      </c>
      <c r="N44" s="232">
        <v>265</v>
      </c>
      <c r="O44" s="232">
        <v>383</v>
      </c>
      <c r="P44" s="232">
        <v>812</v>
      </c>
      <c r="Q44" s="232">
        <v>452</v>
      </c>
      <c r="R44" s="232">
        <v>114</v>
      </c>
      <c r="S44" s="232">
        <v>61</v>
      </c>
      <c r="T44" s="232">
        <v>45</v>
      </c>
      <c r="U44" s="232">
        <v>11</v>
      </c>
      <c r="V44" s="232">
        <v>0</v>
      </c>
      <c r="W44" s="232">
        <v>3</v>
      </c>
      <c r="X44" s="232">
        <v>8</v>
      </c>
      <c r="Y44" s="232">
        <v>27</v>
      </c>
      <c r="Z44" s="233">
        <v>2756</v>
      </c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</row>
    <row r="45" spans="1:47" ht="16.5" customHeight="1">
      <c r="A45" s="1240"/>
      <c r="B45" s="1241"/>
      <c r="C45" s="1247"/>
      <c r="D45" s="127" t="s">
        <v>28</v>
      </c>
      <c r="E45" s="234">
        <v>0</v>
      </c>
      <c r="F45" s="234">
        <v>0</v>
      </c>
      <c r="G45" s="234">
        <v>65</v>
      </c>
      <c r="H45" s="234">
        <v>659</v>
      </c>
      <c r="I45" s="234">
        <v>13609</v>
      </c>
      <c r="J45" s="234">
        <v>1322</v>
      </c>
      <c r="K45" s="234">
        <v>4590</v>
      </c>
      <c r="L45" s="234">
        <v>6946</v>
      </c>
      <c r="M45" s="234">
        <v>16777</v>
      </c>
      <c r="N45" s="234">
        <v>28589</v>
      </c>
      <c r="O45" s="234">
        <v>39839</v>
      </c>
      <c r="P45" s="234">
        <v>88260</v>
      </c>
      <c r="Q45" s="234">
        <v>51851</v>
      </c>
      <c r="R45" s="234">
        <v>13438</v>
      </c>
      <c r="S45" s="234">
        <v>7137</v>
      </c>
      <c r="T45" s="234">
        <v>6132</v>
      </c>
      <c r="U45" s="234">
        <v>1382</v>
      </c>
      <c r="V45" s="234">
        <v>31</v>
      </c>
      <c r="W45" s="234">
        <v>301</v>
      </c>
      <c r="X45" s="234">
        <v>1093</v>
      </c>
      <c r="Y45" s="234">
        <v>3510</v>
      </c>
      <c r="Z45" s="235">
        <v>285531</v>
      </c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</row>
    <row r="46" spans="1:47" ht="16.5" customHeight="1">
      <c r="A46" s="1240"/>
      <c r="B46" s="1241"/>
      <c r="C46" s="1247"/>
      <c r="D46" s="126" t="s">
        <v>26</v>
      </c>
      <c r="E46" s="236">
        <v>0</v>
      </c>
      <c r="F46" s="236">
        <v>0</v>
      </c>
      <c r="G46" s="236">
        <v>8</v>
      </c>
      <c r="H46" s="236">
        <v>60</v>
      </c>
      <c r="I46" s="236">
        <v>756</v>
      </c>
      <c r="J46" s="236">
        <v>53</v>
      </c>
      <c r="K46" s="236">
        <v>112</v>
      </c>
      <c r="L46" s="236">
        <v>95</v>
      </c>
      <c r="M46" s="236">
        <v>168</v>
      </c>
      <c r="N46" s="236">
        <v>322</v>
      </c>
      <c r="O46" s="236">
        <v>466</v>
      </c>
      <c r="P46" s="236">
        <v>1074</v>
      </c>
      <c r="Q46" s="236">
        <v>619</v>
      </c>
      <c r="R46" s="236">
        <v>159</v>
      </c>
      <c r="S46" s="236">
        <v>89</v>
      </c>
      <c r="T46" s="236">
        <v>64</v>
      </c>
      <c r="U46" s="236">
        <v>16</v>
      </c>
      <c r="V46" s="236">
        <v>0</v>
      </c>
      <c r="W46" s="236">
        <v>5</v>
      </c>
      <c r="X46" s="236">
        <v>12</v>
      </c>
      <c r="Y46" s="236">
        <v>42</v>
      </c>
      <c r="Z46" s="237">
        <v>4120</v>
      </c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</row>
    <row r="47" spans="1:47" ht="16.5" customHeight="1">
      <c r="A47" s="1240"/>
      <c r="B47" s="1241" t="s">
        <v>30</v>
      </c>
      <c r="C47" s="1241"/>
      <c r="D47" s="125" t="s">
        <v>27</v>
      </c>
      <c r="E47" s="232">
        <v>0</v>
      </c>
      <c r="F47" s="232">
        <v>0</v>
      </c>
      <c r="G47" s="232">
        <v>1</v>
      </c>
      <c r="H47" s="232">
        <v>16</v>
      </c>
      <c r="I47" s="232">
        <v>217</v>
      </c>
      <c r="J47" s="232">
        <v>17</v>
      </c>
      <c r="K47" s="232">
        <v>67</v>
      </c>
      <c r="L47" s="232">
        <v>85</v>
      </c>
      <c r="M47" s="232">
        <v>186</v>
      </c>
      <c r="N47" s="232">
        <v>279</v>
      </c>
      <c r="O47" s="232">
        <v>411</v>
      </c>
      <c r="P47" s="232">
        <v>858</v>
      </c>
      <c r="Q47" s="232">
        <v>465</v>
      </c>
      <c r="R47" s="232">
        <v>114</v>
      </c>
      <c r="S47" s="232">
        <v>61</v>
      </c>
      <c r="T47" s="232">
        <v>45</v>
      </c>
      <c r="U47" s="232">
        <v>11</v>
      </c>
      <c r="V47" s="232">
        <v>1</v>
      </c>
      <c r="W47" s="232">
        <v>3</v>
      </c>
      <c r="X47" s="232">
        <v>8</v>
      </c>
      <c r="Y47" s="232">
        <v>27</v>
      </c>
      <c r="Z47" s="233">
        <v>2872</v>
      </c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</row>
    <row r="48" spans="1:47" ht="16.5" customHeight="1">
      <c r="A48" s="1240"/>
      <c r="B48" s="1241"/>
      <c r="C48" s="1241"/>
      <c r="D48" s="127" t="s">
        <v>28</v>
      </c>
      <c r="E48" s="234">
        <v>0</v>
      </c>
      <c r="F48" s="234">
        <v>0</v>
      </c>
      <c r="G48" s="234">
        <v>65</v>
      </c>
      <c r="H48" s="234">
        <v>659</v>
      </c>
      <c r="I48" s="234">
        <v>13609</v>
      </c>
      <c r="J48" s="234">
        <v>1368</v>
      </c>
      <c r="K48" s="234">
        <v>4602</v>
      </c>
      <c r="L48" s="234">
        <v>7105</v>
      </c>
      <c r="M48" s="234">
        <v>18466</v>
      </c>
      <c r="N48" s="234">
        <v>30044</v>
      </c>
      <c r="O48" s="234">
        <v>42522</v>
      </c>
      <c r="P48" s="234">
        <v>93668</v>
      </c>
      <c r="Q48" s="234">
        <v>53404</v>
      </c>
      <c r="R48" s="234">
        <v>13469</v>
      </c>
      <c r="S48" s="234">
        <v>7137</v>
      </c>
      <c r="T48" s="234">
        <v>6145</v>
      </c>
      <c r="U48" s="234">
        <v>1382</v>
      </c>
      <c r="V48" s="234">
        <v>68</v>
      </c>
      <c r="W48" s="234">
        <v>301</v>
      </c>
      <c r="X48" s="234">
        <v>1093</v>
      </c>
      <c r="Y48" s="234">
        <v>3510</v>
      </c>
      <c r="Z48" s="235">
        <v>298617</v>
      </c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</row>
    <row r="49" spans="1:47" ht="16.5" customHeight="1">
      <c r="A49" s="1240"/>
      <c r="B49" s="1241"/>
      <c r="C49" s="1241"/>
      <c r="D49" s="126" t="s">
        <v>26</v>
      </c>
      <c r="E49" s="239">
        <v>0</v>
      </c>
      <c r="F49" s="239">
        <v>0</v>
      </c>
      <c r="G49" s="239">
        <v>8</v>
      </c>
      <c r="H49" s="239">
        <v>60</v>
      </c>
      <c r="I49" s="239">
        <v>756</v>
      </c>
      <c r="J49" s="239">
        <v>55</v>
      </c>
      <c r="K49" s="239">
        <v>112</v>
      </c>
      <c r="L49" s="239">
        <v>98</v>
      </c>
      <c r="M49" s="239">
        <v>187</v>
      </c>
      <c r="N49" s="239">
        <v>341</v>
      </c>
      <c r="O49" s="239">
        <v>501</v>
      </c>
      <c r="P49" s="239">
        <v>1130</v>
      </c>
      <c r="Q49" s="239">
        <v>638</v>
      </c>
      <c r="R49" s="239">
        <v>160</v>
      </c>
      <c r="S49" s="239">
        <v>89</v>
      </c>
      <c r="T49" s="239">
        <v>64</v>
      </c>
      <c r="U49" s="239">
        <v>16</v>
      </c>
      <c r="V49" s="239">
        <v>0</v>
      </c>
      <c r="W49" s="239">
        <v>5</v>
      </c>
      <c r="X49" s="239">
        <v>12</v>
      </c>
      <c r="Y49" s="239">
        <v>42</v>
      </c>
      <c r="Z49" s="240">
        <v>4274</v>
      </c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</row>
    <row r="50" spans="1:47" ht="16.5" customHeight="1">
      <c r="A50" s="1240" t="s">
        <v>24</v>
      </c>
      <c r="B50" s="1241"/>
      <c r="C50" s="1241"/>
      <c r="D50" s="125" t="s">
        <v>27</v>
      </c>
      <c r="E50" s="232">
        <v>0</v>
      </c>
      <c r="F50" s="232">
        <v>0</v>
      </c>
      <c r="G50" s="232">
        <v>1</v>
      </c>
      <c r="H50" s="232">
        <v>16</v>
      </c>
      <c r="I50" s="232">
        <v>220</v>
      </c>
      <c r="J50" s="232">
        <v>18</v>
      </c>
      <c r="K50" s="232">
        <v>70</v>
      </c>
      <c r="L50" s="232">
        <v>86</v>
      </c>
      <c r="M50" s="232">
        <v>199</v>
      </c>
      <c r="N50" s="232">
        <v>317</v>
      </c>
      <c r="O50" s="232">
        <v>463</v>
      </c>
      <c r="P50" s="232">
        <v>907</v>
      </c>
      <c r="Q50" s="232">
        <v>594</v>
      </c>
      <c r="R50" s="232">
        <v>315</v>
      </c>
      <c r="S50" s="232">
        <v>190</v>
      </c>
      <c r="T50" s="232">
        <v>189</v>
      </c>
      <c r="U50" s="232">
        <v>112</v>
      </c>
      <c r="V50" s="232">
        <v>96</v>
      </c>
      <c r="W50" s="232">
        <v>35</v>
      </c>
      <c r="X50" s="232">
        <v>50</v>
      </c>
      <c r="Y50" s="232">
        <v>91</v>
      </c>
      <c r="Z50" s="233">
        <v>3970</v>
      </c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</row>
    <row r="51" spans="1:47" ht="16.5" customHeight="1">
      <c r="A51" s="1240"/>
      <c r="B51" s="1241"/>
      <c r="C51" s="1241"/>
      <c r="D51" s="127" t="s">
        <v>28</v>
      </c>
      <c r="E51" s="234">
        <v>0</v>
      </c>
      <c r="F51" s="234">
        <v>0</v>
      </c>
      <c r="G51" s="234">
        <v>65</v>
      </c>
      <c r="H51" s="234">
        <v>659</v>
      </c>
      <c r="I51" s="234">
        <v>13795</v>
      </c>
      <c r="J51" s="234">
        <v>1469</v>
      </c>
      <c r="K51" s="234">
        <v>4876</v>
      </c>
      <c r="L51" s="234">
        <v>7156</v>
      </c>
      <c r="M51" s="234">
        <v>21243</v>
      </c>
      <c r="N51" s="234">
        <v>38264</v>
      </c>
      <c r="O51" s="234">
        <v>54688</v>
      </c>
      <c r="P51" s="234">
        <v>106059</v>
      </c>
      <c r="Q51" s="234">
        <v>86531</v>
      </c>
      <c r="R51" s="234">
        <v>66981</v>
      </c>
      <c r="S51" s="234">
        <v>41506</v>
      </c>
      <c r="T51" s="234">
        <v>45441</v>
      </c>
      <c r="U51" s="234">
        <v>29262</v>
      </c>
      <c r="V51" s="234">
        <v>27109</v>
      </c>
      <c r="W51" s="234">
        <v>8554</v>
      </c>
      <c r="X51" s="234">
        <v>12268</v>
      </c>
      <c r="Y51" s="234">
        <v>20535</v>
      </c>
      <c r="Z51" s="235">
        <v>586461</v>
      </c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</row>
    <row r="52" spans="1:47" ht="16.5" customHeight="1">
      <c r="A52" s="1240"/>
      <c r="B52" s="1241"/>
      <c r="C52" s="1241"/>
      <c r="D52" s="126" t="s">
        <v>26</v>
      </c>
      <c r="E52" s="239">
        <v>0</v>
      </c>
      <c r="F52" s="239">
        <v>0</v>
      </c>
      <c r="G52" s="239">
        <v>8</v>
      </c>
      <c r="H52" s="239">
        <v>60</v>
      </c>
      <c r="I52" s="239">
        <v>767</v>
      </c>
      <c r="J52" s="239">
        <v>61</v>
      </c>
      <c r="K52" s="239">
        <v>125</v>
      </c>
      <c r="L52" s="239">
        <v>100</v>
      </c>
      <c r="M52" s="239">
        <v>248</v>
      </c>
      <c r="N52" s="239">
        <v>472</v>
      </c>
      <c r="O52" s="239">
        <v>640</v>
      </c>
      <c r="P52" s="239">
        <v>1244</v>
      </c>
      <c r="Q52" s="239">
        <v>880</v>
      </c>
      <c r="R52" s="239">
        <v>446</v>
      </c>
      <c r="S52" s="239">
        <v>243</v>
      </c>
      <c r="T52" s="239">
        <v>238</v>
      </c>
      <c r="U52" s="239">
        <v>131</v>
      </c>
      <c r="V52" s="239">
        <v>122</v>
      </c>
      <c r="W52" s="239">
        <v>36</v>
      </c>
      <c r="X52" s="239">
        <v>57</v>
      </c>
      <c r="Y52" s="239">
        <v>118</v>
      </c>
      <c r="Z52" s="240">
        <v>5996</v>
      </c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</row>
    <row r="53" spans="1:47" ht="16.5" customHeight="1">
      <c r="A53" s="1240" t="s">
        <v>33</v>
      </c>
      <c r="B53" s="1241"/>
      <c r="C53" s="1241"/>
      <c r="D53" s="125" t="s">
        <v>27</v>
      </c>
      <c r="E53" s="232">
        <v>0</v>
      </c>
      <c r="F53" s="232">
        <v>0</v>
      </c>
      <c r="G53" s="232">
        <v>21</v>
      </c>
      <c r="H53" s="232">
        <v>73</v>
      </c>
      <c r="I53" s="232">
        <v>424</v>
      </c>
      <c r="J53" s="232">
        <v>252</v>
      </c>
      <c r="K53" s="232">
        <v>425</v>
      </c>
      <c r="L53" s="232">
        <v>441</v>
      </c>
      <c r="M53" s="232">
        <v>967</v>
      </c>
      <c r="N53" s="232">
        <v>2018</v>
      </c>
      <c r="O53" s="232">
        <v>2204</v>
      </c>
      <c r="P53" s="232">
        <v>2349</v>
      </c>
      <c r="Q53" s="232">
        <v>1537</v>
      </c>
      <c r="R53" s="232">
        <v>784</v>
      </c>
      <c r="S53" s="232">
        <v>556</v>
      </c>
      <c r="T53" s="232">
        <v>667</v>
      </c>
      <c r="U53" s="232">
        <v>432</v>
      </c>
      <c r="V53" s="232">
        <v>419</v>
      </c>
      <c r="W53" s="232">
        <v>199</v>
      </c>
      <c r="X53" s="232">
        <v>251</v>
      </c>
      <c r="Y53" s="232">
        <v>183</v>
      </c>
      <c r="Z53" s="233">
        <v>14205</v>
      </c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</row>
    <row r="54" spans="1:47" ht="16.5" customHeight="1">
      <c r="A54" s="1240"/>
      <c r="B54" s="1241"/>
      <c r="C54" s="1241"/>
      <c r="D54" s="127" t="s">
        <v>28</v>
      </c>
      <c r="E54" s="234">
        <v>0</v>
      </c>
      <c r="F54" s="234">
        <v>52</v>
      </c>
      <c r="G54" s="234">
        <v>2128</v>
      </c>
      <c r="H54" s="234">
        <v>9866</v>
      </c>
      <c r="I54" s="234">
        <v>54731</v>
      </c>
      <c r="J54" s="234">
        <v>49964</v>
      </c>
      <c r="K54" s="234">
        <v>122010</v>
      </c>
      <c r="L54" s="234">
        <v>151235</v>
      </c>
      <c r="M54" s="234">
        <v>364845</v>
      </c>
      <c r="N54" s="234">
        <v>868551</v>
      </c>
      <c r="O54" s="234">
        <v>963780</v>
      </c>
      <c r="P54" s="234">
        <v>918299</v>
      </c>
      <c r="Q54" s="234">
        <v>590272</v>
      </c>
      <c r="R54" s="234">
        <v>354342</v>
      </c>
      <c r="S54" s="234">
        <v>271462</v>
      </c>
      <c r="T54" s="234">
        <v>356716</v>
      </c>
      <c r="U54" s="234">
        <v>247107</v>
      </c>
      <c r="V54" s="234">
        <v>244282</v>
      </c>
      <c r="W54" s="234">
        <v>122396</v>
      </c>
      <c r="X54" s="234">
        <v>154664</v>
      </c>
      <c r="Y54" s="234">
        <v>80653</v>
      </c>
      <c r="Z54" s="235">
        <v>5927355</v>
      </c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</row>
    <row r="55" spans="1:47" ht="16.5" customHeight="1" thickBot="1">
      <c r="A55" s="1242"/>
      <c r="B55" s="1243"/>
      <c r="C55" s="1243"/>
      <c r="D55" s="131" t="s">
        <v>26</v>
      </c>
      <c r="E55" s="241">
        <v>0</v>
      </c>
      <c r="F55" s="241">
        <v>9</v>
      </c>
      <c r="G55" s="241">
        <v>229</v>
      </c>
      <c r="H55" s="241">
        <v>748</v>
      </c>
      <c r="I55" s="241">
        <v>2904</v>
      </c>
      <c r="J55" s="241">
        <v>1891</v>
      </c>
      <c r="K55" s="241">
        <v>3451</v>
      </c>
      <c r="L55" s="241">
        <v>3273</v>
      </c>
      <c r="M55" s="241">
        <v>6298</v>
      </c>
      <c r="N55" s="241">
        <v>12323</v>
      </c>
      <c r="O55" s="241">
        <v>11094</v>
      </c>
      <c r="P55" s="241">
        <v>8930</v>
      </c>
      <c r="Q55" s="241">
        <v>4797</v>
      </c>
      <c r="R55" s="241">
        <v>2322</v>
      </c>
      <c r="S55" s="241">
        <v>1507</v>
      </c>
      <c r="T55" s="241">
        <v>1660</v>
      </c>
      <c r="U55" s="241">
        <v>986</v>
      </c>
      <c r="V55" s="241">
        <v>852</v>
      </c>
      <c r="W55" s="241">
        <v>369</v>
      </c>
      <c r="X55" s="241">
        <v>404</v>
      </c>
      <c r="Y55" s="241">
        <v>263</v>
      </c>
      <c r="Z55" s="241">
        <v>64310</v>
      </c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</row>
    <row r="56" spans="1:47" ht="16.5" customHeight="1" thickBot="1">
      <c r="A56" s="122"/>
      <c r="B56" s="122"/>
      <c r="C56" s="122"/>
      <c r="D56" s="122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</row>
    <row r="57" spans="1:47" ht="16.5" customHeight="1">
      <c r="A57" s="122"/>
      <c r="B57" s="122"/>
      <c r="C57" s="122"/>
      <c r="D57" s="122"/>
      <c r="E57" s="221"/>
      <c r="F57" s="221"/>
      <c r="G57" s="1235" t="s">
        <v>422</v>
      </c>
      <c r="H57" s="1236"/>
      <c r="I57" s="1236"/>
      <c r="J57" s="1236"/>
      <c r="K57" s="1227" t="s">
        <v>434</v>
      </c>
      <c r="L57" s="1228"/>
      <c r="M57" s="1231" t="s">
        <v>435</v>
      </c>
      <c r="N57" s="1232"/>
      <c r="O57" s="1232"/>
      <c r="P57" s="1232"/>
      <c r="Q57" s="1232"/>
      <c r="R57" s="1232"/>
      <c r="S57" s="1232"/>
      <c r="T57" s="1233"/>
      <c r="U57" s="1231" t="s">
        <v>436</v>
      </c>
      <c r="V57" s="1232"/>
      <c r="W57" s="1232"/>
      <c r="X57" s="1232"/>
      <c r="Y57" s="1232"/>
      <c r="Z57" s="1234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</row>
    <row r="58" spans="1:47" ht="16.5" customHeight="1">
      <c r="A58" s="122"/>
      <c r="B58" s="122"/>
      <c r="C58" s="122"/>
      <c r="D58" s="122"/>
      <c r="E58" s="221"/>
      <c r="F58" s="221"/>
      <c r="G58" s="1237" t="s">
        <v>437</v>
      </c>
      <c r="H58" s="1220"/>
      <c r="I58" s="1220" t="s">
        <v>438</v>
      </c>
      <c r="J58" s="1220"/>
      <c r="K58" s="1229"/>
      <c r="L58" s="1230"/>
      <c r="M58" s="1220" t="s">
        <v>439</v>
      </c>
      <c r="N58" s="1220"/>
      <c r="O58" s="1220" t="s">
        <v>440</v>
      </c>
      <c r="P58" s="1220"/>
      <c r="Q58" s="1220" t="s">
        <v>441</v>
      </c>
      <c r="R58" s="1220"/>
      <c r="S58" s="1220" t="s">
        <v>442</v>
      </c>
      <c r="T58" s="1220"/>
      <c r="U58" s="1223" t="s">
        <v>437</v>
      </c>
      <c r="V58" s="1224"/>
      <c r="W58" s="1220" t="s">
        <v>443</v>
      </c>
      <c r="X58" s="1220"/>
      <c r="Y58" s="1220" t="s">
        <v>444</v>
      </c>
      <c r="Z58" s="1225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</row>
    <row r="59" spans="1:47" ht="16.5" customHeight="1" thickBot="1">
      <c r="A59" s="122"/>
      <c r="B59" s="122"/>
      <c r="C59" s="122"/>
      <c r="D59" s="122"/>
      <c r="E59" s="221"/>
      <c r="F59" s="221"/>
      <c r="G59" s="1226">
        <v>108</v>
      </c>
      <c r="H59" s="1218"/>
      <c r="I59" s="1218">
        <v>10772</v>
      </c>
      <c r="J59" s="1218"/>
      <c r="K59" s="1218">
        <v>3</v>
      </c>
      <c r="L59" s="1218"/>
      <c r="M59" s="1218">
        <v>7</v>
      </c>
      <c r="N59" s="1218"/>
      <c r="O59" s="1218">
        <v>0</v>
      </c>
      <c r="P59" s="1218"/>
      <c r="Q59" s="1218">
        <v>145</v>
      </c>
      <c r="R59" s="1218"/>
      <c r="S59" s="1221">
        <v>153</v>
      </c>
      <c r="T59" s="1222"/>
      <c r="U59" s="1218">
        <v>14469</v>
      </c>
      <c r="V59" s="1218"/>
      <c r="W59" s="1218">
        <v>5927355</v>
      </c>
      <c r="X59" s="1218"/>
      <c r="Y59" s="1218">
        <v>64310</v>
      </c>
      <c r="Z59" s="1219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</row>
  </sheetData>
  <mergeCells count="48"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5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0"/>
  <sheetViews>
    <sheetView topLeftCell="B3" zoomScale="60" zoomScaleNormal="60" workbookViewId="0"/>
  </sheetViews>
  <sheetFormatPr defaultRowHeight="13.5"/>
  <cols>
    <col min="31" max="33" width="0" hidden="1" customWidth="1"/>
  </cols>
  <sheetData>
    <row r="1" spans="1:47" ht="18.75">
      <c r="A1" s="1244" t="s">
        <v>72</v>
      </c>
      <c r="B1" s="1245"/>
      <c r="C1" s="1245"/>
      <c r="D1" s="1245"/>
      <c r="E1" s="1245"/>
      <c r="F1" s="1245"/>
      <c r="G1" s="1245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</row>
    <row r="2" spans="1:47" ht="25.5">
      <c r="A2" s="1246" t="s">
        <v>0</v>
      </c>
      <c r="B2" s="1246"/>
      <c r="C2" s="1246"/>
      <c r="D2" s="1246"/>
      <c r="E2" s="1246"/>
      <c r="F2" s="1246"/>
      <c r="G2" s="1246"/>
      <c r="H2" s="1246"/>
      <c r="I2" s="1246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</row>
    <row r="3" spans="1:47" ht="14.25" thickBot="1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</row>
    <row r="4" spans="1:47" ht="16.5" customHeight="1">
      <c r="A4" s="183" t="s">
        <v>36</v>
      </c>
      <c r="B4" s="184" t="s">
        <v>35</v>
      </c>
      <c r="C4" s="184" t="s">
        <v>1</v>
      </c>
      <c r="D4" s="184" t="s">
        <v>2</v>
      </c>
      <c r="E4" s="184" t="s">
        <v>3</v>
      </c>
      <c r="F4" s="184" t="s">
        <v>4</v>
      </c>
      <c r="G4" s="184" t="s">
        <v>5</v>
      </c>
      <c r="H4" s="184" t="s">
        <v>6</v>
      </c>
      <c r="I4" s="184" t="s">
        <v>7</v>
      </c>
      <c r="J4" s="184" t="s">
        <v>8</v>
      </c>
      <c r="K4" s="184" t="s">
        <v>9</v>
      </c>
      <c r="L4" s="184" t="s">
        <v>10</v>
      </c>
      <c r="M4" s="184" t="s">
        <v>11</v>
      </c>
      <c r="N4" s="184" t="s">
        <v>12</v>
      </c>
      <c r="O4" s="184" t="s">
        <v>13</v>
      </c>
      <c r="P4" s="184" t="s">
        <v>14</v>
      </c>
      <c r="Q4" s="184" t="s">
        <v>15</v>
      </c>
      <c r="R4" s="184" t="s">
        <v>16</v>
      </c>
      <c r="S4" s="184" t="s">
        <v>17</v>
      </c>
      <c r="T4" s="184" t="s">
        <v>18</v>
      </c>
      <c r="U4" s="184" t="s">
        <v>19</v>
      </c>
      <c r="V4" s="184" t="s">
        <v>20</v>
      </c>
      <c r="W4" s="184" t="s">
        <v>21</v>
      </c>
      <c r="X4" s="184" t="s">
        <v>22</v>
      </c>
      <c r="Y4" s="184" t="s">
        <v>23</v>
      </c>
      <c r="Z4" s="185" t="s">
        <v>25</v>
      </c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</row>
    <row r="5" spans="1:47" ht="16.5" customHeight="1">
      <c r="A5" s="1240" t="s">
        <v>32</v>
      </c>
      <c r="B5" s="1241" t="s">
        <v>29</v>
      </c>
      <c r="C5" s="1241" t="s">
        <v>51</v>
      </c>
      <c r="D5" s="180" t="s">
        <v>27</v>
      </c>
      <c r="E5" s="231">
        <v>0</v>
      </c>
      <c r="F5" s="232">
        <v>0</v>
      </c>
      <c r="G5" s="232">
        <v>0</v>
      </c>
      <c r="H5" s="232">
        <v>0</v>
      </c>
      <c r="I5" s="232">
        <v>0</v>
      </c>
      <c r="J5" s="232">
        <v>0</v>
      </c>
      <c r="K5" s="232">
        <v>0</v>
      </c>
      <c r="L5" s="232">
        <v>0</v>
      </c>
      <c r="M5" s="232">
        <v>0</v>
      </c>
      <c r="N5" s="232">
        <v>0</v>
      </c>
      <c r="O5" s="232">
        <v>0</v>
      </c>
      <c r="P5" s="232">
        <v>0</v>
      </c>
      <c r="Q5" s="232">
        <v>0</v>
      </c>
      <c r="R5" s="232">
        <v>0</v>
      </c>
      <c r="S5" s="232">
        <v>0</v>
      </c>
      <c r="T5" s="232">
        <v>0</v>
      </c>
      <c r="U5" s="232">
        <v>0</v>
      </c>
      <c r="V5" s="232">
        <v>0</v>
      </c>
      <c r="W5" s="232">
        <v>0</v>
      </c>
      <c r="X5" s="232">
        <v>0</v>
      </c>
      <c r="Y5" s="232">
        <v>0</v>
      </c>
      <c r="Z5" s="233">
        <v>0</v>
      </c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</row>
    <row r="6" spans="1:47" ht="16.5" customHeight="1">
      <c r="A6" s="1240"/>
      <c r="B6" s="1241"/>
      <c r="C6" s="1241"/>
      <c r="D6" s="182" t="s">
        <v>28</v>
      </c>
      <c r="E6" s="234">
        <v>0</v>
      </c>
      <c r="F6" s="234">
        <v>0</v>
      </c>
      <c r="G6" s="234">
        <v>0</v>
      </c>
      <c r="H6" s="234">
        <v>0</v>
      </c>
      <c r="I6" s="234">
        <v>0</v>
      </c>
      <c r="J6" s="234">
        <v>0</v>
      </c>
      <c r="K6" s="234">
        <v>0</v>
      </c>
      <c r="L6" s="234">
        <v>0</v>
      </c>
      <c r="M6" s="234">
        <v>0</v>
      </c>
      <c r="N6" s="234">
        <v>0</v>
      </c>
      <c r="O6" s="234">
        <v>0</v>
      </c>
      <c r="P6" s="234">
        <v>0</v>
      </c>
      <c r="Q6" s="234">
        <v>0</v>
      </c>
      <c r="R6" s="234">
        <v>0</v>
      </c>
      <c r="S6" s="234">
        <v>0</v>
      </c>
      <c r="T6" s="234">
        <v>0</v>
      </c>
      <c r="U6" s="234">
        <v>0</v>
      </c>
      <c r="V6" s="234">
        <v>0</v>
      </c>
      <c r="W6" s="234">
        <v>0</v>
      </c>
      <c r="X6" s="234">
        <v>0</v>
      </c>
      <c r="Y6" s="234">
        <v>0</v>
      </c>
      <c r="Z6" s="235">
        <v>0</v>
      </c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</row>
    <row r="7" spans="1:47" ht="16.5" customHeight="1">
      <c r="A7" s="1240"/>
      <c r="B7" s="1241"/>
      <c r="C7" s="1241"/>
      <c r="D7" s="181" t="s">
        <v>26</v>
      </c>
      <c r="E7" s="236">
        <v>0</v>
      </c>
      <c r="F7" s="236">
        <v>0</v>
      </c>
      <c r="G7" s="236">
        <v>0</v>
      </c>
      <c r="H7" s="236">
        <v>0</v>
      </c>
      <c r="I7" s="236">
        <v>0</v>
      </c>
      <c r="J7" s="236">
        <v>0</v>
      </c>
      <c r="K7" s="236">
        <v>0</v>
      </c>
      <c r="L7" s="236">
        <v>0</v>
      </c>
      <c r="M7" s="236">
        <v>0</v>
      </c>
      <c r="N7" s="236">
        <v>0</v>
      </c>
      <c r="O7" s="236">
        <v>0</v>
      </c>
      <c r="P7" s="236">
        <v>0</v>
      </c>
      <c r="Q7" s="236">
        <v>0</v>
      </c>
      <c r="R7" s="236">
        <v>0</v>
      </c>
      <c r="S7" s="236">
        <v>0</v>
      </c>
      <c r="T7" s="236">
        <v>0</v>
      </c>
      <c r="U7" s="236">
        <v>0</v>
      </c>
      <c r="V7" s="236">
        <v>0</v>
      </c>
      <c r="W7" s="236">
        <v>0</v>
      </c>
      <c r="X7" s="236">
        <v>0</v>
      </c>
      <c r="Y7" s="236">
        <v>0</v>
      </c>
      <c r="Z7" s="237">
        <v>0</v>
      </c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</row>
    <row r="8" spans="1:47" ht="16.5" customHeight="1">
      <c r="A8" s="1240"/>
      <c r="B8" s="1241"/>
      <c r="C8" s="1241" t="s">
        <v>52</v>
      </c>
      <c r="D8" s="180" t="s">
        <v>27</v>
      </c>
      <c r="E8" s="232">
        <v>0</v>
      </c>
      <c r="F8" s="232">
        <v>0</v>
      </c>
      <c r="G8" s="232">
        <v>0</v>
      </c>
      <c r="H8" s="232">
        <v>0</v>
      </c>
      <c r="I8" s="232">
        <v>0</v>
      </c>
      <c r="J8" s="232">
        <v>0</v>
      </c>
      <c r="K8" s="232">
        <v>0</v>
      </c>
      <c r="L8" s="232">
        <v>0</v>
      </c>
      <c r="M8" s="232">
        <v>0</v>
      </c>
      <c r="N8" s="232">
        <v>0</v>
      </c>
      <c r="O8" s="232">
        <v>0</v>
      </c>
      <c r="P8" s="232">
        <v>0</v>
      </c>
      <c r="Q8" s="232">
        <v>0</v>
      </c>
      <c r="R8" s="232">
        <v>0</v>
      </c>
      <c r="S8" s="232">
        <v>0</v>
      </c>
      <c r="T8" s="232">
        <v>0</v>
      </c>
      <c r="U8" s="232">
        <v>0</v>
      </c>
      <c r="V8" s="232">
        <v>0</v>
      </c>
      <c r="W8" s="232">
        <v>0</v>
      </c>
      <c r="X8" s="232">
        <v>0</v>
      </c>
      <c r="Y8" s="232">
        <v>0</v>
      </c>
      <c r="Z8" s="233">
        <v>0</v>
      </c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</row>
    <row r="9" spans="1:47" ht="16.5" customHeight="1">
      <c r="A9" s="1240"/>
      <c r="B9" s="1241"/>
      <c r="C9" s="1241"/>
      <c r="D9" s="182" t="s">
        <v>28</v>
      </c>
      <c r="E9" s="234">
        <v>0</v>
      </c>
      <c r="F9" s="234">
        <v>0</v>
      </c>
      <c r="G9" s="234">
        <v>0</v>
      </c>
      <c r="H9" s="234">
        <v>0</v>
      </c>
      <c r="I9" s="234">
        <v>0</v>
      </c>
      <c r="J9" s="234">
        <v>0</v>
      </c>
      <c r="K9" s="234">
        <v>0</v>
      </c>
      <c r="L9" s="234">
        <v>0</v>
      </c>
      <c r="M9" s="234">
        <v>0</v>
      </c>
      <c r="N9" s="234">
        <v>0</v>
      </c>
      <c r="O9" s="234">
        <v>0</v>
      </c>
      <c r="P9" s="234">
        <v>0</v>
      </c>
      <c r="Q9" s="234">
        <v>0</v>
      </c>
      <c r="R9" s="234">
        <v>0</v>
      </c>
      <c r="S9" s="234">
        <v>0</v>
      </c>
      <c r="T9" s="234">
        <v>0</v>
      </c>
      <c r="U9" s="234">
        <v>0</v>
      </c>
      <c r="V9" s="234">
        <v>0</v>
      </c>
      <c r="W9" s="234">
        <v>0</v>
      </c>
      <c r="X9" s="234">
        <v>0</v>
      </c>
      <c r="Y9" s="234">
        <v>0</v>
      </c>
      <c r="Z9" s="235">
        <v>0</v>
      </c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</row>
    <row r="10" spans="1:47" ht="16.5" customHeight="1">
      <c r="A10" s="1240"/>
      <c r="B10" s="1241"/>
      <c r="C10" s="1241"/>
      <c r="D10" s="181" t="s">
        <v>26</v>
      </c>
      <c r="E10" s="236">
        <v>0</v>
      </c>
      <c r="F10" s="236">
        <v>0</v>
      </c>
      <c r="G10" s="236">
        <v>0</v>
      </c>
      <c r="H10" s="236">
        <v>0</v>
      </c>
      <c r="I10" s="236">
        <v>0</v>
      </c>
      <c r="J10" s="236">
        <v>0</v>
      </c>
      <c r="K10" s="236">
        <v>0</v>
      </c>
      <c r="L10" s="236">
        <v>0</v>
      </c>
      <c r="M10" s="236">
        <v>0</v>
      </c>
      <c r="N10" s="236">
        <v>0</v>
      </c>
      <c r="O10" s="236">
        <v>0</v>
      </c>
      <c r="P10" s="236">
        <v>0</v>
      </c>
      <c r="Q10" s="236">
        <v>0</v>
      </c>
      <c r="R10" s="236">
        <v>0</v>
      </c>
      <c r="S10" s="236">
        <v>0</v>
      </c>
      <c r="T10" s="236">
        <v>0</v>
      </c>
      <c r="U10" s="236">
        <v>0</v>
      </c>
      <c r="V10" s="236">
        <v>0</v>
      </c>
      <c r="W10" s="236">
        <v>0</v>
      </c>
      <c r="X10" s="236">
        <v>0</v>
      </c>
      <c r="Y10" s="236">
        <v>0</v>
      </c>
      <c r="Z10" s="237">
        <v>0</v>
      </c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</row>
    <row r="11" spans="1:47" ht="16.5" customHeight="1">
      <c r="A11" s="1240"/>
      <c r="B11" s="1241"/>
      <c r="C11" s="1241" t="s">
        <v>53</v>
      </c>
      <c r="D11" s="180" t="s">
        <v>27</v>
      </c>
      <c r="E11" s="232"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0</v>
      </c>
      <c r="K11" s="232">
        <v>0</v>
      </c>
      <c r="L11" s="232">
        <v>0</v>
      </c>
      <c r="M11" s="232">
        <v>0</v>
      </c>
      <c r="N11" s="232">
        <v>0</v>
      </c>
      <c r="O11" s="232">
        <v>0</v>
      </c>
      <c r="P11" s="232">
        <v>0</v>
      </c>
      <c r="Q11" s="232">
        <v>0</v>
      </c>
      <c r="R11" s="232">
        <v>3</v>
      </c>
      <c r="S11" s="232">
        <v>0</v>
      </c>
      <c r="T11" s="232">
        <v>0</v>
      </c>
      <c r="U11" s="232">
        <v>0</v>
      </c>
      <c r="V11" s="232">
        <v>0</v>
      </c>
      <c r="W11" s="232">
        <v>0</v>
      </c>
      <c r="X11" s="232">
        <v>0</v>
      </c>
      <c r="Y11" s="232">
        <v>0</v>
      </c>
      <c r="Z11" s="233">
        <v>3</v>
      </c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</row>
    <row r="12" spans="1:47" ht="16.5" customHeight="1">
      <c r="A12" s="1240"/>
      <c r="B12" s="1241"/>
      <c r="C12" s="1241"/>
      <c r="D12" s="182" t="s">
        <v>28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4">
        <v>0</v>
      </c>
      <c r="K12" s="234">
        <v>32</v>
      </c>
      <c r="L12" s="234">
        <v>0</v>
      </c>
      <c r="M12" s="234">
        <v>0</v>
      </c>
      <c r="N12" s="234">
        <v>0</v>
      </c>
      <c r="O12" s="234">
        <v>0</v>
      </c>
      <c r="P12" s="234">
        <v>0</v>
      </c>
      <c r="Q12" s="234">
        <v>0</v>
      </c>
      <c r="R12" s="234">
        <v>504</v>
      </c>
      <c r="S12" s="234">
        <v>0</v>
      </c>
      <c r="T12" s="234">
        <v>0</v>
      </c>
      <c r="U12" s="234">
        <v>0</v>
      </c>
      <c r="V12" s="234">
        <v>0</v>
      </c>
      <c r="W12" s="234">
        <v>0</v>
      </c>
      <c r="X12" s="234">
        <v>0</v>
      </c>
      <c r="Y12" s="234">
        <v>0</v>
      </c>
      <c r="Z12" s="235">
        <v>536</v>
      </c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</row>
    <row r="13" spans="1:47" ht="16.5" customHeight="1">
      <c r="A13" s="1240"/>
      <c r="B13" s="1241"/>
      <c r="C13" s="1241"/>
      <c r="D13" s="181" t="s">
        <v>26</v>
      </c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6">
        <v>0</v>
      </c>
      <c r="K13" s="236">
        <v>2</v>
      </c>
      <c r="L13" s="236">
        <v>0</v>
      </c>
      <c r="M13" s="236">
        <v>0</v>
      </c>
      <c r="N13" s="236">
        <v>0</v>
      </c>
      <c r="O13" s="236">
        <v>0</v>
      </c>
      <c r="P13" s="236">
        <v>0</v>
      </c>
      <c r="Q13" s="236">
        <v>0</v>
      </c>
      <c r="R13" s="236">
        <v>0</v>
      </c>
      <c r="S13" s="236">
        <v>0</v>
      </c>
      <c r="T13" s="236">
        <v>0</v>
      </c>
      <c r="U13" s="236">
        <v>0</v>
      </c>
      <c r="V13" s="236">
        <v>0</v>
      </c>
      <c r="W13" s="236">
        <v>0</v>
      </c>
      <c r="X13" s="236">
        <v>0</v>
      </c>
      <c r="Y13" s="236">
        <v>0</v>
      </c>
      <c r="Z13" s="237">
        <v>2</v>
      </c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</row>
    <row r="14" spans="1:47" ht="16.5" customHeight="1">
      <c r="A14" s="1240"/>
      <c r="B14" s="1241"/>
      <c r="C14" s="1247" t="s">
        <v>54</v>
      </c>
      <c r="D14" s="180" t="s">
        <v>27</v>
      </c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0</v>
      </c>
      <c r="K14" s="232">
        <v>0</v>
      </c>
      <c r="L14" s="232">
        <v>0</v>
      </c>
      <c r="M14" s="232">
        <v>0</v>
      </c>
      <c r="N14" s="232">
        <v>0</v>
      </c>
      <c r="O14" s="232">
        <v>0</v>
      </c>
      <c r="P14" s="232">
        <v>0</v>
      </c>
      <c r="Q14" s="232">
        <v>0</v>
      </c>
      <c r="R14" s="232">
        <v>0</v>
      </c>
      <c r="S14" s="232">
        <v>0</v>
      </c>
      <c r="T14" s="232">
        <v>0</v>
      </c>
      <c r="U14" s="232">
        <v>0</v>
      </c>
      <c r="V14" s="232">
        <v>0</v>
      </c>
      <c r="W14" s="232">
        <v>0</v>
      </c>
      <c r="X14" s="232">
        <v>0</v>
      </c>
      <c r="Y14" s="232">
        <v>0</v>
      </c>
      <c r="Z14" s="233">
        <v>0</v>
      </c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</row>
    <row r="15" spans="1:47" ht="16.5" customHeight="1">
      <c r="A15" s="1240"/>
      <c r="B15" s="1241"/>
      <c r="C15" s="1247"/>
      <c r="D15" s="182" t="s">
        <v>28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0</v>
      </c>
      <c r="N15" s="234">
        <v>0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5">
        <v>0</v>
      </c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</row>
    <row r="16" spans="1:47" ht="16.5" customHeight="1">
      <c r="A16" s="1240"/>
      <c r="B16" s="1241"/>
      <c r="C16" s="1247"/>
      <c r="D16" s="181" t="s">
        <v>26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0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8">
        <v>0</v>
      </c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</row>
    <row r="17" spans="1:47" ht="16.5" customHeight="1">
      <c r="A17" s="1240"/>
      <c r="B17" s="1241" t="s">
        <v>30</v>
      </c>
      <c r="C17" s="1241"/>
      <c r="D17" s="180" t="s">
        <v>27</v>
      </c>
      <c r="E17" s="232">
        <v>0</v>
      </c>
      <c r="F17" s="232">
        <v>0</v>
      </c>
      <c r="G17" s="232">
        <v>0</v>
      </c>
      <c r="H17" s="232">
        <v>0</v>
      </c>
      <c r="I17" s="232">
        <v>0</v>
      </c>
      <c r="J17" s="232">
        <v>0</v>
      </c>
      <c r="K17" s="232">
        <v>0</v>
      </c>
      <c r="L17" s="232">
        <v>0</v>
      </c>
      <c r="M17" s="232">
        <v>0</v>
      </c>
      <c r="N17" s="232">
        <v>0</v>
      </c>
      <c r="O17" s="232">
        <v>0</v>
      </c>
      <c r="P17" s="232">
        <v>0</v>
      </c>
      <c r="Q17" s="232">
        <v>0</v>
      </c>
      <c r="R17" s="232">
        <v>3</v>
      </c>
      <c r="S17" s="232">
        <v>0</v>
      </c>
      <c r="T17" s="232">
        <v>0</v>
      </c>
      <c r="U17" s="232">
        <v>0</v>
      </c>
      <c r="V17" s="232">
        <v>0</v>
      </c>
      <c r="W17" s="232">
        <v>0</v>
      </c>
      <c r="X17" s="232">
        <v>0</v>
      </c>
      <c r="Y17" s="232">
        <v>0</v>
      </c>
      <c r="Z17" s="233">
        <v>3</v>
      </c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</row>
    <row r="18" spans="1:47" ht="16.5" customHeight="1">
      <c r="A18" s="1240"/>
      <c r="B18" s="1241"/>
      <c r="C18" s="1241"/>
      <c r="D18" s="182" t="s">
        <v>28</v>
      </c>
      <c r="E18" s="234">
        <v>0</v>
      </c>
      <c r="F18" s="234">
        <v>0</v>
      </c>
      <c r="G18" s="234">
        <v>0</v>
      </c>
      <c r="H18" s="234">
        <v>0</v>
      </c>
      <c r="I18" s="234">
        <v>0</v>
      </c>
      <c r="J18" s="234">
        <v>0</v>
      </c>
      <c r="K18" s="234">
        <v>32</v>
      </c>
      <c r="L18" s="234">
        <v>0</v>
      </c>
      <c r="M18" s="234">
        <v>0</v>
      </c>
      <c r="N18" s="234">
        <v>0</v>
      </c>
      <c r="O18" s="234">
        <v>0</v>
      </c>
      <c r="P18" s="234">
        <v>0</v>
      </c>
      <c r="Q18" s="234">
        <v>0</v>
      </c>
      <c r="R18" s="234">
        <v>504</v>
      </c>
      <c r="S18" s="234">
        <v>0</v>
      </c>
      <c r="T18" s="234">
        <v>0</v>
      </c>
      <c r="U18" s="234">
        <v>0</v>
      </c>
      <c r="V18" s="234">
        <v>0</v>
      </c>
      <c r="W18" s="234">
        <v>0</v>
      </c>
      <c r="X18" s="234">
        <v>0</v>
      </c>
      <c r="Y18" s="234">
        <v>0</v>
      </c>
      <c r="Z18" s="235">
        <v>536</v>
      </c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</row>
    <row r="19" spans="1:47" ht="16.5" customHeight="1">
      <c r="A19" s="1240"/>
      <c r="B19" s="1241"/>
      <c r="C19" s="1241"/>
      <c r="D19" s="181" t="s">
        <v>26</v>
      </c>
      <c r="E19" s="239">
        <v>0</v>
      </c>
      <c r="F19" s="239">
        <v>0</v>
      </c>
      <c r="G19" s="239">
        <v>0</v>
      </c>
      <c r="H19" s="239">
        <v>0</v>
      </c>
      <c r="I19" s="239">
        <v>0</v>
      </c>
      <c r="J19" s="239">
        <v>0</v>
      </c>
      <c r="K19" s="239">
        <v>2</v>
      </c>
      <c r="L19" s="239">
        <v>0</v>
      </c>
      <c r="M19" s="239">
        <v>0</v>
      </c>
      <c r="N19" s="239">
        <v>0</v>
      </c>
      <c r="O19" s="239">
        <v>0</v>
      </c>
      <c r="P19" s="239">
        <v>0</v>
      </c>
      <c r="Q19" s="239">
        <v>0</v>
      </c>
      <c r="R19" s="239">
        <v>0</v>
      </c>
      <c r="S19" s="239">
        <v>0</v>
      </c>
      <c r="T19" s="239">
        <v>0</v>
      </c>
      <c r="U19" s="239">
        <v>0</v>
      </c>
      <c r="V19" s="239">
        <v>0</v>
      </c>
      <c r="W19" s="239">
        <v>0</v>
      </c>
      <c r="X19" s="239">
        <v>0</v>
      </c>
      <c r="Y19" s="239">
        <v>0</v>
      </c>
      <c r="Z19" s="240">
        <v>2</v>
      </c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</row>
    <row r="20" spans="1:47" ht="16.5" customHeight="1">
      <c r="A20" s="1240"/>
      <c r="B20" s="1241" t="s">
        <v>31</v>
      </c>
      <c r="C20" s="1247" t="s">
        <v>55</v>
      </c>
      <c r="D20" s="180" t="s">
        <v>27</v>
      </c>
      <c r="E20" s="232">
        <v>0</v>
      </c>
      <c r="F20" s="232">
        <v>0</v>
      </c>
      <c r="G20" s="232">
        <v>0</v>
      </c>
      <c r="H20" s="232">
        <v>0</v>
      </c>
      <c r="I20" s="232">
        <v>0</v>
      </c>
      <c r="J20" s="232">
        <v>0</v>
      </c>
      <c r="K20" s="232">
        <v>0</v>
      </c>
      <c r="L20" s="232">
        <v>0</v>
      </c>
      <c r="M20" s="232">
        <v>0</v>
      </c>
      <c r="N20" s="232">
        <v>0</v>
      </c>
      <c r="O20" s="232">
        <v>0</v>
      </c>
      <c r="P20" s="232">
        <v>0</v>
      </c>
      <c r="Q20" s="232">
        <v>0</v>
      </c>
      <c r="R20" s="232">
        <v>0</v>
      </c>
      <c r="S20" s="232">
        <v>0</v>
      </c>
      <c r="T20" s="232">
        <v>0</v>
      </c>
      <c r="U20" s="232">
        <v>0</v>
      </c>
      <c r="V20" s="232">
        <v>0</v>
      </c>
      <c r="W20" s="232">
        <v>0</v>
      </c>
      <c r="X20" s="232">
        <v>0</v>
      </c>
      <c r="Y20" s="232">
        <v>0</v>
      </c>
      <c r="Z20" s="233">
        <v>0</v>
      </c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</row>
    <row r="21" spans="1:47" ht="16.5" customHeight="1">
      <c r="A21" s="1240"/>
      <c r="B21" s="1241"/>
      <c r="C21" s="1247"/>
      <c r="D21" s="182" t="s">
        <v>28</v>
      </c>
      <c r="E21" s="234">
        <v>0</v>
      </c>
      <c r="F21" s="234">
        <v>0</v>
      </c>
      <c r="G21" s="234">
        <v>0</v>
      </c>
      <c r="H21" s="234">
        <v>0</v>
      </c>
      <c r="I21" s="234">
        <v>0</v>
      </c>
      <c r="J21" s="234">
        <v>0</v>
      </c>
      <c r="K21" s="234">
        <v>0</v>
      </c>
      <c r="L21" s="234">
        <v>0</v>
      </c>
      <c r="M21" s="234">
        <v>0</v>
      </c>
      <c r="N21" s="234">
        <v>0</v>
      </c>
      <c r="O21" s="234">
        <v>0</v>
      </c>
      <c r="P21" s="234">
        <v>0</v>
      </c>
      <c r="Q21" s="234">
        <v>0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0</v>
      </c>
      <c r="Z21" s="235">
        <v>0</v>
      </c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</row>
    <row r="22" spans="1:47" ht="16.5" customHeight="1">
      <c r="A22" s="1240"/>
      <c r="B22" s="1241"/>
      <c r="C22" s="1247"/>
      <c r="D22" s="181" t="s">
        <v>26</v>
      </c>
      <c r="E22" s="236">
        <v>0</v>
      </c>
      <c r="F22" s="236">
        <v>0</v>
      </c>
      <c r="G22" s="236">
        <v>0</v>
      </c>
      <c r="H22" s="236">
        <v>0</v>
      </c>
      <c r="I22" s="236">
        <v>0</v>
      </c>
      <c r="J22" s="236">
        <v>0</v>
      </c>
      <c r="K22" s="236">
        <v>0</v>
      </c>
      <c r="L22" s="236">
        <v>0</v>
      </c>
      <c r="M22" s="236">
        <v>0</v>
      </c>
      <c r="N22" s="236">
        <v>0</v>
      </c>
      <c r="O22" s="236">
        <v>0</v>
      </c>
      <c r="P22" s="236">
        <v>0</v>
      </c>
      <c r="Q22" s="236">
        <v>0</v>
      </c>
      <c r="R22" s="236">
        <v>0</v>
      </c>
      <c r="S22" s="236">
        <v>0</v>
      </c>
      <c r="T22" s="236">
        <v>0</v>
      </c>
      <c r="U22" s="236">
        <v>0</v>
      </c>
      <c r="V22" s="236">
        <v>0</v>
      </c>
      <c r="W22" s="236">
        <v>0</v>
      </c>
      <c r="X22" s="236">
        <v>0</v>
      </c>
      <c r="Y22" s="236">
        <v>0</v>
      </c>
      <c r="Z22" s="237">
        <v>0</v>
      </c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</row>
    <row r="23" spans="1:47" ht="16.5" customHeight="1">
      <c r="A23" s="1240"/>
      <c r="B23" s="1241"/>
      <c r="C23" s="1247" t="s">
        <v>56</v>
      </c>
      <c r="D23" s="180" t="s">
        <v>27</v>
      </c>
      <c r="E23" s="232">
        <v>0</v>
      </c>
      <c r="F23" s="232">
        <v>0</v>
      </c>
      <c r="G23" s="232">
        <v>0</v>
      </c>
      <c r="H23" s="232">
        <v>0</v>
      </c>
      <c r="I23" s="232">
        <v>0</v>
      </c>
      <c r="J23" s="232">
        <v>0</v>
      </c>
      <c r="K23" s="232">
        <v>0</v>
      </c>
      <c r="L23" s="232">
        <v>0</v>
      </c>
      <c r="M23" s="232">
        <v>0</v>
      </c>
      <c r="N23" s="232">
        <v>0</v>
      </c>
      <c r="O23" s="232">
        <v>0</v>
      </c>
      <c r="P23" s="232">
        <v>0</v>
      </c>
      <c r="Q23" s="232">
        <v>0</v>
      </c>
      <c r="R23" s="232">
        <v>0</v>
      </c>
      <c r="S23" s="232">
        <v>0</v>
      </c>
      <c r="T23" s="232">
        <v>0</v>
      </c>
      <c r="U23" s="232">
        <v>0</v>
      </c>
      <c r="V23" s="232">
        <v>0</v>
      </c>
      <c r="W23" s="232">
        <v>0</v>
      </c>
      <c r="X23" s="232">
        <v>0</v>
      </c>
      <c r="Y23" s="232">
        <v>0</v>
      </c>
      <c r="Z23" s="233">
        <v>0</v>
      </c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</row>
    <row r="24" spans="1:47" ht="16.5" customHeight="1">
      <c r="A24" s="1240"/>
      <c r="B24" s="1241"/>
      <c r="C24" s="1247"/>
      <c r="D24" s="182" t="s">
        <v>28</v>
      </c>
      <c r="E24" s="234">
        <v>0</v>
      </c>
      <c r="F24" s="234">
        <v>0</v>
      </c>
      <c r="G24" s="234">
        <v>0</v>
      </c>
      <c r="H24" s="234">
        <v>0</v>
      </c>
      <c r="I24" s="234">
        <v>0</v>
      </c>
      <c r="J24" s="234">
        <v>0</v>
      </c>
      <c r="K24" s="234">
        <v>0</v>
      </c>
      <c r="L24" s="234">
        <v>0</v>
      </c>
      <c r="M24" s="234">
        <v>0</v>
      </c>
      <c r="N24" s="234">
        <v>0</v>
      </c>
      <c r="O24" s="234">
        <v>0</v>
      </c>
      <c r="P24" s="234">
        <v>0</v>
      </c>
      <c r="Q24" s="234">
        <v>0</v>
      </c>
      <c r="R24" s="234">
        <v>0</v>
      </c>
      <c r="S24" s="234">
        <v>0</v>
      </c>
      <c r="T24" s="234">
        <v>0</v>
      </c>
      <c r="U24" s="234">
        <v>0</v>
      </c>
      <c r="V24" s="234">
        <v>0</v>
      </c>
      <c r="W24" s="234">
        <v>0</v>
      </c>
      <c r="X24" s="234">
        <v>0</v>
      </c>
      <c r="Y24" s="234">
        <v>0</v>
      </c>
      <c r="Z24" s="235">
        <v>0</v>
      </c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</row>
    <row r="25" spans="1:47" ht="16.5" customHeight="1">
      <c r="A25" s="1240"/>
      <c r="B25" s="1241"/>
      <c r="C25" s="1247"/>
      <c r="D25" s="181" t="s">
        <v>26</v>
      </c>
      <c r="E25" s="236">
        <v>0</v>
      </c>
      <c r="F25" s="236">
        <v>0</v>
      </c>
      <c r="G25" s="236">
        <v>0</v>
      </c>
      <c r="H25" s="236">
        <v>0</v>
      </c>
      <c r="I25" s="236">
        <v>0</v>
      </c>
      <c r="J25" s="236">
        <v>0</v>
      </c>
      <c r="K25" s="236">
        <v>0</v>
      </c>
      <c r="L25" s="236">
        <v>0</v>
      </c>
      <c r="M25" s="236">
        <v>0</v>
      </c>
      <c r="N25" s="236">
        <v>0</v>
      </c>
      <c r="O25" s="236">
        <v>0</v>
      </c>
      <c r="P25" s="236">
        <v>0</v>
      </c>
      <c r="Q25" s="236">
        <v>0</v>
      </c>
      <c r="R25" s="236">
        <v>0</v>
      </c>
      <c r="S25" s="236">
        <v>0</v>
      </c>
      <c r="T25" s="236">
        <v>0</v>
      </c>
      <c r="U25" s="236">
        <v>0</v>
      </c>
      <c r="V25" s="236">
        <v>0</v>
      </c>
      <c r="W25" s="236">
        <v>0</v>
      </c>
      <c r="X25" s="236">
        <v>0</v>
      </c>
      <c r="Y25" s="236">
        <v>0</v>
      </c>
      <c r="Z25" s="238">
        <v>0</v>
      </c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</row>
    <row r="26" spans="1:47" ht="16.5" customHeight="1">
      <c r="A26" s="1240"/>
      <c r="B26" s="1241" t="s">
        <v>30</v>
      </c>
      <c r="C26" s="1241"/>
      <c r="D26" s="180" t="s">
        <v>27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2">
        <v>0</v>
      </c>
      <c r="L26" s="232">
        <v>0</v>
      </c>
      <c r="M26" s="232">
        <v>0</v>
      </c>
      <c r="N26" s="232">
        <v>0</v>
      </c>
      <c r="O26" s="232">
        <v>0</v>
      </c>
      <c r="P26" s="232">
        <v>0</v>
      </c>
      <c r="Q26" s="232">
        <v>0</v>
      </c>
      <c r="R26" s="232">
        <v>0</v>
      </c>
      <c r="S26" s="232">
        <v>0</v>
      </c>
      <c r="T26" s="232">
        <v>0</v>
      </c>
      <c r="U26" s="232">
        <v>0</v>
      </c>
      <c r="V26" s="232">
        <v>0</v>
      </c>
      <c r="W26" s="232">
        <v>0</v>
      </c>
      <c r="X26" s="232">
        <v>0</v>
      </c>
      <c r="Y26" s="232">
        <v>0</v>
      </c>
      <c r="Z26" s="233">
        <v>0</v>
      </c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</row>
    <row r="27" spans="1:47" ht="16.5" customHeight="1">
      <c r="A27" s="1240"/>
      <c r="B27" s="1241"/>
      <c r="C27" s="1241"/>
      <c r="D27" s="182" t="s">
        <v>28</v>
      </c>
      <c r="E27" s="234">
        <v>0</v>
      </c>
      <c r="F27" s="234">
        <v>0</v>
      </c>
      <c r="G27" s="234">
        <v>0</v>
      </c>
      <c r="H27" s="234">
        <v>0</v>
      </c>
      <c r="I27" s="234">
        <v>0</v>
      </c>
      <c r="J27" s="234">
        <v>0</v>
      </c>
      <c r="K27" s="234">
        <v>0</v>
      </c>
      <c r="L27" s="234">
        <v>0</v>
      </c>
      <c r="M27" s="234">
        <v>0</v>
      </c>
      <c r="N27" s="234">
        <v>0</v>
      </c>
      <c r="O27" s="234">
        <v>0</v>
      </c>
      <c r="P27" s="234">
        <v>0</v>
      </c>
      <c r="Q27" s="234">
        <v>0</v>
      </c>
      <c r="R27" s="234">
        <v>0</v>
      </c>
      <c r="S27" s="234">
        <v>0</v>
      </c>
      <c r="T27" s="234">
        <v>0</v>
      </c>
      <c r="U27" s="234">
        <v>0</v>
      </c>
      <c r="V27" s="234">
        <v>0</v>
      </c>
      <c r="W27" s="234">
        <v>0</v>
      </c>
      <c r="X27" s="234">
        <v>0</v>
      </c>
      <c r="Y27" s="234">
        <v>0</v>
      </c>
      <c r="Z27" s="235">
        <v>0</v>
      </c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</row>
    <row r="28" spans="1:47" ht="16.5" customHeight="1">
      <c r="A28" s="1240"/>
      <c r="B28" s="1241"/>
      <c r="C28" s="1241"/>
      <c r="D28" s="181" t="s">
        <v>26</v>
      </c>
      <c r="E28" s="239">
        <v>0</v>
      </c>
      <c r="F28" s="239">
        <v>0</v>
      </c>
      <c r="G28" s="239">
        <v>0</v>
      </c>
      <c r="H28" s="239">
        <v>0</v>
      </c>
      <c r="I28" s="239">
        <v>0</v>
      </c>
      <c r="J28" s="239">
        <v>0</v>
      </c>
      <c r="K28" s="239">
        <v>0</v>
      </c>
      <c r="L28" s="239">
        <v>0</v>
      </c>
      <c r="M28" s="239">
        <v>0</v>
      </c>
      <c r="N28" s="239">
        <v>0</v>
      </c>
      <c r="O28" s="239">
        <v>0</v>
      </c>
      <c r="P28" s="239">
        <v>0</v>
      </c>
      <c r="Q28" s="239">
        <v>0</v>
      </c>
      <c r="R28" s="239">
        <v>0</v>
      </c>
      <c r="S28" s="239">
        <v>0</v>
      </c>
      <c r="T28" s="239">
        <v>0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40">
        <v>0</v>
      </c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</row>
    <row r="29" spans="1:47" ht="16.5" customHeight="1">
      <c r="A29" s="1240" t="s">
        <v>24</v>
      </c>
      <c r="B29" s="1241"/>
      <c r="C29" s="1241"/>
      <c r="D29" s="180" t="s">
        <v>27</v>
      </c>
      <c r="E29" s="232">
        <v>0</v>
      </c>
      <c r="F29" s="232">
        <v>0</v>
      </c>
      <c r="G29" s="232">
        <v>0</v>
      </c>
      <c r="H29" s="232">
        <v>0</v>
      </c>
      <c r="I29" s="232">
        <v>0</v>
      </c>
      <c r="J29" s="232">
        <v>0</v>
      </c>
      <c r="K29" s="232">
        <v>0</v>
      </c>
      <c r="L29" s="232">
        <v>0</v>
      </c>
      <c r="M29" s="232">
        <v>0</v>
      </c>
      <c r="N29" s="232">
        <v>0</v>
      </c>
      <c r="O29" s="232">
        <v>0</v>
      </c>
      <c r="P29" s="232">
        <v>0</v>
      </c>
      <c r="Q29" s="232">
        <v>0</v>
      </c>
      <c r="R29" s="232">
        <v>3</v>
      </c>
      <c r="S29" s="232">
        <v>0</v>
      </c>
      <c r="T29" s="232">
        <v>0</v>
      </c>
      <c r="U29" s="232">
        <v>0</v>
      </c>
      <c r="V29" s="232">
        <v>0</v>
      </c>
      <c r="W29" s="232">
        <v>0</v>
      </c>
      <c r="X29" s="232">
        <v>0</v>
      </c>
      <c r="Y29" s="232">
        <v>0</v>
      </c>
      <c r="Z29" s="233">
        <v>3</v>
      </c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</row>
    <row r="30" spans="1:47" ht="16.5" customHeight="1">
      <c r="A30" s="1240"/>
      <c r="B30" s="1241"/>
      <c r="C30" s="1241"/>
      <c r="D30" s="182" t="s">
        <v>28</v>
      </c>
      <c r="E30" s="234">
        <v>0</v>
      </c>
      <c r="F30" s="234">
        <v>0</v>
      </c>
      <c r="G30" s="234">
        <v>0</v>
      </c>
      <c r="H30" s="234">
        <v>0</v>
      </c>
      <c r="I30" s="234">
        <v>0</v>
      </c>
      <c r="J30" s="234">
        <v>0</v>
      </c>
      <c r="K30" s="234">
        <v>32</v>
      </c>
      <c r="L30" s="234">
        <v>0</v>
      </c>
      <c r="M30" s="234">
        <v>0</v>
      </c>
      <c r="N30" s="234">
        <v>0</v>
      </c>
      <c r="O30" s="234">
        <v>0</v>
      </c>
      <c r="P30" s="234">
        <v>0</v>
      </c>
      <c r="Q30" s="234">
        <v>0</v>
      </c>
      <c r="R30" s="234">
        <v>504</v>
      </c>
      <c r="S30" s="234">
        <v>0</v>
      </c>
      <c r="T30" s="234">
        <v>0</v>
      </c>
      <c r="U30" s="234">
        <v>0</v>
      </c>
      <c r="V30" s="234">
        <v>0</v>
      </c>
      <c r="W30" s="234">
        <v>0</v>
      </c>
      <c r="X30" s="234">
        <v>0</v>
      </c>
      <c r="Y30" s="234">
        <v>0</v>
      </c>
      <c r="Z30" s="235">
        <v>536</v>
      </c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</row>
    <row r="31" spans="1:47" ht="16.5" customHeight="1">
      <c r="A31" s="1240"/>
      <c r="B31" s="1241"/>
      <c r="C31" s="1241"/>
      <c r="D31" s="181" t="s">
        <v>26</v>
      </c>
      <c r="E31" s="239">
        <v>0</v>
      </c>
      <c r="F31" s="239">
        <v>0</v>
      </c>
      <c r="G31" s="239">
        <v>0</v>
      </c>
      <c r="H31" s="239">
        <v>0</v>
      </c>
      <c r="I31" s="239">
        <v>0</v>
      </c>
      <c r="J31" s="239">
        <v>0</v>
      </c>
      <c r="K31" s="239">
        <v>2</v>
      </c>
      <c r="L31" s="239">
        <v>0</v>
      </c>
      <c r="M31" s="239">
        <v>0</v>
      </c>
      <c r="N31" s="239">
        <v>0</v>
      </c>
      <c r="O31" s="239">
        <v>0</v>
      </c>
      <c r="P31" s="239">
        <v>0</v>
      </c>
      <c r="Q31" s="239">
        <v>0</v>
      </c>
      <c r="R31" s="239">
        <v>0</v>
      </c>
      <c r="S31" s="239">
        <v>0</v>
      </c>
      <c r="T31" s="239">
        <v>0</v>
      </c>
      <c r="U31" s="239">
        <v>0</v>
      </c>
      <c r="V31" s="239">
        <v>0</v>
      </c>
      <c r="W31" s="239">
        <v>0</v>
      </c>
      <c r="X31" s="239">
        <v>0</v>
      </c>
      <c r="Y31" s="239">
        <v>0</v>
      </c>
      <c r="Z31" s="240">
        <v>2</v>
      </c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</row>
    <row r="32" spans="1:47" ht="16.5" customHeight="1">
      <c r="A32" s="1240" t="s">
        <v>34</v>
      </c>
      <c r="B32" s="1241" t="s">
        <v>29</v>
      </c>
      <c r="C32" s="1247" t="s">
        <v>53</v>
      </c>
      <c r="D32" s="180" t="s">
        <v>27</v>
      </c>
      <c r="E32" s="232">
        <v>0</v>
      </c>
      <c r="F32" s="232">
        <v>0</v>
      </c>
      <c r="G32" s="232">
        <v>0</v>
      </c>
      <c r="H32" s="232">
        <v>0</v>
      </c>
      <c r="I32" s="232">
        <v>0</v>
      </c>
      <c r="J32" s="232">
        <v>0</v>
      </c>
      <c r="K32" s="232">
        <v>0</v>
      </c>
      <c r="L32" s="232">
        <v>0</v>
      </c>
      <c r="M32" s="232">
        <v>0</v>
      </c>
      <c r="N32" s="232">
        <v>0</v>
      </c>
      <c r="O32" s="232">
        <v>0</v>
      </c>
      <c r="P32" s="232">
        <v>0</v>
      </c>
      <c r="Q32" s="232">
        <v>0</v>
      </c>
      <c r="R32" s="232">
        <v>0</v>
      </c>
      <c r="S32" s="232">
        <v>0</v>
      </c>
      <c r="T32" s="232">
        <v>0</v>
      </c>
      <c r="U32" s="232">
        <v>0</v>
      </c>
      <c r="V32" s="232">
        <v>0</v>
      </c>
      <c r="W32" s="232">
        <v>0</v>
      </c>
      <c r="X32" s="232">
        <v>0</v>
      </c>
      <c r="Y32" s="232">
        <v>0</v>
      </c>
      <c r="Z32" s="233">
        <v>0</v>
      </c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</row>
    <row r="33" spans="1:47" ht="16.5" customHeight="1">
      <c r="A33" s="1240"/>
      <c r="B33" s="1241"/>
      <c r="C33" s="1247"/>
      <c r="D33" s="182" t="s">
        <v>28</v>
      </c>
      <c r="E33" s="234">
        <v>0</v>
      </c>
      <c r="F33" s="234">
        <v>0</v>
      </c>
      <c r="G33" s="234">
        <v>0</v>
      </c>
      <c r="H33" s="234">
        <v>0</v>
      </c>
      <c r="I33" s="234">
        <v>0</v>
      </c>
      <c r="J33" s="234">
        <v>0</v>
      </c>
      <c r="K33" s="234">
        <v>0</v>
      </c>
      <c r="L33" s="234">
        <v>0</v>
      </c>
      <c r="M33" s="234">
        <v>0</v>
      </c>
      <c r="N33" s="234">
        <v>0</v>
      </c>
      <c r="O33" s="234">
        <v>0</v>
      </c>
      <c r="P33" s="234">
        <v>0</v>
      </c>
      <c r="Q33" s="234">
        <v>0</v>
      </c>
      <c r="R33" s="234">
        <v>0</v>
      </c>
      <c r="S33" s="234">
        <v>0</v>
      </c>
      <c r="T33" s="234">
        <v>0</v>
      </c>
      <c r="U33" s="234">
        <v>0</v>
      </c>
      <c r="V33" s="234">
        <v>0</v>
      </c>
      <c r="W33" s="234">
        <v>0</v>
      </c>
      <c r="X33" s="234">
        <v>0</v>
      </c>
      <c r="Y33" s="234">
        <v>0</v>
      </c>
      <c r="Z33" s="235">
        <v>0</v>
      </c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</row>
    <row r="34" spans="1:47" ht="16.5" customHeight="1">
      <c r="A34" s="1240"/>
      <c r="B34" s="1241"/>
      <c r="C34" s="1247"/>
      <c r="D34" s="181" t="s">
        <v>26</v>
      </c>
      <c r="E34" s="236">
        <v>0</v>
      </c>
      <c r="F34" s="236">
        <v>0</v>
      </c>
      <c r="G34" s="236">
        <v>0</v>
      </c>
      <c r="H34" s="236">
        <v>0</v>
      </c>
      <c r="I34" s="236">
        <v>0</v>
      </c>
      <c r="J34" s="236">
        <v>0</v>
      </c>
      <c r="K34" s="236">
        <v>0</v>
      </c>
      <c r="L34" s="236">
        <v>0</v>
      </c>
      <c r="M34" s="236">
        <v>0</v>
      </c>
      <c r="N34" s="236">
        <v>0</v>
      </c>
      <c r="O34" s="236">
        <v>0</v>
      </c>
      <c r="P34" s="236">
        <v>0</v>
      </c>
      <c r="Q34" s="236">
        <v>0</v>
      </c>
      <c r="R34" s="236">
        <v>0</v>
      </c>
      <c r="S34" s="236">
        <v>0</v>
      </c>
      <c r="T34" s="236">
        <v>0</v>
      </c>
      <c r="U34" s="236">
        <v>0</v>
      </c>
      <c r="V34" s="236">
        <v>0</v>
      </c>
      <c r="W34" s="236">
        <v>0</v>
      </c>
      <c r="X34" s="236">
        <v>0</v>
      </c>
      <c r="Y34" s="236">
        <v>0</v>
      </c>
      <c r="Z34" s="237">
        <v>0</v>
      </c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</row>
    <row r="35" spans="1:47" ht="16.5" customHeight="1">
      <c r="A35" s="1240"/>
      <c r="B35" s="1241"/>
      <c r="C35" s="1247" t="s">
        <v>54</v>
      </c>
      <c r="D35" s="180" t="s">
        <v>27</v>
      </c>
      <c r="E35" s="232">
        <v>0</v>
      </c>
      <c r="F35" s="232">
        <v>0</v>
      </c>
      <c r="G35" s="232">
        <v>0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232">
        <v>0</v>
      </c>
      <c r="N35" s="232">
        <v>0</v>
      </c>
      <c r="O35" s="232">
        <v>0</v>
      </c>
      <c r="P35" s="232">
        <v>0</v>
      </c>
      <c r="Q35" s="232">
        <v>0</v>
      </c>
      <c r="R35" s="232">
        <v>0</v>
      </c>
      <c r="S35" s="232">
        <v>0</v>
      </c>
      <c r="T35" s="232">
        <v>0</v>
      </c>
      <c r="U35" s="232">
        <v>0</v>
      </c>
      <c r="V35" s="232">
        <v>0</v>
      </c>
      <c r="W35" s="232">
        <v>0</v>
      </c>
      <c r="X35" s="232">
        <v>0</v>
      </c>
      <c r="Y35" s="232">
        <v>0</v>
      </c>
      <c r="Z35" s="233">
        <v>0</v>
      </c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</row>
    <row r="36" spans="1:47" ht="16.5" customHeight="1">
      <c r="A36" s="1240"/>
      <c r="B36" s="1241"/>
      <c r="C36" s="1247"/>
      <c r="D36" s="182" t="s">
        <v>28</v>
      </c>
      <c r="E36" s="234">
        <v>0</v>
      </c>
      <c r="F36" s="234">
        <v>0</v>
      </c>
      <c r="G36" s="234">
        <v>0</v>
      </c>
      <c r="H36" s="234">
        <v>0</v>
      </c>
      <c r="I36" s="234">
        <v>0</v>
      </c>
      <c r="J36" s="234">
        <v>0</v>
      </c>
      <c r="K36" s="234">
        <v>0</v>
      </c>
      <c r="L36" s="234">
        <v>0</v>
      </c>
      <c r="M36" s="234">
        <v>0</v>
      </c>
      <c r="N36" s="234">
        <v>0</v>
      </c>
      <c r="O36" s="234">
        <v>0</v>
      </c>
      <c r="P36" s="234">
        <v>0</v>
      </c>
      <c r="Q36" s="234">
        <v>0</v>
      </c>
      <c r="R36" s="234">
        <v>0</v>
      </c>
      <c r="S36" s="234">
        <v>0</v>
      </c>
      <c r="T36" s="234">
        <v>0</v>
      </c>
      <c r="U36" s="234">
        <v>0</v>
      </c>
      <c r="V36" s="234">
        <v>0</v>
      </c>
      <c r="W36" s="234">
        <v>0</v>
      </c>
      <c r="X36" s="234">
        <v>0</v>
      </c>
      <c r="Y36" s="234">
        <v>0</v>
      </c>
      <c r="Z36" s="235">
        <v>0</v>
      </c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</row>
    <row r="37" spans="1:47" ht="16.5" customHeight="1">
      <c r="A37" s="1240"/>
      <c r="B37" s="1241"/>
      <c r="C37" s="1247"/>
      <c r="D37" s="181" t="s">
        <v>26</v>
      </c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6">
        <v>0</v>
      </c>
      <c r="K37" s="236">
        <v>0</v>
      </c>
      <c r="L37" s="236">
        <v>0</v>
      </c>
      <c r="M37" s="236">
        <v>0</v>
      </c>
      <c r="N37" s="236">
        <v>0</v>
      </c>
      <c r="O37" s="236">
        <v>0</v>
      </c>
      <c r="P37" s="236">
        <v>0</v>
      </c>
      <c r="Q37" s="236">
        <v>0</v>
      </c>
      <c r="R37" s="236">
        <v>0</v>
      </c>
      <c r="S37" s="236">
        <v>0</v>
      </c>
      <c r="T37" s="236">
        <v>0</v>
      </c>
      <c r="U37" s="236">
        <v>0</v>
      </c>
      <c r="V37" s="236">
        <v>0</v>
      </c>
      <c r="W37" s="236">
        <v>0</v>
      </c>
      <c r="X37" s="236">
        <v>0</v>
      </c>
      <c r="Y37" s="236">
        <v>0</v>
      </c>
      <c r="Z37" s="237">
        <v>0</v>
      </c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</row>
    <row r="38" spans="1:47" ht="16.5" customHeight="1">
      <c r="A38" s="1240"/>
      <c r="B38" s="1241" t="s">
        <v>30</v>
      </c>
      <c r="C38" s="1241"/>
      <c r="D38" s="180" t="s">
        <v>27</v>
      </c>
      <c r="E38" s="232">
        <v>0</v>
      </c>
      <c r="F38" s="232">
        <v>0</v>
      </c>
      <c r="G38" s="232">
        <v>0</v>
      </c>
      <c r="H38" s="232">
        <v>0</v>
      </c>
      <c r="I38" s="232">
        <v>0</v>
      </c>
      <c r="J38" s="232">
        <v>0</v>
      </c>
      <c r="K38" s="232">
        <v>0</v>
      </c>
      <c r="L38" s="232">
        <v>0</v>
      </c>
      <c r="M38" s="232">
        <v>0</v>
      </c>
      <c r="N38" s="232">
        <v>0</v>
      </c>
      <c r="O38" s="232">
        <v>0</v>
      </c>
      <c r="P38" s="232">
        <v>0</v>
      </c>
      <c r="Q38" s="232">
        <v>0</v>
      </c>
      <c r="R38" s="232">
        <v>0</v>
      </c>
      <c r="S38" s="232">
        <v>0</v>
      </c>
      <c r="T38" s="232">
        <v>0</v>
      </c>
      <c r="U38" s="232">
        <v>0</v>
      </c>
      <c r="V38" s="232">
        <v>0</v>
      </c>
      <c r="W38" s="232">
        <v>0</v>
      </c>
      <c r="X38" s="232">
        <v>0</v>
      </c>
      <c r="Y38" s="232">
        <v>0</v>
      </c>
      <c r="Z38" s="233">
        <v>0</v>
      </c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</row>
    <row r="39" spans="1:47" ht="16.5" customHeight="1">
      <c r="A39" s="1240"/>
      <c r="B39" s="1241"/>
      <c r="C39" s="1241"/>
      <c r="D39" s="182" t="s">
        <v>28</v>
      </c>
      <c r="E39" s="234">
        <v>0</v>
      </c>
      <c r="F39" s="234">
        <v>0</v>
      </c>
      <c r="G39" s="234">
        <v>0</v>
      </c>
      <c r="H39" s="234">
        <v>0</v>
      </c>
      <c r="I39" s="234">
        <v>0</v>
      </c>
      <c r="J39" s="234">
        <v>0</v>
      </c>
      <c r="K39" s="234">
        <v>0</v>
      </c>
      <c r="L39" s="234">
        <v>0</v>
      </c>
      <c r="M39" s="234">
        <v>0</v>
      </c>
      <c r="N39" s="234">
        <v>0</v>
      </c>
      <c r="O39" s="234">
        <v>0</v>
      </c>
      <c r="P39" s="234">
        <v>0</v>
      </c>
      <c r="Q39" s="234">
        <v>0</v>
      </c>
      <c r="R39" s="234">
        <v>0</v>
      </c>
      <c r="S39" s="234">
        <v>0</v>
      </c>
      <c r="T39" s="234">
        <v>0</v>
      </c>
      <c r="U39" s="234">
        <v>0</v>
      </c>
      <c r="V39" s="234">
        <v>0</v>
      </c>
      <c r="W39" s="234">
        <v>0</v>
      </c>
      <c r="X39" s="234">
        <v>0</v>
      </c>
      <c r="Y39" s="234">
        <v>0</v>
      </c>
      <c r="Z39" s="235">
        <v>0</v>
      </c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</row>
    <row r="40" spans="1:47" ht="16.5" customHeight="1">
      <c r="A40" s="1240"/>
      <c r="B40" s="1241"/>
      <c r="C40" s="1241"/>
      <c r="D40" s="181" t="s">
        <v>26</v>
      </c>
      <c r="E40" s="239">
        <v>0</v>
      </c>
      <c r="F40" s="239">
        <v>0</v>
      </c>
      <c r="G40" s="239">
        <v>0</v>
      </c>
      <c r="H40" s="239">
        <v>0</v>
      </c>
      <c r="I40" s="239">
        <v>0</v>
      </c>
      <c r="J40" s="239">
        <v>0</v>
      </c>
      <c r="K40" s="239">
        <v>0</v>
      </c>
      <c r="L40" s="239">
        <v>0</v>
      </c>
      <c r="M40" s="239">
        <v>0</v>
      </c>
      <c r="N40" s="239">
        <v>0</v>
      </c>
      <c r="O40" s="239">
        <v>0</v>
      </c>
      <c r="P40" s="239">
        <v>0</v>
      </c>
      <c r="Q40" s="239">
        <v>0</v>
      </c>
      <c r="R40" s="239">
        <v>0</v>
      </c>
      <c r="S40" s="239">
        <v>0</v>
      </c>
      <c r="T40" s="239">
        <v>0</v>
      </c>
      <c r="U40" s="239">
        <v>0</v>
      </c>
      <c r="V40" s="239">
        <v>0</v>
      </c>
      <c r="W40" s="239">
        <v>0</v>
      </c>
      <c r="X40" s="239">
        <v>0</v>
      </c>
      <c r="Y40" s="239">
        <v>0</v>
      </c>
      <c r="Z40" s="240">
        <v>0</v>
      </c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</row>
    <row r="41" spans="1:47" ht="16.5" customHeight="1">
      <c r="A41" s="1240"/>
      <c r="B41" s="1241" t="s">
        <v>31</v>
      </c>
      <c r="C41" s="1247" t="s">
        <v>55</v>
      </c>
      <c r="D41" s="180" t="s">
        <v>27</v>
      </c>
      <c r="E41" s="232">
        <v>0</v>
      </c>
      <c r="F41" s="232">
        <v>0</v>
      </c>
      <c r="G41" s="232">
        <v>0</v>
      </c>
      <c r="H41" s="232">
        <v>0</v>
      </c>
      <c r="I41" s="232">
        <v>0</v>
      </c>
      <c r="J41" s="232">
        <v>0</v>
      </c>
      <c r="K41" s="232">
        <v>0</v>
      </c>
      <c r="L41" s="232">
        <v>0</v>
      </c>
      <c r="M41" s="232">
        <v>0</v>
      </c>
      <c r="N41" s="232">
        <v>0</v>
      </c>
      <c r="O41" s="232">
        <v>0</v>
      </c>
      <c r="P41" s="232">
        <v>0</v>
      </c>
      <c r="Q41" s="232">
        <v>0</v>
      </c>
      <c r="R41" s="232">
        <v>0</v>
      </c>
      <c r="S41" s="232">
        <v>0</v>
      </c>
      <c r="T41" s="232">
        <v>0</v>
      </c>
      <c r="U41" s="232">
        <v>0</v>
      </c>
      <c r="V41" s="232">
        <v>0</v>
      </c>
      <c r="W41" s="232">
        <v>0</v>
      </c>
      <c r="X41" s="232">
        <v>0</v>
      </c>
      <c r="Y41" s="232">
        <v>0</v>
      </c>
      <c r="Z41" s="233">
        <v>0</v>
      </c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</row>
    <row r="42" spans="1:47" ht="16.5" customHeight="1">
      <c r="A42" s="1240"/>
      <c r="B42" s="1241"/>
      <c r="C42" s="1247"/>
      <c r="D42" s="182" t="s">
        <v>28</v>
      </c>
      <c r="E42" s="234">
        <v>0</v>
      </c>
      <c r="F42" s="234">
        <v>0</v>
      </c>
      <c r="G42" s="234">
        <v>0</v>
      </c>
      <c r="H42" s="234">
        <v>0</v>
      </c>
      <c r="I42" s="234">
        <v>0</v>
      </c>
      <c r="J42" s="234">
        <v>0</v>
      </c>
      <c r="K42" s="234">
        <v>0</v>
      </c>
      <c r="L42" s="234">
        <v>0</v>
      </c>
      <c r="M42" s="234">
        <v>0</v>
      </c>
      <c r="N42" s="234">
        <v>0</v>
      </c>
      <c r="O42" s="234">
        <v>0</v>
      </c>
      <c r="P42" s="234">
        <v>0</v>
      </c>
      <c r="Q42" s="234">
        <v>0</v>
      </c>
      <c r="R42" s="234">
        <v>0</v>
      </c>
      <c r="S42" s="234">
        <v>0</v>
      </c>
      <c r="T42" s="234">
        <v>0</v>
      </c>
      <c r="U42" s="234">
        <v>0</v>
      </c>
      <c r="V42" s="234">
        <v>0</v>
      </c>
      <c r="W42" s="234">
        <v>0</v>
      </c>
      <c r="X42" s="234">
        <v>0</v>
      </c>
      <c r="Y42" s="234">
        <v>0</v>
      </c>
      <c r="Z42" s="235">
        <v>0</v>
      </c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</row>
    <row r="43" spans="1:47" ht="16.5" customHeight="1">
      <c r="A43" s="1240"/>
      <c r="B43" s="1241"/>
      <c r="C43" s="1247"/>
      <c r="D43" s="181" t="s">
        <v>26</v>
      </c>
      <c r="E43" s="236">
        <v>0</v>
      </c>
      <c r="F43" s="236">
        <v>0</v>
      </c>
      <c r="G43" s="236">
        <v>0</v>
      </c>
      <c r="H43" s="236">
        <v>0</v>
      </c>
      <c r="I43" s="236">
        <v>0</v>
      </c>
      <c r="J43" s="236">
        <v>0</v>
      </c>
      <c r="K43" s="236">
        <v>0</v>
      </c>
      <c r="L43" s="236">
        <v>0</v>
      </c>
      <c r="M43" s="236">
        <v>0</v>
      </c>
      <c r="N43" s="236">
        <v>0</v>
      </c>
      <c r="O43" s="236">
        <v>0</v>
      </c>
      <c r="P43" s="236">
        <v>0</v>
      </c>
      <c r="Q43" s="236">
        <v>0</v>
      </c>
      <c r="R43" s="236">
        <v>0</v>
      </c>
      <c r="S43" s="236">
        <v>0</v>
      </c>
      <c r="T43" s="236">
        <v>0</v>
      </c>
      <c r="U43" s="236">
        <v>0</v>
      </c>
      <c r="V43" s="236">
        <v>0</v>
      </c>
      <c r="W43" s="236">
        <v>0</v>
      </c>
      <c r="X43" s="236">
        <v>0</v>
      </c>
      <c r="Y43" s="236">
        <v>0</v>
      </c>
      <c r="Z43" s="237">
        <v>0</v>
      </c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</row>
    <row r="44" spans="1:47" ht="16.5" customHeight="1">
      <c r="A44" s="1240"/>
      <c r="B44" s="1241"/>
      <c r="C44" s="1247" t="s">
        <v>56</v>
      </c>
      <c r="D44" s="180" t="s">
        <v>27</v>
      </c>
      <c r="E44" s="232">
        <v>0</v>
      </c>
      <c r="F44" s="232">
        <v>0</v>
      </c>
      <c r="G44" s="232">
        <v>0</v>
      </c>
      <c r="H44" s="232">
        <v>0</v>
      </c>
      <c r="I44" s="232">
        <v>0</v>
      </c>
      <c r="J44" s="232">
        <v>0</v>
      </c>
      <c r="K44" s="232">
        <v>0</v>
      </c>
      <c r="L44" s="232">
        <v>0</v>
      </c>
      <c r="M44" s="232">
        <v>0</v>
      </c>
      <c r="N44" s="232">
        <v>0</v>
      </c>
      <c r="O44" s="232">
        <v>0</v>
      </c>
      <c r="P44" s="232">
        <v>0</v>
      </c>
      <c r="Q44" s="232">
        <v>0</v>
      </c>
      <c r="R44" s="232">
        <v>0</v>
      </c>
      <c r="S44" s="232">
        <v>0</v>
      </c>
      <c r="T44" s="232">
        <v>0</v>
      </c>
      <c r="U44" s="232">
        <v>0</v>
      </c>
      <c r="V44" s="232">
        <v>0</v>
      </c>
      <c r="W44" s="232">
        <v>0</v>
      </c>
      <c r="X44" s="232">
        <v>0</v>
      </c>
      <c r="Y44" s="232">
        <v>0</v>
      </c>
      <c r="Z44" s="233">
        <v>0</v>
      </c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</row>
    <row r="45" spans="1:47" ht="16.5" customHeight="1">
      <c r="A45" s="1240"/>
      <c r="B45" s="1241"/>
      <c r="C45" s="1247"/>
      <c r="D45" s="182" t="s">
        <v>28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23</v>
      </c>
      <c r="N45" s="234">
        <v>0</v>
      </c>
      <c r="O45" s="234">
        <v>0</v>
      </c>
      <c r="P45" s="234">
        <v>0</v>
      </c>
      <c r="Q45" s="234">
        <v>0</v>
      </c>
      <c r="R45" s="234">
        <v>0</v>
      </c>
      <c r="S45" s="234">
        <v>0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5">
        <v>23</v>
      </c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</row>
    <row r="46" spans="1:47" ht="16.5" customHeight="1">
      <c r="A46" s="1240"/>
      <c r="B46" s="1241"/>
      <c r="C46" s="1247"/>
      <c r="D46" s="181" t="s">
        <v>26</v>
      </c>
      <c r="E46" s="236">
        <v>0</v>
      </c>
      <c r="F46" s="236">
        <v>0</v>
      </c>
      <c r="G46" s="236">
        <v>0</v>
      </c>
      <c r="H46" s="236">
        <v>0</v>
      </c>
      <c r="I46" s="236">
        <v>0</v>
      </c>
      <c r="J46" s="236">
        <v>0</v>
      </c>
      <c r="K46" s="236">
        <v>0</v>
      </c>
      <c r="L46" s="236">
        <v>0</v>
      </c>
      <c r="M46" s="236">
        <v>0</v>
      </c>
      <c r="N46" s="236">
        <v>0</v>
      </c>
      <c r="O46" s="236">
        <v>0</v>
      </c>
      <c r="P46" s="236">
        <v>0</v>
      </c>
      <c r="Q46" s="236">
        <v>0</v>
      </c>
      <c r="R46" s="236">
        <v>0</v>
      </c>
      <c r="S46" s="236">
        <v>0</v>
      </c>
      <c r="T46" s="236">
        <v>0</v>
      </c>
      <c r="U46" s="236">
        <v>0</v>
      </c>
      <c r="V46" s="236">
        <v>0</v>
      </c>
      <c r="W46" s="236">
        <v>0</v>
      </c>
      <c r="X46" s="236">
        <v>0</v>
      </c>
      <c r="Y46" s="236">
        <v>0</v>
      </c>
      <c r="Z46" s="237">
        <v>0</v>
      </c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</row>
    <row r="47" spans="1:47" ht="16.5" customHeight="1">
      <c r="A47" s="1240"/>
      <c r="B47" s="1241" t="s">
        <v>30</v>
      </c>
      <c r="C47" s="1241"/>
      <c r="D47" s="180" t="s">
        <v>27</v>
      </c>
      <c r="E47" s="232">
        <v>0</v>
      </c>
      <c r="F47" s="232">
        <v>0</v>
      </c>
      <c r="G47" s="232">
        <v>0</v>
      </c>
      <c r="H47" s="232">
        <v>0</v>
      </c>
      <c r="I47" s="232">
        <v>0</v>
      </c>
      <c r="J47" s="232">
        <v>0</v>
      </c>
      <c r="K47" s="232">
        <v>0</v>
      </c>
      <c r="L47" s="232">
        <v>0</v>
      </c>
      <c r="M47" s="232">
        <v>0</v>
      </c>
      <c r="N47" s="232">
        <v>0</v>
      </c>
      <c r="O47" s="232">
        <v>0</v>
      </c>
      <c r="P47" s="232">
        <v>0</v>
      </c>
      <c r="Q47" s="232">
        <v>0</v>
      </c>
      <c r="R47" s="232">
        <v>0</v>
      </c>
      <c r="S47" s="232">
        <v>0</v>
      </c>
      <c r="T47" s="232">
        <v>0</v>
      </c>
      <c r="U47" s="232">
        <v>0</v>
      </c>
      <c r="V47" s="232">
        <v>0</v>
      </c>
      <c r="W47" s="232">
        <v>0</v>
      </c>
      <c r="X47" s="232">
        <v>0</v>
      </c>
      <c r="Y47" s="232">
        <v>0</v>
      </c>
      <c r="Z47" s="233">
        <v>0</v>
      </c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</row>
    <row r="48" spans="1:47" ht="16.5" customHeight="1">
      <c r="A48" s="1240"/>
      <c r="B48" s="1241"/>
      <c r="C48" s="1241"/>
      <c r="D48" s="182" t="s">
        <v>28</v>
      </c>
      <c r="E48" s="234">
        <v>0</v>
      </c>
      <c r="F48" s="234">
        <v>0</v>
      </c>
      <c r="G48" s="234">
        <v>0</v>
      </c>
      <c r="H48" s="234">
        <v>0</v>
      </c>
      <c r="I48" s="234">
        <v>0</v>
      </c>
      <c r="J48" s="234">
        <v>0</v>
      </c>
      <c r="K48" s="234">
        <v>0</v>
      </c>
      <c r="L48" s="234">
        <v>0</v>
      </c>
      <c r="M48" s="234">
        <v>23</v>
      </c>
      <c r="N48" s="234">
        <v>0</v>
      </c>
      <c r="O48" s="234">
        <v>0</v>
      </c>
      <c r="P48" s="234">
        <v>0</v>
      </c>
      <c r="Q48" s="234">
        <v>0</v>
      </c>
      <c r="R48" s="234">
        <v>0</v>
      </c>
      <c r="S48" s="234">
        <v>0</v>
      </c>
      <c r="T48" s="234">
        <v>0</v>
      </c>
      <c r="U48" s="234">
        <v>0</v>
      </c>
      <c r="V48" s="234">
        <v>0</v>
      </c>
      <c r="W48" s="234">
        <v>0</v>
      </c>
      <c r="X48" s="234">
        <v>0</v>
      </c>
      <c r="Y48" s="234">
        <v>0</v>
      </c>
      <c r="Z48" s="235">
        <v>23</v>
      </c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</row>
    <row r="49" spans="1:47" ht="16.5" customHeight="1">
      <c r="A49" s="1240"/>
      <c r="B49" s="1241"/>
      <c r="C49" s="1241"/>
      <c r="D49" s="181" t="s">
        <v>26</v>
      </c>
      <c r="E49" s="239">
        <v>0</v>
      </c>
      <c r="F49" s="239">
        <v>0</v>
      </c>
      <c r="G49" s="239">
        <v>0</v>
      </c>
      <c r="H49" s="239">
        <v>0</v>
      </c>
      <c r="I49" s="239">
        <v>0</v>
      </c>
      <c r="J49" s="239">
        <v>0</v>
      </c>
      <c r="K49" s="239">
        <v>0</v>
      </c>
      <c r="L49" s="239">
        <v>0</v>
      </c>
      <c r="M49" s="239">
        <v>0</v>
      </c>
      <c r="N49" s="239">
        <v>0</v>
      </c>
      <c r="O49" s="239">
        <v>0</v>
      </c>
      <c r="P49" s="239">
        <v>0</v>
      </c>
      <c r="Q49" s="239">
        <v>0</v>
      </c>
      <c r="R49" s="239">
        <v>0</v>
      </c>
      <c r="S49" s="239">
        <v>0</v>
      </c>
      <c r="T49" s="239">
        <v>0</v>
      </c>
      <c r="U49" s="239">
        <v>0</v>
      </c>
      <c r="V49" s="239">
        <v>0</v>
      </c>
      <c r="W49" s="239">
        <v>0</v>
      </c>
      <c r="X49" s="239">
        <v>0</v>
      </c>
      <c r="Y49" s="239">
        <v>0</v>
      </c>
      <c r="Z49" s="240">
        <v>0</v>
      </c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</row>
    <row r="50" spans="1:47" ht="16.5" customHeight="1">
      <c r="A50" s="1240" t="s">
        <v>24</v>
      </c>
      <c r="B50" s="1241"/>
      <c r="C50" s="1241"/>
      <c r="D50" s="180" t="s">
        <v>27</v>
      </c>
      <c r="E50" s="232">
        <v>0</v>
      </c>
      <c r="F50" s="232">
        <v>0</v>
      </c>
      <c r="G50" s="232">
        <v>0</v>
      </c>
      <c r="H50" s="232">
        <v>0</v>
      </c>
      <c r="I50" s="232">
        <v>0</v>
      </c>
      <c r="J50" s="232">
        <v>0</v>
      </c>
      <c r="K50" s="232">
        <v>0</v>
      </c>
      <c r="L50" s="232">
        <v>0</v>
      </c>
      <c r="M50" s="232">
        <v>0</v>
      </c>
      <c r="N50" s="232">
        <v>0</v>
      </c>
      <c r="O50" s="232">
        <v>0</v>
      </c>
      <c r="P50" s="232">
        <v>0</v>
      </c>
      <c r="Q50" s="232">
        <v>0</v>
      </c>
      <c r="R50" s="232">
        <v>0</v>
      </c>
      <c r="S50" s="232">
        <v>0</v>
      </c>
      <c r="T50" s="232">
        <v>0</v>
      </c>
      <c r="U50" s="232">
        <v>0</v>
      </c>
      <c r="V50" s="232">
        <v>0</v>
      </c>
      <c r="W50" s="232">
        <v>0</v>
      </c>
      <c r="X50" s="232">
        <v>0</v>
      </c>
      <c r="Y50" s="232">
        <v>0</v>
      </c>
      <c r="Z50" s="233">
        <v>0</v>
      </c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</row>
    <row r="51" spans="1:47" ht="16.5" customHeight="1">
      <c r="A51" s="1240"/>
      <c r="B51" s="1241"/>
      <c r="C51" s="1241"/>
      <c r="D51" s="182" t="s">
        <v>28</v>
      </c>
      <c r="E51" s="234">
        <v>0</v>
      </c>
      <c r="F51" s="234">
        <v>0</v>
      </c>
      <c r="G51" s="234">
        <v>0</v>
      </c>
      <c r="H51" s="234">
        <v>0</v>
      </c>
      <c r="I51" s="234">
        <v>0</v>
      </c>
      <c r="J51" s="234">
        <v>0</v>
      </c>
      <c r="K51" s="234">
        <v>0</v>
      </c>
      <c r="L51" s="234">
        <v>0</v>
      </c>
      <c r="M51" s="234">
        <v>23</v>
      </c>
      <c r="N51" s="234">
        <v>0</v>
      </c>
      <c r="O51" s="234">
        <v>0</v>
      </c>
      <c r="P51" s="234">
        <v>0</v>
      </c>
      <c r="Q51" s="234">
        <v>0</v>
      </c>
      <c r="R51" s="234">
        <v>0</v>
      </c>
      <c r="S51" s="234">
        <v>0</v>
      </c>
      <c r="T51" s="234">
        <v>0</v>
      </c>
      <c r="U51" s="234">
        <v>0</v>
      </c>
      <c r="V51" s="234">
        <v>0</v>
      </c>
      <c r="W51" s="234">
        <v>0</v>
      </c>
      <c r="X51" s="234">
        <v>0</v>
      </c>
      <c r="Y51" s="234">
        <v>0</v>
      </c>
      <c r="Z51" s="235">
        <v>23</v>
      </c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</row>
    <row r="52" spans="1:47" ht="16.5" customHeight="1">
      <c r="A52" s="1240"/>
      <c r="B52" s="1241"/>
      <c r="C52" s="1241"/>
      <c r="D52" s="181" t="s">
        <v>26</v>
      </c>
      <c r="E52" s="239">
        <v>0</v>
      </c>
      <c r="F52" s="239">
        <v>0</v>
      </c>
      <c r="G52" s="239">
        <v>0</v>
      </c>
      <c r="H52" s="239">
        <v>0</v>
      </c>
      <c r="I52" s="239">
        <v>0</v>
      </c>
      <c r="J52" s="239">
        <v>0</v>
      </c>
      <c r="K52" s="239">
        <v>0</v>
      </c>
      <c r="L52" s="239">
        <v>0</v>
      </c>
      <c r="M52" s="239">
        <v>0</v>
      </c>
      <c r="N52" s="239">
        <v>0</v>
      </c>
      <c r="O52" s="239">
        <v>0</v>
      </c>
      <c r="P52" s="239">
        <v>0</v>
      </c>
      <c r="Q52" s="239">
        <v>0</v>
      </c>
      <c r="R52" s="239">
        <v>0</v>
      </c>
      <c r="S52" s="239">
        <v>0</v>
      </c>
      <c r="T52" s="239">
        <v>0</v>
      </c>
      <c r="U52" s="239">
        <v>0</v>
      </c>
      <c r="V52" s="239">
        <v>0</v>
      </c>
      <c r="W52" s="239">
        <v>0</v>
      </c>
      <c r="X52" s="239">
        <v>0</v>
      </c>
      <c r="Y52" s="239">
        <v>0</v>
      </c>
      <c r="Z52" s="240">
        <v>0</v>
      </c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</row>
    <row r="53" spans="1:47" ht="16.5" customHeight="1">
      <c r="A53" s="1240" t="s">
        <v>33</v>
      </c>
      <c r="B53" s="1241"/>
      <c r="C53" s="1241"/>
      <c r="D53" s="180" t="s">
        <v>27</v>
      </c>
      <c r="E53" s="232">
        <v>0</v>
      </c>
      <c r="F53" s="232">
        <v>0</v>
      </c>
      <c r="G53" s="232">
        <v>0</v>
      </c>
      <c r="H53" s="232">
        <v>0</v>
      </c>
      <c r="I53" s="232">
        <v>0</v>
      </c>
      <c r="J53" s="232">
        <v>0</v>
      </c>
      <c r="K53" s="232">
        <v>0</v>
      </c>
      <c r="L53" s="232">
        <v>0</v>
      </c>
      <c r="M53" s="232">
        <v>0</v>
      </c>
      <c r="N53" s="232">
        <v>0</v>
      </c>
      <c r="O53" s="232">
        <v>0</v>
      </c>
      <c r="P53" s="232">
        <v>0</v>
      </c>
      <c r="Q53" s="232">
        <v>0</v>
      </c>
      <c r="R53" s="232">
        <v>3</v>
      </c>
      <c r="S53" s="232">
        <v>0</v>
      </c>
      <c r="T53" s="232">
        <v>0</v>
      </c>
      <c r="U53" s="232">
        <v>0</v>
      </c>
      <c r="V53" s="232">
        <v>0</v>
      </c>
      <c r="W53" s="232">
        <v>0</v>
      </c>
      <c r="X53" s="232">
        <v>0</v>
      </c>
      <c r="Y53" s="232">
        <v>0</v>
      </c>
      <c r="Z53" s="233">
        <v>3</v>
      </c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</row>
    <row r="54" spans="1:47" ht="16.5" customHeight="1">
      <c r="A54" s="1240"/>
      <c r="B54" s="1241"/>
      <c r="C54" s="1241"/>
      <c r="D54" s="182" t="s">
        <v>28</v>
      </c>
      <c r="E54" s="234">
        <v>0</v>
      </c>
      <c r="F54" s="234">
        <v>0</v>
      </c>
      <c r="G54" s="234">
        <v>0</v>
      </c>
      <c r="H54" s="234">
        <v>0</v>
      </c>
      <c r="I54" s="234">
        <v>0</v>
      </c>
      <c r="J54" s="234">
        <v>0</v>
      </c>
      <c r="K54" s="234">
        <v>32</v>
      </c>
      <c r="L54" s="234">
        <v>0</v>
      </c>
      <c r="M54" s="234">
        <v>23</v>
      </c>
      <c r="N54" s="234">
        <v>0</v>
      </c>
      <c r="O54" s="234">
        <v>0</v>
      </c>
      <c r="P54" s="234">
        <v>0</v>
      </c>
      <c r="Q54" s="234">
        <v>0</v>
      </c>
      <c r="R54" s="234">
        <v>504</v>
      </c>
      <c r="S54" s="234">
        <v>0</v>
      </c>
      <c r="T54" s="234">
        <v>0</v>
      </c>
      <c r="U54" s="234">
        <v>0</v>
      </c>
      <c r="V54" s="234">
        <v>0</v>
      </c>
      <c r="W54" s="234">
        <v>0</v>
      </c>
      <c r="X54" s="234">
        <v>0</v>
      </c>
      <c r="Y54" s="234">
        <v>0</v>
      </c>
      <c r="Z54" s="235">
        <v>559</v>
      </c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</row>
    <row r="55" spans="1:47" ht="16.5" customHeight="1" thickBot="1">
      <c r="A55" s="1242"/>
      <c r="B55" s="1243"/>
      <c r="C55" s="1243"/>
      <c r="D55" s="186" t="s">
        <v>26</v>
      </c>
      <c r="E55" s="241">
        <v>0</v>
      </c>
      <c r="F55" s="241">
        <v>0</v>
      </c>
      <c r="G55" s="241">
        <v>0</v>
      </c>
      <c r="H55" s="241">
        <v>0</v>
      </c>
      <c r="I55" s="241">
        <v>0</v>
      </c>
      <c r="J55" s="241">
        <v>0</v>
      </c>
      <c r="K55" s="241">
        <v>2</v>
      </c>
      <c r="L55" s="241">
        <v>0</v>
      </c>
      <c r="M55" s="241">
        <v>0</v>
      </c>
      <c r="N55" s="241">
        <v>0</v>
      </c>
      <c r="O55" s="241">
        <v>0</v>
      </c>
      <c r="P55" s="241">
        <v>0</v>
      </c>
      <c r="Q55" s="241">
        <v>0</v>
      </c>
      <c r="R55" s="241">
        <v>0</v>
      </c>
      <c r="S55" s="241">
        <v>0</v>
      </c>
      <c r="T55" s="241">
        <v>0</v>
      </c>
      <c r="U55" s="241">
        <v>0</v>
      </c>
      <c r="V55" s="241">
        <v>0</v>
      </c>
      <c r="W55" s="241">
        <v>0</v>
      </c>
      <c r="X55" s="241">
        <v>0</v>
      </c>
      <c r="Y55" s="241">
        <v>0</v>
      </c>
      <c r="Z55" s="241">
        <v>2</v>
      </c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</row>
    <row r="56" spans="1:47" ht="16.5" customHeight="1" thickBot="1">
      <c r="A56" s="177"/>
      <c r="B56" s="177"/>
      <c r="C56" s="177"/>
      <c r="D56" s="177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</row>
    <row r="57" spans="1:47" ht="16.5" customHeight="1">
      <c r="A57" s="177"/>
      <c r="B57" s="177"/>
      <c r="C57" s="177"/>
      <c r="D57" s="177"/>
      <c r="E57" s="221"/>
      <c r="F57" s="221"/>
      <c r="G57" s="1235" t="s">
        <v>422</v>
      </c>
      <c r="H57" s="1236"/>
      <c r="I57" s="1236"/>
      <c r="J57" s="1236"/>
      <c r="K57" s="1227" t="s">
        <v>434</v>
      </c>
      <c r="L57" s="1228"/>
      <c r="M57" s="1231" t="s">
        <v>435</v>
      </c>
      <c r="N57" s="1232"/>
      <c r="O57" s="1232"/>
      <c r="P57" s="1232"/>
      <c r="Q57" s="1232"/>
      <c r="R57" s="1232"/>
      <c r="S57" s="1232"/>
      <c r="T57" s="1233"/>
      <c r="U57" s="1231" t="s">
        <v>436</v>
      </c>
      <c r="V57" s="1232"/>
      <c r="W57" s="1232"/>
      <c r="X57" s="1232"/>
      <c r="Y57" s="1232"/>
      <c r="Z57" s="1234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</row>
    <row r="58" spans="1:47" ht="16.5" customHeight="1">
      <c r="A58" s="177"/>
      <c r="B58" s="177"/>
      <c r="C58" s="177"/>
      <c r="D58" s="177"/>
      <c r="E58" s="221"/>
      <c r="F58" s="221"/>
      <c r="G58" s="1237" t="s">
        <v>437</v>
      </c>
      <c r="H58" s="1220"/>
      <c r="I58" s="1220" t="s">
        <v>438</v>
      </c>
      <c r="J58" s="1220"/>
      <c r="K58" s="1229"/>
      <c r="L58" s="1230"/>
      <c r="M58" s="1220" t="s">
        <v>439</v>
      </c>
      <c r="N58" s="1220"/>
      <c r="O58" s="1220" t="s">
        <v>440</v>
      </c>
      <c r="P58" s="1220"/>
      <c r="Q58" s="1220" t="s">
        <v>441</v>
      </c>
      <c r="R58" s="1220"/>
      <c r="S58" s="1220" t="s">
        <v>442</v>
      </c>
      <c r="T58" s="1220"/>
      <c r="U58" s="1223" t="s">
        <v>437</v>
      </c>
      <c r="V58" s="1224"/>
      <c r="W58" s="1220" t="s">
        <v>443</v>
      </c>
      <c r="X58" s="1220"/>
      <c r="Y58" s="1220" t="s">
        <v>444</v>
      </c>
      <c r="Z58" s="1225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</row>
    <row r="59" spans="1:47" ht="16.5" customHeight="1" thickBot="1">
      <c r="A59" s="177"/>
      <c r="B59" s="177"/>
      <c r="C59" s="177"/>
      <c r="D59" s="177"/>
      <c r="E59" s="221"/>
      <c r="F59" s="221"/>
      <c r="G59" s="1226">
        <v>0</v>
      </c>
      <c r="H59" s="1218"/>
      <c r="I59" s="1218">
        <v>0</v>
      </c>
      <c r="J59" s="1218"/>
      <c r="K59" s="1218">
        <v>0</v>
      </c>
      <c r="L59" s="1218"/>
      <c r="M59" s="1218">
        <v>0</v>
      </c>
      <c r="N59" s="1218"/>
      <c r="O59" s="1218">
        <v>0</v>
      </c>
      <c r="P59" s="1218"/>
      <c r="Q59" s="1218">
        <v>0</v>
      </c>
      <c r="R59" s="1218"/>
      <c r="S59" s="1221">
        <v>0</v>
      </c>
      <c r="T59" s="1222"/>
      <c r="U59" s="1218">
        <v>3</v>
      </c>
      <c r="V59" s="1218"/>
      <c r="W59" s="1218">
        <v>559</v>
      </c>
      <c r="X59" s="1218"/>
      <c r="Y59" s="1218">
        <v>2</v>
      </c>
      <c r="Z59" s="1219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</row>
    <row r="60" spans="1:47" ht="16.5" customHeight="1"/>
  </sheetData>
  <mergeCells count="48"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5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0"/>
  <sheetViews>
    <sheetView topLeftCell="B3" zoomScale="60" zoomScaleNormal="60" workbookViewId="0"/>
  </sheetViews>
  <sheetFormatPr defaultRowHeight="13.5"/>
  <cols>
    <col min="31" max="33" width="0" hidden="1" customWidth="1"/>
  </cols>
  <sheetData>
    <row r="1" spans="1:47" ht="18.75">
      <c r="A1" s="1244" t="s">
        <v>74</v>
      </c>
      <c r="B1" s="1245"/>
      <c r="C1" s="1245"/>
      <c r="D1" s="1245"/>
      <c r="E1" s="1245"/>
      <c r="F1" s="1245"/>
      <c r="G1" s="1245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</row>
    <row r="2" spans="1:47" ht="25.5">
      <c r="A2" s="1246" t="s">
        <v>0</v>
      </c>
      <c r="B2" s="1246"/>
      <c r="C2" s="1246"/>
      <c r="D2" s="1246"/>
      <c r="E2" s="1246"/>
      <c r="F2" s="1246"/>
      <c r="G2" s="1246"/>
      <c r="H2" s="1246"/>
      <c r="I2" s="1246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</row>
    <row r="3" spans="1:47" ht="14.25" thickBot="1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</row>
    <row r="4" spans="1:47" ht="16.5" customHeight="1">
      <c r="A4" s="205" t="s">
        <v>36</v>
      </c>
      <c r="B4" s="206" t="s">
        <v>35</v>
      </c>
      <c r="C4" s="206" t="s">
        <v>1</v>
      </c>
      <c r="D4" s="206" t="s">
        <v>2</v>
      </c>
      <c r="E4" s="206" t="s">
        <v>3</v>
      </c>
      <c r="F4" s="206" t="s">
        <v>4</v>
      </c>
      <c r="G4" s="206" t="s">
        <v>5</v>
      </c>
      <c r="H4" s="206" t="s">
        <v>6</v>
      </c>
      <c r="I4" s="206" t="s">
        <v>7</v>
      </c>
      <c r="J4" s="206" t="s">
        <v>8</v>
      </c>
      <c r="K4" s="206" t="s">
        <v>9</v>
      </c>
      <c r="L4" s="206" t="s">
        <v>10</v>
      </c>
      <c r="M4" s="206" t="s">
        <v>11</v>
      </c>
      <c r="N4" s="206" t="s">
        <v>12</v>
      </c>
      <c r="O4" s="206" t="s">
        <v>13</v>
      </c>
      <c r="P4" s="206" t="s">
        <v>14</v>
      </c>
      <c r="Q4" s="206" t="s">
        <v>15</v>
      </c>
      <c r="R4" s="206" t="s">
        <v>16</v>
      </c>
      <c r="S4" s="206" t="s">
        <v>17</v>
      </c>
      <c r="T4" s="206" t="s">
        <v>18</v>
      </c>
      <c r="U4" s="206" t="s">
        <v>19</v>
      </c>
      <c r="V4" s="206" t="s">
        <v>20</v>
      </c>
      <c r="W4" s="206" t="s">
        <v>21</v>
      </c>
      <c r="X4" s="206" t="s">
        <v>22</v>
      </c>
      <c r="Y4" s="206" t="s">
        <v>23</v>
      </c>
      <c r="Z4" s="207" t="s">
        <v>25</v>
      </c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</row>
    <row r="5" spans="1:47" ht="16.5" customHeight="1">
      <c r="A5" s="1240" t="s">
        <v>32</v>
      </c>
      <c r="B5" s="1241" t="s">
        <v>29</v>
      </c>
      <c r="C5" s="1241" t="s">
        <v>51</v>
      </c>
      <c r="D5" s="202" t="s">
        <v>27</v>
      </c>
      <c r="E5" s="231">
        <v>0</v>
      </c>
      <c r="F5" s="232">
        <v>0</v>
      </c>
      <c r="G5" s="232">
        <v>0</v>
      </c>
      <c r="H5" s="232">
        <v>0</v>
      </c>
      <c r="I5" s="232">
        <v>0</v>
      </c>
      <c r="J5" s="232">
        <v>0</v>
      </c>
      <c r="K5" s="232">
        <v>0</v>
      </c>
      <c r="L5" s="232">
        <v>0</v>
      </c>
      <c r="M5" s="232">
        <v>0</v>
      </c>
      <c r="N5" s="232">
        <v>2</v>
      </c>
      <c r="O5" s="232">
        <v>0</v>
      </c>
      <c r="P5" s="232">
        <v>0</v>
      </c>
      <c r="Q5" s="232">
        <v>0</v>
      </c>
      <c r="R5" s="232">
        <v>1</v>
      </c>
      <c r="S5" s="232">
        <v>0</v>
      </c>
      <c r="T5" s="232">
        <v>0</v>
      </c>
      <c r="U5" s="232">
        <v>0</v>
      </c>
      <c r="V5" s="232">
        <v>0</v>
      </c>
      <c r="W5" s="232">
        <v>0</v>
      </c>
      <c r="X5" s="232">
        <v>0</v>
      </c>
      <c r="Y5" s="232">
        <v>0</v>
      </c>
      <c r="Z5" s="233">
        <v>4</v>
      </c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</row>
    <row r="6" spans="1:47" ht="16.5" customHeight="1">
      <c r="A6" s="1240"/>
      <c r="B6" s="1241"/>
      <c r="C6" s="1241"/>
      <c r="D6" s="204" t="s">
        <v>28</v>
      </c>
      <c r="E6" s="234">
        <v>0</v>
      </c>
      <c r="F6" s="234">
        <v>0</v>
      </c>
      <c r="G6" s="234">
        <v>0</v>
      </c>
      <c r="H6" s="234">
        <v>0</v>
      </c>
      <c r="I6" s="234">
        <v>0</v>
      </c>
      <c r="J6" s="234">
        <v>0</v>
      </c>
      <c r="K6" s="234">
        <v>8</v>
      </c>
      <c r="L6" s="234">
        <v>0</v>
      </c>
      <c r="M6" s="234">
        <v>0</v>
      </c>
      <c r="N6" s="234">
        <v>764</v>
      </c>
      <c r="O6" s="234">
        <v>24</v>
      </c>
      <c r="P6" s="234">
        <v>146</v>
      </c>
      <c r="Q6" s="234">
        <v>94</v>
      </c>
      <c r="R6" s="234">
        <v>433</v>
      </c>
      <c r="S6" s="234">
        <v>0</v>
      </c>
      <c r="T6" s="234">
        <v>0</v>
      </c>
      <c r="U6" s="234">
        <v>0</v>
      </c>
      <c r="V6" s="234">
        <v>0</v>
      </c>
      <c r="W6" s="234">
        <v>0</v>
      </c>
      <c r="X6" s="234">
        <v>0</v>
      </c>
      <c r="Y6" s="234">
        <v>0</v>
      </c>
      <c r="Z6" s="235">
        <v>1469</v>
      </c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</row>
    <row r="7" spans="1:47" ht="16.5" customHeight="1">
      <c r="A7" s="1240"/>
      <c r="B7" s="1241"/>
      <c r="C7" s="1241"/>
      <c r="D7" s="203" t="s">
        <v>26</v>
      </c>
      <c r="E7" s="236">
        <v>0</v>
      </c>
      <c r="F7" s="236">
        <v>0</v>
      </c>
      <c r="G7" s="236">
        <v>0</v>
      </c>
      <c r="H7" s="236">
        <v>0</v>
      </c>
      <c r="I7" s="236">
        <v>0</v>
      </c>
      <c r="J7" s="236">
        <v>0</v>
      </c>
      <c r="K7" s="236">
        <v>0</v>
      </c>
      <c r="L7" s="236">
        <v>0</v>
      </c>
      <c r="M7" s="236">
        <v>0</v>
      </c>
      <c r="N7" s="236">
        <v>12</v>
      </c>
      <c r="O7" s="236">
        <v>0</v>
      </c>
      <c r="P7" s="236">
        <v>2</v>
      </c>
      <c r="Q7" s="236">
        <v>1</v>
      </c>
      <c r="R7" s="236">
        <v>3</v>
      </c>
      <c r="S7" s="236">
        <v>0</v>
      </c>
      <c r="T7" s="236">
        <v>0</v>
      </c>
      <c r="U7" s="236">
        <v>0</v>
      </c>
      <c r="V7" s="236">
        <v>0</v>
      </c>
      <c r="W7" s="236">
        <v>0</v>
      </c>
      <c r="X7" s="236">
        <v>0</v>
      </c>
      <c r="Y7" s="236">
        <v>0</v>
      </c>
      <c r="Z7" s="237">
        <v>18</v>
      </c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</row>
    <row r="8" spans="1:47" ht="16.5" customHeight="1">
      <c r="A8" s="1240"/>
      <c r="B8" s="1241"/>
      <c r="C8" s="1241" t="s">
        <v>52</v>
      </c>
      <c r="D8" s="202" t="s">
        <v>27</v>
      </c>
      <c r="E8" s="232">
        <v>0</v>
      </c>
      <c r="F8" s="232">
        <v>0</v>
      </c>
      <c r="G8" s="232">
        <v>0</v>
      </c>
      <c r="H8" s="232">
        <v>7</v>
      </c>
      <c r="I8" s="232">
        <v>11</v>
      </c>
      <c r="J8" s="232">
        <v>11</v>
      </c>
      <c r="K8" s="232">
        <v>11</v>
      </c>
      <c r="L8" s="232">
        <v>1</v>
      </c>
      <c r="M8" s="232">
        <v>0</v>
      </c>
      <c r="N8" s="232">
        <v>5</v>
      </c>
      <c r="O8" s="232">
        <v>5</v>
      </c>
      <c r="P8" s="232">
        <v>3</v>
      </c>
      <c r="Q8" s="232">
        <v>1</v>
      </c>
      <c r="R8" s="232">
        <v>0</v>
      </c>
      <c r="S8" s="232">
        <v>0</v>
      </c>
      <c r="T8" s="232">
        <v>0</v>
      </c>
      <c r="U8" s="232">
        <v>0</v>
      </c>
      <c r="V8" s="232">
        <v>0</v>
      </c>
      <c r="W8" s="232">
        <v>0</v>
      </c>
      <c r="X8" s="232">
        <v>1</v>
      </c>
      <c r="Y8" s="232">
        <v>0</v>
      </c>
      <c r="Z8" s="233">
        <v>56</v>
      </c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</row>
    <row r="9" spans="1:47" ht="16.5" customHeight="1">
      <c r="A9" s="1240"/>
      <c r="B9" s="1241"/>
      <c r="C9" s="1241"/>
      <c r="D9" s="204" t="s">
        <v>28</v>
      </c>
      <c r="E9" s="234">
        <v>0</v>
      </c>
      <c r="F9" s="234">
        <v>0</v>
      </c>
      <c r="G9" s="234">
        <v>8</v>
      </c>
      <c r="H9" s="234">
        <v>352</v>
      </c>
      <c r="I9" s="234">
        <v>901</v>
      </c>
      <c r="J9" s="234">
        <v>1160</v>
      </c>
      <c r="K9" s="234">
        <v>1436</v>
      </c>
      <c r="L9" s="234">
        <v>196</v>
      </c>
      <c r="M9" s="234">
        <v>67</v>
      </c>
      <c r="N9" s="234">
        <v>917</v>
      </c>
      <c r="O9" s="234">
        <v>907</v>
      </c>
      <c r="P9" s="234">
        <v>552</v>
      </c>
      <c r="Q9" s="234">
        <v>198</v>
      </c>
      <c r="R9" s="234">
        <v>60</v>
      </c>
      <c r="S9" s="234">
        <v>0</v>
      </c>
      <c r="T9" s="234">
        <v>0</v>
      </c>
      <c r="U9" s="234">
        <v>0</v>
      </c>
      <c r="V9" s="234">
        <v>0</v>
      </c>
      <c r="W9" s="234">
        <v>0</v>
      </c>
      <c r="X9" s="234">
        <v>167</v>
      </c>
      <c r="Y9" s="234">
        <v>0</v>
      </c>
      <c r="Z9" s="235">
        <v>6921</v>
      </c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</row>
    <row r="10" spans="1:47" ht="16.5" customHeight="1">
      <c r="A10" s="1240"/>
      <c r="B10" s="1241"/>
      <c r="C10" s="1241"/>
      <c r="D10" s="203" t="s">
        <v>26</v>
      </c>
      <c r="E10" s="236">
        <v>0</v>
      </c>
      <c r="F10" s="236">
        <v>0</v>
      </c>
      <c r="G10" s="236">
        <v>1</v>
      </c>
      <c r="H10" s="236">
        <v>36</v>
      </c>
      <c r="I10" s="236">
        <v>55</v>
      </c>
      <c r="J10" s="236">
        <v>52</v>
      </c>
      <c r="K10" s="236">
        <v>45</v>
      </c>
      <c r="L10" s="236">
        <v>5</v>
      </c>
      <c r="M10" s="236">
        <v>1</v>
      </c>
      <c r="N10" s="236">
        <v>16</v>
      </c>
      <c r="O10" s="236">
        <v>12</v>
      </c>
      <c r="P10" s="236">
        <v>5</v>
      </c>
      <c r="Q10" s="236">
        <v>1</v>
      </c>
      <c r="R10" s="236">
        <v>0</v>
      </c>
      <c r="S10" s="236">
        <v>0</v>
      </c>
      <c r="T10" s="236">
        <v>0</v>
      </c>
      <c r="U10" s="236">
        <v>0</v>
      </c>
      <c r="V10" s="236">
        <v>0</v>
      </c>
      <c r="W10" s="236">
        <v>0</v>
      </c>
      <c r="X10" s="236">
        <v>1</v>
      </c>
      <c r="Y10" s="236">
        <v>0</v>
      </c>
      <c r="Z10" s="237">
        <v>230</v>
      </c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</row>
    <row r="11" spans="1:47" ht="16.5" customHeight="1">
      <c r="A11" s="1240"/>
      <c r="B11" s="1241"/>
      <c r="C11" s="1241" t="s">
        <v>53</v>
      </c>
      <c r="D11" s="202" t="s">
        <v>27</v>
      </c>
      <c r="E11" s="232"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0</v>
      </c>
      <c r="K11" s="232">
        <v>0</v>
      </c>
      <c r="L11" s="232">
        <v>0</v>
      </c>
      <c r="M11" s="232">
        <v>0</v>
      </c>
      <c r="N11" s="232">
        <v>33</v>
      </c>
      <c r="O11" s="232">
        <v>15</v>
      </c>
      <c r="P11" s="232">
        <v>44</v>
      </c>
      <c r="Q11" s="232">
        <v>18</v>
      </c>
      <c r="R11" s="232">
        <v>4</v>
      </c>
      <c r="S11" s="232">
        <v>1</v>
      </c>
      <c r="T11" s="232">
        <v>0</v>
      </c>
      <c r="U11" s="232">
        <v>0</v>
      </c>
      <c r="V11" s="232">
        <v>0</v>
      </c>
      <c r="W11" s="232">
        <v>1</v>
      </c>
      <c r="X11" s="232">
        <v>0</v>
      </c>
      <c r="Y11" s="232">
        <v>0</v>
      </c>
      <c r="Z11" s="233">
        <v>116</v>
      </c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</row>
    <row r="12" spans="1:47" ht="16.5" customHeight="1">
      <c r="A12" s="1240"/>
      <c r="B12" s="1241"/>
      <c r="C12" s="1241"/>
      <c r="D12" s="204" t="s">
        <v>28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4">
        <v>0</v>
      </c>
      <c r="K12" s="234">
        <v>0</v>
      </c>
      <c r="L12" s="234">
        <v>0</v>
      </c>
      <c r="M12" s="234">
        <v>0</v>
      </c>
      <c r="N12" s="234">
        <v>5155</v>
      </c>
      <c r="O12" s="234">
        <v>2479</v>
      </c>
      <c r="P12" s="234">
        <v>8013</v>
      </c>
      <c r="Q12" s="234">
        <v>3426</v>
      </c>
      <c r="R12" s="234">
        <v>813</v>
      </c>
      <c r="S12" s="234">
        <v>147</v>
      </c>
      <c r="T12" s="234">
        <v>98</v>
      </c>
      <c r="U12" s="234">
        <v>0</v>
      </c>
      <c r="V12" s="234">
        <v>0</v>
      </c>
      <c r="W12" s="234">
        <v>174</v>
      </c>
      <c r="X12" s="234">
        <v>61</v>
      </c>
      <c r="Y12" s="234">
        <v>0</v>
      </c>
      <c r="Z12" s="235">
        <v>20366</v>
      </c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</row>
    <row r="13" spans="1:47" ht="16.5" customHeight="1">
      <c r="A13" s="1240"/>
      <c r="B13" s="1241"/>
      <c r="C13" s="1241"/>
      <c r="D13" s="203" t="s">
        <v>26</v>
      </c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6">
        <v>0</v>
      </c>
      <c r="K13" s="236">
        <v>0</v>
      </c>
      <c r="L13" s="236">
        <v>0</v>
      </c>
      <c r="M13" s="236">
        <v>0</v>
      </c>
      <c r="N13" s="236">
        <v>108</v>
      </c>
      <c r="O13" s="236">
        <v>43</v>
      </c>
      <c r="P13" s="236">
        <v>93</v>
      </c>
      <c r="Q13" s="236">
        <v>28</v>
      </c>
      <c r="R13" s="236">
        <v>5</v>
      </c>
      <c r="S13" s="236">
        <v>1</v>
      </c>
      <c r="T13" s="236">
        <v>1</v>
      </c>
      <c r="U13" s="236">
        <v>0</v>
      </c>
      <c r="V13" s="236">
        <v>0</v>
      </c>
      <c r="W13" s="236">
        <v>1</v>
      </c>
      <c r="X13" s="236">
        <v>0</v>
      </c>
      <c r="Y13" s="236">
        <v>0</v>
      </c>
      <c r="Z13" s="237">
        <v>280</v>
      </c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</row>
    <row r="14" spans="1:47" ht="16.5" customHeight="1">
      <c r="A14" s="1240"/>
      <c r="B14" s="1241"/>
      <c r="C14" s="1247" t="s">
        <v>54</v>
      </c>
      <c r="D14" s="202" t="s">
        <v>27</v>
      </c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0</v>
      </c>
      <c r="K14" s="232">
        <v>0</v>
      </c>
      <c r="L14" s="232">
        <v>0</v>
      </c>
      <c r="M14" s="232">
        <v>0</v>
      </c>
      <c r="N14" s="232">
        <v>0</v>
      </c>
      <c r="O14" s="232">
        <v>3</v>
      </c>
      <c r="P14" s="232">
        <v>0</v>
      </c>
      <c r="Q14" s="232">
        <v>0</v>
      </c>
      <c r="R14" s="232">
        <v>0</v>
      </c>
      <c r="S14" s="232">
        <v>0</v>
      </c>
      <c r="T14" s="232">
        <v>0</v>
      </c>
      <c r="U14" s="232">
        <v>0</v>
      </c>
      <c r="V14" s="232">
        <v>0</v>
      </c>
      <c r="W14" s="232">
        <v>0</v>
      </c>
      <c r="X14" s="232">
        <v>0</v>
      </c>
      <c r="Y14" s="232">
        <v>0</v>
      </c>
      <c r="Z14" s="233">
        <v>3</v>
      </c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</row>
    <row r="15" spans="1:47" ht="16.5" customHeight="1">
      <c r="A15" s="1240"/>
      <c r="B15" s="1241"/>
      <c r="C15" s="1247"/>
      <c r="D15" s="204" t="s">
        <v>28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0</v>
      </c>
      <c r="N15" s="234">
        <v>0</v>
      </c>
      <c r="O15" s="234">
        <v>480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5">
        <v>480</v>
      </c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</row>
    <row r="16" spans="1:47" ht="16.5" customHeight="1">
      <c r="A16" s="1240"/>
      <c r="B16" s="1241"/>
      <c r="C16" s="1247"/>
      <c r="D16" s="203" t="s">
        <v>26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8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8">
        <v>8</v>
      </c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</row>
    <row r="17" spans="1:47" ht="16.5" customHeight="1">
      <c r="A17" s="1240"/>
      <c r="B17" s="1241" t="s">
        <v>30</v>
      </c>
      <c r="C17" s="1241"/>
      <c r="D17" s="202" t="s">
        <v>27</v>
      </c>
      <c r="E17" s="232">
        <v>0</v>
      </c>
      <c r="F17" s="232">
        <v>0</v>
      </c>
      <c r="G17" s="232">
        <v>0</v>
      </c>
      <c r="H17" s="232">
        <v>7</v>
      </c>
      <c r="I17" s="232">
        <v>11</v>
      </c>
      <c r="J17" s="232">
        <v>11</v>
      </c>
      <c r="K17" s="232">
        <v>11</v>
      </c>
      <c r="L17" s="232">
        <v>1</v>
      </c>
      <c r="M17" s="232">
        <v>0</v>
      </c>
      <c r="N17" s="232">
        <v>40</v>
      </c>
      <c r="O17" s="232">
        <v>22</v>
      </c>
      <c r="P17" s="232">
        <v>47</v>
      </c>
      <c r="Q17" s="232">
        <v>19</v>
      </c>
      <c r="R17" s="232">
        <v>5</v>
      </c>
      <c r="S17" s="232">
        <v>1</v>
      </c>
      <c r="T17" s="232">
        <v>0</v>
      </c>
      <c r="U17" s="232">
        <v>0</v>
      </c>
      <c r="V17" s="232">
        <v>0</v>
      </c>
      <c r="W17" s="232">
        <v>1</v>
      </c>
      <c r="X17" s="232">
        <v>1</v>
      </c>
      <c r="Y17" s="232">
        <v>0</v>
      </c>
      <c r="Z17" s="233">
        <v>179</v>
      </c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</row>
    <row r="18" spans="1:47" ht="16.5" customHeight="1">
      <c r="A18" s="1240"/>
      <c r="B18" s="1241"/>
      <c r="C18" s="1241"/>
      <c r="D18" s="204" t="s">
        <v>28</v>
      </c>
      <c r="E18" s="234">
        <v>0</v>
      </c>
      <c r="F18" s="234">
        <v>0</v>
      </c>
      <c r="G18" s="234">
        <v>8</v>
      </c>
      <c r="H18" s="234">
        <v>352</v>
      </c>
      <c r="I18" s="234">
        <v>901</v>
      </c>
      <c r="J18" s="234">
        <v>1160</v>
      </c>
      <c r="K18" s="234">
        <v>1444</v>
      </c>
      <c r="L18" s="234">
        <v>196</v>
      </c>
      <c r="M18" s="234">
        <v>67</v>
      </c>
      <c r="N18" s="234">
        <v>6836</v>
      </c>
      <c r="O18" s="234">
        <v>3890</v>
      </c>
      <c r="P18" s="234">
        <v>8711</v>
      </c>
      <c r="Q18" s="234">
        <v>3718</v>
      </c>
      <c r="R18" s="234">
        <v>1306</v>
      </c>
      <c r="S18" s="234">
        <v>147</v>
      </c>
      <c r="T18" s="234">
        <v>98</v>
      </c>
      <c r="U18" s="234">
        <v>0</v>
      </c>
      <c r="V18" s="234">
        <v>0</v>
      </c>
      <c r="W18" s="234">
        <v>174</v>
      </c>
      <c r="X18" s="234">
        <v>228</v>
      </c>
      <c r="Y18" s="234">
        <v>0</v>
      </c>
      <c r="Z18" s="235">
        <v>29236</v>
      </c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</row>
    <row r="19" spans="1:47" ht="16.5" customHeight="1">
      <c r="A19" s="1240"/>
      <c r="B19" s="1241"/>
      <c r="C19" s="1241"/>
      <c r="D19" s="203" t="s">
        <v>26</v>
      </c>
      <c r="E19" s="239">
        <v>0</v>
      </c>
      <c r="F19" s="239">
        <v>0</v>
      </c>
      <c r="G19" s="239">
        <v>1</v>
      </c>
      <c r="H19" s="239">
        <v>36</v>
      </c>
      <c r="I19" s="239">
        <v>55</v>
      </c>
      <c r="J19" s="239">
        <v>52</v>
      </c>
      <c r="K19" s="239">
        <v>45</v>
      </c>
      <c r="L19" s="239">
        <v>5</v>
      </c>
      <c r="M19" s="239">
        <v>1</v>
      </c>
      <c r="N19" s="239">
        <v>136</v>
      </c>
      <c r="O19" s="239">
        <v>63</v>
      </c>
      <c r="P19" s="239">
        <v>100</v>
      </c>
      <c r="Q19" s="239">
        <v>30</v>
      </c>
      <c r="R19" s="239">
        <v>8</v>
      </c>
      <c r="S19" s="239">
        <v>1</v>
      </c>
      <c r="T19" s="239">
        <v>1</v>
      </c>
      <c r="U19" s="239">
        <v>0</v>
      </c>
      <c r="V19" s="239">
        <v>0</v>
      </c>
      <c r="W19" s="239">
        <v>1</v>
      </c>
      <c r="X19" s="239">
        <v>1</v>
      </c>
      <c r="Y19" s="239">
        <v>0</v>
      </c>
      <c r="Z19" s="240">
        <v>536</v>
      </c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</row>
    <row r="20" spans="1:47" ht="16.5" customHeight="1">
      <c r="A20" s="1240"/>
      <c r="B20" s="1241" t="s">
        <v>31</v>
      </c>
      <c r="C20" s="1247" t="s">
        <v>55</v>
      </c>
      <c r="D20" s="202" t="s">
        <v>27</v>
      </c>
      <c r="E20" s="232">
        <v>0</v>
      </c>
      <c r="F20" s="232">
        <v>0</v>
      </c>
      <c r="G20" s="232">
        <v>0</v>
      </c>
      <c r="H20" s="232">
        <v>6</v>
      </c>
      <c r="I20" s="232">
        <v>4</v>
      </c>
      <c r="J20" s="232">
        <v>9</v>
      </c>
      <c r="K20" s="232">
        <v>2</v>
      </c>
      <c r="L20" s="232">
        <v>0</v>
      </c>
      <c r="M20" s="232">
        <v>0</v>
      </c>
      <c r="N20" s="232">
        <v>0</v>
      </c>
      <c r="O20" s="232">
        <v>0</v>
      </c>
      <c r="P20" s="232">
        <v>0</v>
      </c>
      <c r="Q20" s="232">
        <v>0</v>
      </c>
      <c r="R20" s="232">
        <v>0</v>
      </c>
      <c r="S20" s="232">
        <v>0</v>
      </c>
      <c r="T20" s="232">
        <v>0</v>
      </c>
      <c r="U20" s="232">
        <v>0</v>
      </c>
      <c r="V20" s="232">
        <v>0</v>
      </c>
      <c r="W20" s="232">
        <v>0</v>
      </c>
      <c r="X20" s="232">
        <v>0</v>
      </c>
      <c r="Y20" s="232">
        <v>0</v>
      </c>
      <c r="Z20" s="233">
        <v>21</v>
      </c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</row>
    <row r="21" spans="1:47" ht="16.5" customHeight="1">
      <c r="A21" s="1240"/>
      <c r="B21" s="1241"/>
      <c r="C21" s="1247"/>
      <c r="D21" s="204" t="s">
        <v>28</v>
      </c>
      <c r="E21" s="234">
        <v>0</v>
      </c>
      <c r="F21" s="234">
        <v>0</v>
      </c>
      <c r="G21" s="234">
        <v>0</v>
      </c>
      <c r="H21" s="234">
        <v>141</v>
      </c>
      <c r="I21" s="234">
        <v>122</v>
      </c>
      <c r="J21" s="234">
        <v>415</v>
      </c>
      <c r="K21" s="234">
        <v>96</v>
      </c>
      <c r="L21" s="234">
        <v>0</v>
      </c>
      <c r="M21" s="234">
        <v>0</v>
      </c>
      <c r="N21" s="234">
        <v>0</v>
      </c>
      <c r="O21" s="234">
        <v>0</v>
      </c>
      <c r="P21" s="234">
        <v>0</v>
      </c>
      <c r="Q21" s="234">
        <v>0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0</v>
      </c>
      <c r="Z21" s="235">
        <v>774</v>
      </c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</row>
    <row r="22" spans="1:47" ht="16.5" customHeight="1">
      <c r="A22" s="1240"/>
      <c r="B22" s="1241"/>
      <c r="C22" s="1247"/>
      <c r="D22" s="203" t="s">
        <v>26</v>
      </c>
      <c r="E22" s="236">
        <v>0</v>
      </c>
      <c r="F22" s="236">
        <v>0</v>
      </c>
      <c r="G22" s="236">
        <v>0</v>
      </c>
      <c r="H22" s="236">
        <v>13</v>
      </c>
      <c r="I22" s="236">
        <v>8</v>
      </c>
      <c r="J22" s="236">
        <v>19</v>
      </c>
      <c r="K22" s="236">
        <v>3</v>
      </c>
      <c r="L22" s="236">
        <v>0</v>
      </c>
      <c r="M22" s="236">
        <v>0</v>
      </c>
      <c r="N22" s="236">
        <v>0</v>
      </c>
      <c r="O22" s="236">
        <v>0</v>
      </c>
      <c r="P22" s="236">
        <v>0</v>
      </c>
      <c r="Q22" s="236">
        <v>0</v>
      </c>
      <c r="R22" s="236">
        <v>0</v>
      </c>
      <c r="S22" s="236">
        <v>0</v>
      </c>
      <c r="T22" s="236">
        <v>0</v>
      </c>
      <c r="U22" s="236">
        <v>0</v>
      </c>
      <c r="V22" s="236">
        <v>0</v>
      </c>
      <c r="W22" s="236">
        <v>0</v>
      </c>
      <c r="X22" s="236">
        <v>0</v>
      </c>
      <c r="Y22" s="236">
        <v>0</v>
      </c>
      <c r="Z22" s="237">
        <v>43</v>
      </c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</row>
    <row r="23" spans="1:47" ht="16.5" customHeight="1">
      <c r="A23" s="1240"/>
      <c r="B23" s="1241"/>
      <c r="C23" s="1247" t="s">
        <v>56</v>
      </c>
      <c r="D23" s="202" t="s">
        <v>27</v>
      </c>
      <c r="E23" s="232">
        <v>0</v>
      </c>
      <c r="F23" s="232">
        <v>0</v>
      </c>
      <c r="G23" s="232">
        <v>0</v>
      </c>
      <c r="H23" s="232">
        <v>6</v>
      </c>
      <c r="I23" s="232">
        <v>0</v>
      </c>
      <c r="J23" s="232">
        <v>0</v>
      </c>
      <c r="K23" s="232">
        <v>2</v>
      </c>
      <c r="L23" s="232">
        <v>1</v>
      </c>
      <c r="M23" s="232">
        <v>4</v>
      </c>
      <c r="N23" s="232">
        <v>0</v>
      </c>
      <c r="O23" s="232">
        <v>0</v>
      </c>
      <c r="P23" s="232">
        <v>0</v>
      </c>
      <c r="Q23" s="232">
        <v>0</v>
      </c>
      <c r="R23" s="232">
        <v>0</v>
      </c>
      <c r="S23" s="232">
        <v>0</v>
      </c>
      <c r="T23" s="232">
        <v>0</v>
      </c>
      <c r="U23" s="232">
        <v>0</v>
      </c>
      <c r="V23" s="232">
        <v>0</v>
      </c>
      <c r="W23" s="232">
        <v>0</v>
      </c>
      <c r="X23" s="232">
        <v>0</v>
      </c>
      <c r="Y23" s="232">
        <v>0</v>
      </c>
      <c r="Z23" s="233">
        <v>13</v>
      </c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</row>
    <row r="24" spans="1:47" ht="16.5" customHeight="1">
      <c r="A24" s="1240"/>
      <c r="B24" s="1241"/>
      <c r="C24" s="1247"/>
      <c r="D24" s="204" t="s">
        <v>28</v>
      </c>
      <c r="E24" s="234">
        <v>0</v>
      </c>
      <c r="F24" s="234">
        <v>0</v>
      </c>
      <c r="G24" s="234">
        <v>0</v>
      </c>
      <c r="H24" s="234">
        <v>141</v>
      </c>
      <c r="I24" s="234">
        <v>0</v>
      </c>
      <c r="J24" s="234">
        <v>0</v>
      </c>
      <c r="K24" s="234">
        <v>94</v>
      </c>
      <c r="L24" s="234">
        <v>33</v>
      </c>
      <c r="M24" s="234">
        <v>290</v>
      </c>
      <c r="N24" s="234">
        <v>0</v>
      </c>
      <c r="O24" s="234">
        <v>0</v>
      </c>
      <c r="P24" s="234">
        <v>0</v>
      </c>
      <c r="Q24" s="234">
        <v>0</v>
      </c>
      <c r="R24" s="234">
        <v>0</v>
      </c>
      <c r="S24" s="234">
        <v>0</v>
      </c>
      <c r="T24" s="234">
        <v>0</v>
      </c>
      <c r="U24" s="234">
        <v>0</v>
      </c>
      <c r="V24" s="234">
        <v>0</v>
      </c>
      <c r="W24" s="234">
        <v>0</v>
      </c>
      <c r="X24" s="234">
        <v>0</v>
      </c>
      <c r="Y24" s="234">
        <v>0</v>
      </c>
      <c r="Z24" s="235">
        <v>558</v>
      </c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</row>
    <row r="25" spans="1:47" ht="16.5" customHeight="1">
      <c r="A25" s="1240"/>
      <c r="B25" s="1241"/>
      <c r="C25" s="1247"/>
      <c r="D25" s="203" t="s">
        <v>26</v>
      </c>
      <c r="E25" s="236">
        <v>0</v>
      </c>
      <c r="F25" s="236">
        <v>0</v>
      </c>
      <c r="G25" s="236">
        <v>0</v>
      </c>
      <c r="H25" s="236">
        <v>13</v>
      </c>
      <c r="I25" s="236">
        <v>0</v>
      </c>
      <c r="J25" s="236">
        <v>0</v>
      </c>
      <c r="K25" s="236">
        <v>2</v>
      </c>
      <c r="L25" s="236">
        <v>1</v>
      </c>
      <c r="M25" s="236">
        <v>3</v>
      </c>
      <c r="N25" s="236">
        <v>0</v>
      </c>
      <c r="O25" s="236">
        <v>0</v>
      </c>
      <c r="P25" s="236">
        <v>0</v>
      </c>
      <c r="Q25" s="236">
        <v>0</v>
      </c>
      <c r="R25" s="236">
        <v>0</v>
      </c>
      <c r="S25" s="236">
        <v>0</v>
      </c>
      <c r="T25" s="236">
        <v>0</v>
      </c>
      <c r="U25" s="236">
        <v>0</v>
      </c>
      <c r="V25" s="236">
        <v>0</v>
      </c>
      <c r="W25" s="236">
        <v>0</v>
      </c>
      <c r="X25" s="236">
        <v>0</v>
      </c>
      <c r="Y25" s="236">
        <v>0</v>
      </c>
      <c r="Z25" s="238">
        <v>19</v>
      </c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</row>
    <row r="26" spans="1:47" ht="16.5" customHeight="1">
      <c r="A26" s="1240"/>
      <c r="B26" s="1241" t="s">
        <v>30</v>
      </c>
      <c r="C26" s="1241"/>
      <c r="D26" s="202" t="s">
        <v>27</v>
      </c>
      <c r="E26" s="232">
        <v>0</v>
      </c>
      <c r="F26" s="232">
        <v>0</v>
      </c>
      <c r="G26" s="232">
        <v>0</v>
      </c>
      <c r="H26" s="232">
        <v>13</v>
      </c>
      <c r="I26" s="232">
        <v>4</v>
      </c>
      <c r="J26" s="232">
        <v>9</v>
      </c>
      <c r="K26" s="232">
        <v>3</v>
      </c>
      <c r="L26" s="232">
        <v>1</v>
      </c>
      <c r="M26" s="232">
        <v>4</v>
      </c>
      <c r="N26" s="232">
        <v>0</v>
      </c>
      <c r="O26" s="232">
        <v>0</v>
      </c>
      <c r="P26" s="232">
        <v>0</v>
      </c>
      <c r="Q26" s="232">
        <v>0</v>
      </c>
      <c r="R26" s="232">
        <v>0</v>
      </c>
      <c r="S26" s="232">
        <v>0</v>
      </c>
      <c r="T26" s="232">
        <v>0</v>
      </c>
      <c r="U26" s="232">
        <v>0</v>
      </c>
      <c r="V26" s="232">
        <v>0</v>
      </c>
      <c r="W26" s="232">
        <v>0</v>
      </c>
      <c r="X26" s="232">
        <v>0</v>
      </c>
      <c r="Y26" s="232">
        <v>0</v>
      </c>
      <c r="Z26" s="233">
        <v>34</v>
      </c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</row>
    <row r="27" spans="1:47" ht="16.5" customHeight="1">
      <c r="A27" s="1240"/>
      <c r="B27" s="1241"/>
      <c r="C27" s="1241"/>
      <c r="D27" s="204" t="s">
        <v>28</v>
      </c>
      <c r="E27" s="234">
        <v>0</v>
      </c>
      <c r="F27" s="234">
        <v>0</v>
      </c>
      <c r="G27" s="234">
        <v>0</v>
      </c>
      <c r="H27" s="234">
        <v>282</v>
      </c>
      <c r="I27" s="234">
        <v>122</v>
      </c>
      <c r="J27" s="234">
        <v>415</v>
      </c>
      <c r="K27" s="234">
        <v>190</v>
      </c>
      <c r="L27" s="234">
        <v>33</v>
      </c>
      <c r="M27" s="234">
        <v>290</v>
      </c>
      <c r="N27" s="234">
        <v>0</v>
      </c>
      <c r="O27" s="234">
        <v>0</v>
      </c>
      <c r="P27" s="234">
        <v>0</v>
      </c>
      <c r="Q27" s="234">
        <v>0</v>
      </c>
      <c r="R27" s="234">
        <v>0</v>
      </c>
      <c r="S27" s="234">
        <v>0</v>
      </c>
      <c r="T27" s="234">
        <v>0</v>
      </c>
      <c r="U27" s="234">
        <v>0</v>
      </c>
      <c r="V27" s="234">
        <v>0</v>
      </c>
      <c r="W27" s="234">
        <v>0</v>
      </c>
      <c r="X27" s="234">
        <v>0</v>
      </c>
      <c r="Y27" s="234">
        <v>0</v>
      </c>
      <c r="Z27" s="235">
        <v>1332</v>
      </c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</row>
    <row r="28" spans="1:47" ht="16.5" customHeight="1">
      <c r="A28" s="1240"/>
      <c r="B28" s="1241"/>
      <c r="C28" s="1241"/>
      <c r="D28" s="203" t="s">
        <v>26</v>
      </c>
      <c r="E28" s="239">
        <v>0</v>
      </c>
      <c r="F28" s="239">
        <v>0</v>
      </c>
      <c r="G28" s="239">
        <v>0</v>
      </c>
      <c r="H28" s="239">
        <v>26</v>
      </c>
      <c r="I28" s="239">
        <v>8</v>
      </c>
      <c r="J28" s="239">
        <v>19</v>
      </c>
      <c r="K28" s="239">
        <v>5</v>
      </c>
      <c r="L28" s="239">
        <v>1</v>
      </c>
      <c r="M28" s="239">
        <v>3</v>
      </c>
      <c r="N28" s="239">
        <v>0</v>
      </c>
      <c r="O28" s="239">
        <v>0</v>
      </c>
      <c r="P28" s="239">
        <v>0</v>
      </c>
      <c r="Q28" s="239">
        <v>0</v>
      </c>
      <c r="R28" s="239">
        <v>0</v>
      </c>
      <c r="S28" s="239">
        <v>0</v>
      </c>
      <c r="T28" s="239">
        <v>0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40">
        <v>62</v>
      </c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</row>
    <row r="29" spans="1:47" ht="16.5" customHeight="1">
      <c r="A29" s="1240" t="s">
        <v>24</v>
      </c>
      <c r="B29" s="1241"/>
      <c r="C29" s="1241"/>
      <c r="D29" s="202" t="s">
        <v>27</v>
      </c>
      <c r="E29" s="232">
        <v>0</v>
      </c>
      <c r="F29" s="232">
        <v>0</v>
      </c>
      <c r="G29" s="232">
        <v>0</v>
      </c>
      <c r="H29" s="232">
        <v>19</v>
      </c>
      <c r="I29" s="232">
        <v>15</v>
      </c>
      <c r="J29" s="232">
        <v>20</v>
      </c>
      <c r="K29" s="232">
        <v>14</v>
      </c>
      <c r="L29" s="232">
        <v>2</v>
      </c>
      <c r="M29" s="232">
        <v>4</v>
      </c>
      <c r="N29" s="232">
        <v>40</v>
      </c>
      <c r="O29" s="232">
        <v>22</v>
      </c>
      <c r="P29" s="232">
        <v>47</v>
      </c>
      <c r="Q29" s="232">
        <v>19</v>
      </c>
      <c r="R29" s="232">
        <v>5</v>
      </c>
      <c r="S29" s="232">
        <v>1</v>
      </c>
      <c r="T29" s="232">
        <v>0</v>
      </c>
      <c r="U29" s="232">
        <v>0</v>
      </c>
      <c r="V29" s="232">
        <v>0</v>
      </c>
      <c r="W29" s="232">
        <v>1</v>
      </c>
      <c r="X29" s="232">
        <v>1</v>
      </c>
      <c r="Y29" s="232">
        <v>0</v>
      </c>
      <c r="Z29" s="233">
        <v>213</v>
      </c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</row>
    <row r="30" spans="1:47" ht="16.5" customHeight="1">
      <c r="A30" s="1240"/>
      <c r="B30" s="1241"/>
      <c r="C30" s="1241"/>
      <c r="D30" s="204" t="s">
        <v>28</v>
      </c>
      <c r="E30" s="234">
        <v>0</v>
      </c>
      <c r="F30" s="234">
        <v>0</v>
      </c>
      <c r="G30" s="234">
        <v>8</v>
      </c>
      <c r="H30" s="234">
        <v>634</v>
      </c>
      <c r="I30" s="234">
        <v>1023</v>
      </c>
      <c r="J30" s="234">
        <v>1575</v>
      </c>
      <c r="K30" s="234">
        <v>1634</v>
      </c>
      <c r="L30" s="234">
        <v>229</v>
      </c>
      <c r="M30" s="234">
        <v>357</v>
      </c>
      <c r="N30" s="234">
        <v>6836</v>
      </c>
      <c r="O30" s="234">
        <v>3890</v>
      </c>
      <c r="P30" s="234">
        <v>8711</v>
      </c>
      <c r="Q30" s="234">
        <v>3718</v>
      </c>
      <c r="R30" s="234">
        <v>1306</v>
      </c>
      <c r="S30" s="234">
        <v>147</v>
      </c>
      <c r="T30" s="234">
        <v>98</v>
      </c>
      <c r="U30" s="234">
        <v>0</v>
      </c>
      <c r="V30" s="234">
        <v>0</v>
      </c>
      <c r="W30" s="234">
        <v>174</v>
      </c>
      <c r="X30" s="234">
        <v>228</v>
      </c>
      <c r="Y30" s="234">
        <v>0</v>
      </c>
      <c r="Z30" s="235">
        <v>30568</v>
      </c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</row>
    <row r="31" spans="1:47" ht="16.5" customHeight="1">
      <c r="A31" s="1240"/>
      <c r="B31" s="1241"/>
      <c r="C31" s="1241"/>
      <c r="D31" s="203" t="s">
        <v>26</v>
      </c>
      <c r="E31" s="239">
        <v>0</v>
      </c>
      <c r="F31" s="239">
        <v>0</v>
      </c>
      <c r="G31" s="239">
        <v>1</v>
      </c>
      <c r="H31" s="239">
        <v>62</v>
      </c>
      <c r="I31" s="239">
        <v>63</v>
      </c>
      <c r="J31" s="239">
        <v>71</v>
      </c>
      <c r="K31" s="239">
        <v>50</v>
      </c>
      <c r="L31" s="239">
        <v>6</v>
      </c>
      <c r="M31" s="239">
        <v>4</v>
      </c>
      <c r="N31" s="239">
        <v>136</v>
      </c>
      <c r="O31" s="239">
        <v>63</v>
      </c>
      <c r="P31" s="239">
        <v>100</v>
      </c>
      <c r="Q31" s="239">
        <v>30</v>
      </c>
      <c r="R31" s="239">
        <v>8</v>
      </c>
      <c r="S31" s="239">
        <v>1</v>
      </c>
      <c r="T31" s="239">
        <v>1</v>
      </c>
      <c r="U31" s="239">
        <v>0</v>
      </c>
      <c r="V31" s="239">
        <v>0</v>
      </c>
      <c r="W31" s="239">
        <v>1</v>
      </c>
      <c r="X31" s="239">
        <v>1</v>
      </c>
      <c r="Y31" s="239">
        <v>0</v>
      </c>
      <c r="Z31" s="240">
        <v>598</v>
      </c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</row>
    <row r="32" spans="1:47" ht="16.5" customHeight="1">
      <c r="A32" s="1240" t="s">
        <v>34</v>
      </c>
      <c r="B32" s="1241" t="s">
        <v>29</v>
      </c>
      <c r="C32" s="1247" t="s">
        <v>53</v>
      </c>
      <c r="D32" s="202" t="s">
        <v>27</v>
      </c>
      <c r="E32" s="232">
        <v>0</v>
      </c>
      <c r="F32" s="232">
        <v>0</v>
      </c>
      <c r="G32" s="232">
        <v>0</v>
      </c>
      <c r="H32" s="232">
        <v>0</v>
      </c>
      <c r="I32" s="232">
        <v>0</v>
      </c>
      <c r="J32" s="232">
        <v>0</v>
      </c>
      <c r="K32" s="232">
        <v>0</v>
      </c>
      <c r="L32" s="232">
        <v>0</v>
      </c>
      <c r="M32" s="232">
        <v>0</v>
      </c>
      <c r="N32" s="232">
        <v>0</v>
      </c>
      <c r="O32" s="232">
        <v>0</v>
      </c>
      <c r="P32" s="232">
        <v>0</v>
      </c>
      <c r="Q32" s="232">
        <v>4</v>
      </c>
      <c r="R32" s="232">
        <v>41</v>
      </c>
      <c r="S32" s="232">
        <v>12</v>
      </c>
      <c r="T32" s="232">
        <v>12</v>
      </c>
      <c r="U32" s="232">
        <v>3</v>
      </c>
      <c r="V32" s="232">
        <v>18</v>
      </c>
      <c r="W32" s="232">
        <v>11</v>
      </c>
      <c r="X32" s="232">
        <v>3</v>
      </c>
      <c r="Y32" s="232">
        <v>2</v>
      </c>
      <c r="Z32" s="233">
        <v>106</v>
      </c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</row>
    <row r="33" spans="1:47" ht="16.5" customHeight="1">
      <c r="A33" s="1240"/>
      <c r="B33" s="1241"/>
      <c r="C33" s="1247"/>
      <c r="D33" s="204" t="s">
        <v>28</v>
      </c>
      <c r="E33" s="234">
        <v>0</v>
      </c>
      <c r="F33" s="234">
        <v>0</v>
      </c>
      <c r="G33" s="234">
        <v>0</v>
      </c>
      <c r="H33" s="234">
        <v>0</v>
      </c>
      <c r="I33" s="234">
        <v>0</v>
      </c>
      <c r="J33" s="234">
        <v>0</v>
      </c>
      <c r="K33" s="234">
        <v>0</v>
      </c>
      <c r="L33" s="234">
        <v>0</v>
      </c>
      <c r="M33" s="234">
        <v>14</v>
      </c>
      <c r="N33" s="234">
        <v>12</v>
      </c>
      <c r="O33" s="234">
        <v>26</v>
      </c>
      <c r="P33" s="234">
        <v>60</v>
      </c>
      <c r="Q33" s="234">
        <v>836</v>
      </c>
      <c r="R33" s="234">
        <v>8063</v>
      </c>
      <c r="S33" s="234">
        <v>2373</v>
      </c>
      <c r="T33" s="234">
        <v>2448</v>
      </c>
      <c r="U33" s="234">
        <v>524</v>
      </c>
      <c r="V33" s="234">
        <v>3748</v>
      </c>
      <c r="W33" s="234">
        <v>2170</v>
      </c>
      <c r="X33" s="234">
        <v>700</v>
      </c>
      <c r="Y33" s="234">
        <v>312</v>
      </c>
      <c r="Z33" s="235">
        <v>21286</v>
      </c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</row>
    <row r="34" spans="1:47" ht="16.5" customHeight="1">
      <c r="A34" s="1240"/>
      <c r="B34" s="1241"/>
      <c r="C34" s="1247"/>
      <c r="D34" s="203" t="s">
        <v>26</v>
      </c>
      <c r="E34" s="236">
        <v>0</v>
      </c>
      <c r="F34" s="236">
        <v>0</v>
      </c>
      <c r="G34" s="236">
        <v>0</v>
      </c>
      <c r="H34" s="236">
        <v>0</v>
      </c>
      <c r="I34" s="236">
        <v>0</v>
      </c>
      <c r="J34" s="236">
        <v>0</v>
      </c>
      <c r="K34" s="236">
        <v>0</v>
      </c>
      <c r="L34" s="236">
        <v>0</v>
      </c>
      <c r="M34" s="236">
        <v>0</v>
      </c>
      <c r="N34" s="236">
        <v>0</v>
      </c>
      <c r="O34" s="236">
        <v>0</v>
      </c>
      <c r="P34" s="236">
        <v>0</v>
      </c>
      <c r="Q34" s="236">
        <v>6</v>
      </c>
      <c r="R34" s="236">
        <v>43</v>
      </c>
      <c r="S34" s="236">
        <v>7</v>
      </c>
      <c r="T34" s="236">
        <v>8</v>
      </c>
      <c r="U34" s="236">
        <v>0</v>
      </c>
      <c r="V34" s="236">
        <v>16</v>
      </c>
      <c r="W34" s="236">
        <v>8</v>
      </c>
      <c r="X34" s="236">
        <v>3</v>
      </c>
      <c r="Y34" s="236">
        <v>1</v>
      </c>
      <c r="Z34" s="237">
        <v>92</v>
      </c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</row>
    <row r="35" spans="1:47" ht="16.5" customHeight="1">
      <c r="A35" s="1240"/>
      <c r="B35" s="1241"/>
      <c r="C35" s="1247" t="s">
        <v>54</v>
      </c>
      <c r="D35" s="202" t="s">
        <v>27</v>
      </c>
      <c r="E35" s="232">
        <v>0</v>
      </c>
      <c r="F35" s="232">
        <v>0</v>
      </c>
      <c r="G35" s="232">
        <v>0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232">
        <v>0</v>
      </c>
      <c r="N35" s="232">
        <v>0</v>
      </c>
      <c r="O35" s="232">
        <v>0</v>
      </c>
      <c r="P35" s="232">
        <v>0</v>
      </c>
      <c r="Q35" s="232">
        <v>0</v>
      </c>
      <c r="R35" s="232">
        <v>0</v>
      </c>
      <c r="S35" s="232">
        <v>0</v>
      </c>
      <c r="T35" s="232">
        <v>0</v>
      </c>
      <c r="U35" s="232">
        <v>0</v>
      </c>
      <c r="V35" s="232">
        <v>0</v>
      </c>
      <c r="W35" s="232">
        <v>0</v>
      </c>
      <c r="X35" s="232">
        <v>0</v>
      </c>
      <c r="Y35" s="232">
        <v>0</v>
      </c>
      <c r="Z35" s="233">
        <v>0</v>
      </c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</row>
    <row r="36" spans="1:47" ht="16.5" customHeight="1">
      <c r="A36" s="1240"/>
      <c r="B36" s="1241"/>
      <c r="C36" s="1247"/>
      <c r="D36" s="204" t="s">
        <v>28</v>
      </c>
      <c r="E36" s="234">
        <v>0</v>
      </c>
      <c r="F36" s="234">
        <v>0</v>
      </c>
      <c r="G36" s="234">
        <v>0</v>
      </c>
      <c r="H36" s="234">
        <v>0</v>
      </c>
      <c r="I36" s="234">
        <v>0</v>
      </c>
      <c r="J36" s="234">
        <v>0</v>
      </c>
      <c r="K36" s="234">
        <v>0</v>
      </c>
      <c r="L36" s="234">
        <v>0</v>
      </c>
      <c r="M36" s="234">
        <v>0</v>
      </c>
      <c r="N36" s="234">
        <v>0</v>
      </c>
      <c r="O36" s="234">
        <v>0</v>
      </c>
      <c r="P36" s="234">
        <v>0</v>
      </c>
      <c r="Q36" s="234">
        <v>0</v>
      </c>
      <c r="R36" s="234">
        <v>0</v>
      </c>
      <c r="S36" s="234">
        <v>0</v>
      </c>
      <c r="T36" s="234">
        <v>0</v>
      </c>
      <c r="U36" s="234">
        <v>0</v>
      </c>
      <c r="V36" s="234">
        <v>0</v>
      </c>
      <c r="W36" s="234">
        <v>0</v>
      </c>
      <c r="X36" s="234">
        <v>0</v>
      </c>
      <c r="Y36" s="234">
        <v>0</v>
      </c>
      <c r="Z36" s="235">
        <v>0</v>
      </c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</row>
    <row r="37" spans="1:47" ht="16.5" customHeight="1">
      <c r="A37" s="1240"/>
      <c r="B37" s="1241"/>
      <c r="C37" s="1247"/>
      <c r="D37" s="203" t="s">
        <v>26</v>
      </c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6">
        <v>0</v>
      </c>
      <c r="K37" s="236">
        <v>0</v>
      </c>
      <c r="L37" s="236">
        <v>0</v>
      </c>
      <c r="M37" s="236">
        <v>0</v>
      </c>
      <c r="N37" s="236">
        <v>0</v>
      </c>
      <c r="O37" s="236">
        <v>0</v>
      </c>
      <c r="P37" s="236">
        <v>0</v>
      </c>
      <c r="Q37" s="236">
        <v>0</v>
      </c>
      <c r="R37" s="236">
        <v>0</v>
      </c>
      <c r="S37" s="236">
        <v>0</v>
      </c>
      <c r="T37" s="236">
        <v>0</v>
      </c>
      <c r="U37" s="236">
        <v>0</v>
      </c>
      <c r="V37" s="236">
        <v>0</v>
      </c>
      <c r="W37" s="236">
        <v>0</v>
      </c>
      <c r="X37" s="236">
        <v>0</v>
      </c>
      <c r="Y37" s="236">
        <v>0</v>
      </c>
      <c r="Z37" s="237">
        <v>0</v>
      </c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</row>
    <row r="38" spans="1:47" ht="16.5" customHeight="1">
      <c r="A38" s="1240"/>
      <c r="B38" s="1241" t="s">
        <v>30</v>
      </c>
      <c r="C38" s="1241"/>
      <c r="D38" s="202" t="s">
        <v>27</v>
      </c>
      <c r="E38" s="232">
        <v>0</v>
      </c>
      <c r="F38" s="232">
        <v>0</v>
      </c>
      <c r="G38" s="232">
        <v>0</v>
      </c>
      <c r="H38" s="232">
        <v>0</v>
      </c>
      <c r="I38" s="232">
        <v>0</v>
      </c>
      <c r="J38" s="232">
        <v>0</v>
      </c>
      <c r="K38" s="232">
        <v>0</v>
      </c>
      <c r="L38" s="232">
        <v>0</v>
      </c>
      <c r="M38" s="232">
        <v>0</v>
      </c>
      <c r="N38" s="232">
        <v>0</v>
      </c>
      <c r="O38" s="232">
        <v>0</v>
      </c>
      <c r="P38" s="232">
        <v>0</v>
      </c>
      <c r="Q38" s="232">
        <v>4</v>
      </c>
      <c r="R38" s="232">
        <v>41</v>
      </c>
      <c r="S38" s="232">
        <v>12</v>
      </c>
      <c r="T38" s="232">
        <v>12</v>
      </c>
      <c r="U38" s="232">
        <v>3</v>
      </c>
      <c r="V38" s="232">
        <v>18</v>
      </c>
      <c r="W38" s="232">
        <v>11</v>
      </c>
      <c r="X38" s="232">
        <v>3</v>
      </c>
      <c r="Y38" s="232">
        <v>2</v>
      </c>
      <c r="Z38" s="233">
        <v>106</v>
      </c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</row>
    <row r="39" spans="1:47" ht="16.5" customHeight="1">
      <c r="A39" s="1240"/>
      <c r="B39" s="1241"/>
      <c r="C39" s="1241"/>
      <c r="D39" s="204" t="s">
        <v>28</v>
      </c>
      <c r="E39" s="234">
        <v>0</v>
      </c>
      <c r="F39" s="234">
        <v>0</v>
      </c>
      <c r="G39" s="234">
        <v>0</v>
      </c>
      <c r="H39" s="234">
        <v>0</v>
      </c>
      <c r="I39" s="234">
        <v>0</v>
      </c>
      <c r="J39" s="234">
        <v>0</v>
      </c>
      <c r="K39" s="234">
        <v>0</v>
      </c>
      <c r="L39" s="234">
        <v>0</v>
      </c>
      <c r="M39" s="234">
        <v>14</v>
      </c>
      <c r="N39" s="234">
        <v>12</v>
      </c>
      <c r="O39" s="234">
        <v>26</v>
      </c>
      <c r="P39" s="234">
        <v>60</v>
      </c>
      <c r="Q39" s="234">
        <v>836</v>
      </c>
      <c r="R39" s="234">
        <v>8063</v>
      </c>
      <c r="S39" s="234">
        <v>2373</v>
      </c>
      <c r="T39" s="234">
        <v>2448</v>
      </c>
      <c r="U39" s="234">
        <v>524</v>
      </c>
      <c r="V39" s="234">
        <v>3748</v>
      </c>
      <c r="W39" s="234">
        <v>2170</v>
      </c>
      <c r="X39" s="234">
        <v>700</v>
      </c>
      <c r="Y39" s="234">
        <v>312</v>
      </c>
      <c r="Z39" s="235">
        <v>21286</v>
      </c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</row>
    <row r="40" spans="1:47" ht="16.5" customHeight="1">
      <c r="A40" s="1240"/>
      <c r="B40" s="1241"/>
      <c r="C40" s="1241"/>
      <c r="D40" s="203" t="s">
        <v>26</v>
      </c>
      <c r="E40" s="239">
        <v>0</v>
      </c>
      <c r="F40" s="239">
        <v>0</v>
      </c>
      <c r="G40" s="239">
        <v>0</v>
      </c>
      <c r="H40" s="239">
        <v>0</v>
      </c>
      <c r="I40" s="239">
        <v>0</v>
      </c>
      <c r="J40" s="239">
        <v>0</v>
      </c>
      <c r="K40" s="239">
        <v>0</v>
      </c>
      <c r="L40" s="239">
        <v>0</v>
      </c>
      <c r="M40" s="239">
        <v>0</v>
      </c>
      <c r="N40" s="239">
        <v>0</v>
      </c>
      <c r="O40" s="239">
        <v>0</v>
      </c>
      <c r="P40" s="239">
        <v>0</v>
      </c>
      <c r="Q40" s="239">
        <v>6</v>
      </c>
      <c r="R40" s="239">
        <v>43</v>
      </c>
      <c r="S40" s="239">
        <v>7</v>
      </c>
      <c r="T40" s="239">
        <v>8</v>
      </c>
      <c r="U40" s="239">
        <v>0</v>
      </c>
      <c r="V40" s="239">
        <v>16</v>
      </c>
      <c r="W40" s="239">
        <v>8</v>
      </c>
      <c r="X40" s="239">
        <v>3</v>
      </c>
      <c r="Y40" s="239">
        <v>1</v>
      </c>
      <c r="Z40" s="240">
        <v>92</v>
      </c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</row>
    <row r="41" spans="1:47" ht="16.5" customHeight="1">
      <c r="A41" s="1240"/>
      <c r="B41" s="1241" t="s">
        <v>31</v>
      </c>
      <c r="C41" s="1247" t="s">
        <v>55</v>
      </c>
      <c r="D41" s="202" t="s">
        <v>27</v>
      </c>
      <c r="E41" s="232">
        <v>0</v>
      </c>
      <c r="F41" s="232">
        <v>0</v>
      </c>
      <c r="G41" s="232">
        <v>0</v>
      </c>
      <c r="H41" s="232">
        <v>0</v>
      </c>
      <c r="I41" s="232">
        <v>0</v>
      </c>
      <c r="J41" s="232">
        <v>0</v>
      </c>
      <c r="K41" s="232">
        <v>0</v>
      </c>
      <c r="L41" s="232">
        <v>0</v>
      </c>
      <c r="M41" s="232">
        <v>1</v>
      </c>
      <c r="N41" s="232">
        <v>0</v>
      </c>
      <c r="O41" s="232">
        <v>16</v>
      </c>
      <c r="P41" s="232">
        <v>7</v>
      </c>
      <c r="Q41" s="232">
        <v>1</v>
      </c>
      <c r="R41" s="232">
        <v>0</v>
      </c>
      <c r="S41" s="232">
        <v>0</v>
      </c>
      <c r="T41" s="232">
        <v>0</v>
      </c>
      <c r="U41" s="232">
        <v>0</v>
      </c>
      <c r="V41" s="232">
        <v>0</v>
      </c>
      <c r="W41" s="232">
        <v>0</v>
      </c>
      <c r="X41" s="232">
        <v>0</v>
      </c>
      <c r="Y41" s="232">
        <v>0</v>
      </c>
      <c r="Z41" s="233">
        <v>26</v>
      </c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</row>
    <row r="42" spans="1:47" ht="16.5" customHeight="1">
      <c r="A42" s="1240"/>
      <c r="B42" s="1241"/>
      <c r="C42" s="1247"/>
      <c r="D42" s="204" t="s">
        <v>28</v>
      </c>
      <c r="E42" s="234">
        <v>0</v>
      </c>
      <c r="F42" s="234">
        <v>0</v>
      </c>
      <c r="G42" s="234">
        <v>0</v>
      </c>
      <c r="H42" s="234">
        <v>0</v>
      </c>
      <c r="I42" s="234">
        <v>0</v>
      </c>
      <c r="J42" s="234">
        <v>0</v>
      </c>
      <c r="K42" s="234">
        <v>0</v>
      </c>
      <c r="L42" s="234">
        <v>0</v>
      </c>
      <c r="M42" s="234">
        <v>54</v>
      </c>
      <c r="N42" s="234">
        <v>18</v>
      </c>
      <c r="O42" s="234">
        <v>1159</v>
      </c>
      <c r="P42" s="234">
        <v>515</v>
      </c>
      <c r="Q42" s="234">
        <v>75</v>
      </c>
      <c r="R42" s="234">
        <v>0</v>
      </c>
      <c r="S42" s="234">
        <v>0</v>
      </c>
      <c r="T42" s="234">
        <v>0</v>
      </c>
      <c r="U42" s="234">
        <v>0</v>
      </c>
      <c r="V42" s="234">
        <v>0</v>
      </c>
      <c r="W42" s="234">
        <v>0</v>
      </c>
      <c r="X42" s="234">
        <v>0</v>
      </c>
      <c r="Y42" s="234">
        <v>0</v>
      </c>
      <c r="Z42" s="235">
        <v>1821</v>
      </c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</row>
    <row r="43" spans="1:47" ht="16.5" customHeight="1">
      <c r="A43" s="1240"/>
      <c r="B43" s="1241"/>
      <c r="C43" s="1247"/>
      <c r="D43" s="203" t="s">
        <v>26</v>
      </c>
      <c r="E43" s="236">
        <v>0</v>
      </c>
      <c r="F43" s="236">
        <v>0</v>
      </c>
      <c r="G43" s="236">
        <v>0</v>
      </c>
      <c r="H43" s="236">
        <v>0</v>
      </c>
      <c r="I43" s="236">
        <v>0</v>
      </c>
      <c r="J43" s="236">
        <v>0</v>
      </c>
      <c r="K43" s="236">
        <v>0</v>
      </c>
      <c r="L43" s="236">
        <v>0</v>
      </c>
      <c r="M43" s="236">
        <v>0</v>
      </c>
      <c r="N43" s="236">
        <v>0</v>
      </c>
      <c r="O43" s="236">
        <v>18</v>
      </c>
      <c r="P43" s="236">
        <v>6</v>
      </c>
      <c r="Q43" s="236">
        <v>1</v>
      </c>
      <c r="R43" s="236">
        <v>0</v>
      </c>
      <c r="S43" s="236">
        <v>0</v>
      </c>
      <c r="T43" s="236">
        <v>0</v>
      </c>
      <c r="U43" s="236">
        <v>0</v>
      </c>
      <c r="V43" s="236">
        <v>0</v>
      </c>
      <c r="W43" s="236">
        <v>0</v>
      </c>
      <c r="X43" s="236">
        <v>0</v>
      </c>
      <c r="Y43" s="236">
        <v>0</v>
      </c>
      <c r="Z43" s="237">
        <v>25</v>
      </c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</row>
    <row r="44" spans="1:47" ht="16.5" customHeight="1">
      <c r="A44" s="1240"/>
      <c r="B44" s="1241"/>
      <c r="C44" s="1247" t="s">
        <v>56</v>
      </c>
      <c r="D44" s="202" t="s">
        <v>27</v>
      </c>
      <c r="E44" s="232">
        <v>0</v>
      </c>
      <c r="F44" s="232">
        <v>0</v>
      </c>
      <c r="G44" s="232">
        <v>0</v>
      </c>
      <c r="H44" s="232">
        <v>1</v>
      </c>
      <c r="I44" s="232">
        <v>33</v>
      </c>
      <c r="J44" s="232">
        <v>34</v>
      </c>
      <c r="K44" s="232">
        <v>148</v>
      </c>
      <c r="L44" s="232">
        <v>393</v>
      </c>
      <c r="M44" s="232">
        <v>238</v>
      </c>
      <c r="N44" s="232">
        <v>145</v>
      </c>
      <c r="O44" s="232">
        <v>118</v>
      </c>
      <c r="P44" s="232">
        <v>98</v>
      </c>
      <c r="Q44" s="232">
        <v>29</v>
      </c>
      <c r="R44" s="232">
        <v>8</v>
      </c>
      <c r="S44" s="232">
        <v>2</v>
      </c>
      <c r="T44" s="232">
        <v>0</v>
      </c>
      <c r="U44" s="232">
        <v>0</v>
      </c>
      <c r="V44" s="232">
        <v>1</v>
      </c>
      <c r="W44" s="232">
        <v>0</v>
      </c>
      <c r="X44" s="232">
        <v>0</v>
      </c>
      <c r="Y44" s="232">
        <v>0</v>
      </c>
      <c r="Z44" s="233">
        <v>1248</v>
      </c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</row>
    <row r="45" spans="1:47" ht="16.5" customHeight="1">
      <c r="A45" s="1240"/>
      <c r="B45" s="1241"/>
      <c r="C45" s="1247"/>
      <c r="D45" s="204" t="s">
        <v>28</v>
      </c>
      <c r="E45" s="234">
        <v>0</v>
      </c>
      <c r="F45" s="234">
        <v>0</v>
      </c>
      <c r="G45" s="234">
        <v>0</v>
      </c>
      <c r="H45" s="234">
        <v>36</v>
      </c>
      <c r="I45" s="234">
        <v>1160</v>
      </c>
      <c r="J45" s="234">
        <v>1571</v>
      </c>
      <c r="K45" s="234">
        <v>8290</v>
      </c>
      <c r="L45" s="234">
        <v>24948</v>
      </c>
      <c r="M45" s="234">
        <v>16368</v>
      </c>
      <c r="N45" s="234">
        <v>10263</v>
      </c>
      <c r="O45" s="234">
        <v>8391</v>
      </c>
      <c r="P45" s="234">
        <v>6984</v>
      </c>
      <c r="Q45" s="234">
        <v>2087</v>
      </c>
      <c r="R45" s="234">
        <v>572</v>
      </c>
      <c r="S45" s="234">
        <v>162</v>
      </c>
      <c r="T45" s="234">
        <v>0</v>
      </c>
      <c r="U45" s="234">
        <v>0</v>
      </c>
      <c r="V45" s="234">
        <v>64</v>
      </c>
      <c r="W45" s="234">
        <v>9</v>
      </c>
      <c r="X45" s="234">
        <v>0</v>
      </c>
      <c r="Y45" s="234">
        <v>0</v>
      </c>
      <c r="Z45" s="235">
        <v>80905</v>
      </c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</row>
    <row r="46" spans="1:47" ht="16.5" customHeight="1">
      <c r="A46" s="1240"/>
      <c r="B46" s="1241"/>
      <c r="C46" s="1247"/>
      <c r="D46" s="203" t="s">
        <v>26</v>
      </c>
      <c r="E46" s="236">
        <v>0</v>
      </c>
      <c r="F46" s="236">
        <v>0</v>
      </c>
      <c r="G46" s="236">
        <v>0</v>
      </c>
      <c r="H46" s="236">
        <v>3</v>
      </c>
      <c r="I46" s="236">
        <v>66</v>
      </c>
      <c r="J46" s="236">
        <v>71</v>
      </c>
      <c r="K46" s="236">
        <v>265</v>
      </c>
      <c r="L46" s="236">
        <v>491</v>
      </c>
      <c r="M46" s="236">
        <v>268</v>
      </c>
      <c r="N46" s="236">
        <v>159</v>
      </c>
      <c r="O46" s="236">
        <v>114</v>
      </c>
      <c r="P46" s="236">
        <v>104</v>
      </c>
      <c r="Q46" s="236">
        <v>30</v>
      </c>
      <c r="R46" s="236">
        <v>7</v>
      </c>
      <c r="S46" s="236">
        <v>2</v>
      </c>
      <c r="T46" s="236">
        <v>0</v>
      </c>
      <c r="U46" s="236">
        <v>0</v>
      </c>
      <c r="V46" s="236">
        <v>1</v>
      </c>
      <c r="W46" s="236">
        <v>0</v>
      </c>
      <c r="X46" s="236">
        <v>0</v>
      </c>
      <c r="Y46" s="236">
        <v>0</v>
      </c>
      <c r="Z46" s="237">
        <v>1581</v>
      </c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</row>
    <row r="47" spans="1:47" ht="16.5" customHeight="1">
      <c r="A47" s="1240"/>
      <c r="B47" s="1241" t="s">
        <v>30</v>
      </c>
      <c r="C47" s="1241"/>
      <c r="D47" s="202" t="s">
        <v>27</v>
      </c>
      <c r="E47" s="232">
        <v>0</v>
      </c>
      <c r="F47" s="232">
        <v>0</v>
      </c>
      <c r="G47" s="232">
        <v>0</v>
      </c>
      <c r="H47" s="232">
        <v>1</v>
      </c>
      <c r="I47" s="232">
        <v>33</v>
      </c>
      <c r="J47" s="232">
        <v>34</v>
      </c>
      <c r="K47" s="232">
        <v>148</v>
      </c>
      <c r="L47" s="232">
        <v>393</v>
      </c>
      <c r="M47" s="232">
        <v>239</v>
      </c>
      <c r="N47" s="232">
        <v>145</v>
      </c>
      <c r="O47" s="232">
        <v>135</v>
      </c>
      <c r="P47" s="232">
        <v>106</v>
      </c>
      <c r="Q47" s="232">
        <v>30</v>
      </c>
      <c r="R47" s="232">
        <v>8</v>
      </c>
      <c r="S47" s="232">
        <v>2</v>
      </c>
      <c r="T47" s="232">
        <v>0</v>
      </c>
      <c r="U47" s="232">
        <v>0</v>
      </c>
      <c r="V47" s="232">
        <v>1</v>
      </c>
      <c r="W47" s="232">
        <v>0</v>
      </c>
      <c r="X47" s="232">
        <v>0</v>
      </c>
      <c r="Y47" s="232">
        <v>0</v>
      </c>
      <c r="Z47" s="233">
        <v>1274</v>
      </c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</row>
    <row r="48" spans="1:47" ht="16.5" customHeight="1">
      <c r="A48" s="1240"/>
      <c r="B48" s="1241"/>
      <c r="C48" s="1241"/>
      <c r="D48" s="204" t="s">
        <v>28</v>
      </c>
      <c r="E48" s="234">
        <v>0</v>
      </c>
      <c r="F48" s="234">
        <v>0</v>
      </c>
      <c r="G48" s="234">
        <v>0</v>
      </c>
      <c r="H48" s="234">
        <v>36</v>
      </c>
      <c r="I48" s="234">
        <v>1160</v>
      </c>
      <c r="J48" s="234">
        <v>1571</v>
      </c>
      <c r="K48" s="234">
        <v>8290</v>
      </c>
      <c r="L48" s="234">
        <v>24948</v>
      </c>
      <c r="M48" s="234">
        <v>16422</v>
      </c>
      <c r="N48" s="234">
        <v>10281</v>
      </c>
      <c r="O48" s="234">
        <v>9550</v>
      </c>
      <c r="P48" s="234">
        <v>7499</v>
      </c>
      <c r="Q48" s="234">
        <v>2162</v>
      </c>
      <c r="R48" s="234">
        <v>572</v>
      </c>
      <c r="S48" s="234">
        <v>162</v>
      </c>
      <c r="T48" s="234">
        <v>0</v>
      </c>
      <c r="U48" s="234">
        <v>0</v>
      </c>
      <c r="V48" s="234">
        <v>64</v>
      </c>
      <c r="W48" s="234">
        <v>9</v>
      </c>
      <c r="X48" s="234">
        <v>0</v>
      </c>
      <c r="Y48" s="234">
        <v>0</v>
      </c>
      <c r="Z48" s="235">
        <v>82726</v>
      </c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</row>
    <row r="49" spans="1:47" ht="16.5" customHeight="1">
      <c r="A49" s="1240"/>
      <c r="B49" s="1241"/>
      <c r="C49" s="1241"/>
      <c r="D49" s="203" t="s">
        <v>26</v>
      </c>
      <c r="E49" s="239">
        <v>0</v>
      </c>
      <c r="F49" s="239">
        <v>0</v>
      </c>
      <c r="G49" s="239">
        <v>0</v>
      </c>
      <c r="H49" s="239">
        <v>3</v>
      </c>
      <c r="I49" s="239">
        <v>66</v>
      </c>
      <c r="J49" s="239">
        <v>71</v>
      </c>
      <c r="K49" s="239">
        <v>265</v>
      </c>
      <c r="L49" s="239">
        <v>491</v>
      </c>
      <c r="M49" s="239">
        <v>268</v>
      </c>
      <c r="N49" s="239">
        <v>159</v>
      </c>
      <c r="O49" s="239">
        <v>132</v>
      </c>
      <c r="P49" s="239">
        <v>110</v>
      </c>
      <c r="Q49" s="239">
        <v>31</v>
      </c>
      <c r="R49" s="239">
        <v>7</v>
      </c>
      <c r="S49" s="239">
        <v>2</v>
      </c>
      <c r="T49" s="239">
        <v>0</v>
      </c>
      <c r="U49" s="239">
        <v>0</v>
      </c>
      <c r="V49" s="239">
        <v>1</v>
      </c>
      <c r="W49" s="239">
        <v>0</v>
      </c>
      <c r="X49" s="239">
        <v>0</v>
      </c>
      <c r="Y49" s="239">
        <v>0</v>
      </c>
      <c r="Z49" s="240">
        <v>1606</v>
      </c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</row>
    <row r="50" spans="1:47" ht="16.5" customHeight="1">
      <c r="A50" s="1240" t="s">
        <v>24</v>
      </c>
      <c r="B50" s="1241"/>
      <c r="C50" s="1241"/>
      <c r="D50" s="202" t="s">
        <v>27</v>
      </c>
      <c r="E50" s="232">
        <v>0</v>
      </c>
      <c r="F50" s="232">
        <v>0</v>
      </c>
      <c r="G50" s="232">
        <v>0</v>
      </c>
      <c r="H50" s="232">
        <v>1</v>
      </c>
      <c r="I50" s="232">
        <v>33</v>
      </c>
      <c r="J50" s="232">
        <v>34</v>
      </c>
      <c r="K50" s="232">
        <v>148</v>
      </c>
      <c r="L50" s="232">
        <v>393</v>
      </c>
      <c r="M50" s="232">
        <v>239</v>
      </c>
      <c r="N50" s="232">
        <v>145</v>
      </c>
      <c r="O50" s="232">
        <v>135</v>
      </c>
      <c r="P50" s="232">
        <v>106</v>
      </c>
      <c r="Q50" s="232">
        <v>35</v>
      </c>
      <c r="R50" s="232">
        <v>49</v>
      </c>
      <c r="S50" s="232">
        <v>14</v>
      </c>
      <c r="T50" s="232">
        <v>12</v>
      </c>
      <c r="U50" s="232">
        <v>3</v>
      </c>
      <c r="V50" s="232">
        <v>19</v>
      </c>
      <c r="W50" s="232">
        <v>11</v>
      </c>
      <c r="X50" s="232">
        <v>3</v>
      </c>
      <c r="Y50" s="232">
        <v>2</v>
      </c>
      <c r="Z50" s="233">
        <v>1380</v>
      </c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</row>
    <row r="51" spans="1:47" ht="16.5" customHeight="1">
      <c r="A51" s="1240"/>
      <c r="B51" s="1241"/>
      <c r="C51" s="1241"/>
      <c r="D51" s="204" t="s">
        <v>28</v>
      </c>
      <c r="E51" s="234">
        <v>0</v>
      </c>
      <c r="F51" s="234">
        <v>0</v>
      </c>
      <c r="G51" s="234">
        <v>0</v>
      </c>
      <c r="H51" s="234">
        <v>36</v>
      </c>
      <c r="I51" s="234">
        <v>1160</v>
      </c>
      <c r="J51" s="234">
        <v>1571</v>
      </c>
      <c r="K51" s="234">
        <v>8290</v>
      </c>
      <c r="L51" s="234">
        <v>24948</v>
      </c>
      <c r="M51" s="234">
        <v>16436</v>
      </c>
      <c r="N51" s="234">
        <v>10293</v>
      </c>
      <c r="O51" s="234">
        <v>9576</v>
      </c>
      <c r="P51" s="234">
        <v>7559</v>
      </c>
      <c r="Q51" s="234">
        <v>2998</v>
      </c>
      <c r="R51" s="234">
        <v>8635</v>
      </c>
      <c r="S51" s="234">
        <v>2535</v>
      </c>
      <c r="T51" s="234">
        <v>2448</v>
      </c>
      <c r="U51" s="234">
        <v>524</v>
      </c>
      <c r="V51" s="234">
        <v>3812</v>
      </c>
      <c r="W51" s="234">
        <v>2179</v>
      </c>
      <c r="X51" s="234">
        <v>700</v>
      </c>
      <c r="Y51" s="234">
        <v>312</v>
      </c>
      <c r="Z51" s="235">
        <v>104012</v>
      </c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</row>
    <row r="52" spans="1:47" ht="16.5" customHeight="1">
      <c r="A52" s="1240"/>
      <c r="B52" s="1241"/>
      <c r="C52" s="1241"/>
      <c r="D52" s="203" t="s">
        <v>26</v>
      </c>
      <c r="E52" s="239">
        <v>0</v>
      </c>
      <c r="F52" s="239">
        <v>0</v>
      </c>
      <c r="G52" s="239">
        <v>0</v>
      </c>
      <c r="H52" s="239">
        <v>3</v>
      </c>
      <c r="I52" s="239">
        <v>66</v>
      </c>
      <c r="J52" s="239">
        <v>71</v>
      </c>
      <c r="K52" s="239">
        <v>265</v>
      </c>
      <c r="L52" s="239">
        <v>491</v>
      </c>
      <c r="M52" s="239">
        <v>268</v>
      </c>
      <c r="N52" s="239">
        <v>159</v>
      </c>
      <c r="O52" s="239">
        <v>132</v>
      </c>
      <c r="P52" s="239">
        <v>110</v>
      </c>
      <c r="Q52" s="239">
        <v>37</v>
      </c>
      <c r="R52" s="239">
        <v>50</v>
      </c>
      <c r="S52" s="239">
        <v>9</v>
      </c>
      <c r="T52" s="239">
        <v>8</v>
      </c>
      <c r="U52" s="239">
        <v>0</v>
      </c>
      <c r="V52" s="239">
        <v>17</v>
      </c>
      <c r="W52" s="239">
        <v>8</v>
      </c>
      <c r="X52" s="239">
        <v>3</v>
      </c>
      <c r="Y52" s="239">
        <v>1</v>
      </c>
      <c r="Z52" s="240">
        <v>1698</v>
      </c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</row>
    <row r="53" spans="1:47" ht="16.5" customHeight="1">
      <c r="A53" s="1240" t="s">
        <v>33</v>
      </c>
      <c r="B53" s="1241"/>
      <c r="C53" s="1241"/>
      <c r="D53" s="202" t="s">
        <v>27</v>
      </c>
      <c r="E53" s="232">
        <v>0</v>
      </c>
      <c r="F53" s="232">
        <v>0</v>
      </c>
      <c r="G53" s="232">
        <v>0</v>
      </c>
      <c r="H53" s="232">
        <v>21</v>
      </c>
      <c r="I53" s="232">
        <v>47</v>
      </c>
      <c r="J53" s="232">
        <v>55</v>
      </c>
      <c r="K53" s="232">
        <v>162</v>
      </c>
      <c r="L53" s="232">
        <v>394</v>
      </c>
      <c r="M53" s="232">
        <v>243</v>
      </c>
      <c r="N53" s="232">
        <v>185</v>
      </c>
      <c r="O53" s="232">
        <v>157</v>
      </c>
      <c r="P53" s="232">
        <v>153</v>
      </c>
      <c r="Q53" s="232">
        <v>54</v>
      </c>
      <c r="R53" s="232">
        <v>54</v>
      </c>
      <c r="S53" s="232">
        <v>15</v>
      </c>
      <c r="T53" s="232">
        <v>13</v>
      </c>
      <c r="U53" s="232">
        <v>3</v>
      </c>
      <c r="V53" s="232">
        <v>19</v>
      </c>
      <c r="W53" s="232">
        <v>12</v>
      </c>
      <c r="X53" s="232">
        <v>4</v>
      </c>
      <c r="Y53" s="232">
        <v>2</v>
      </c>
      <c r="Z53" s="233">
        <v>1593</v>
      </c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</row>
    <row r="54" spans="1:47" ht="16.5" customHeight="1">
      <c r="A54" s="1240"/>
      <c r="B54" s="1241"/>
      <c r="C54" s="1241"/>
      <c r="D54" s="204" t="s">
        <v>28</v>
      </c>
      <c r="E54" s="234">
        <v>0</v>
      </c>
      <c r="F54" s="234">
        <v>0</v>
      </c>
      <c r="G54" s="234">
        <v>8</v>
      </c>
      <c r="H54" s="234">
        <v>670</v>
      </c>
      <c r="I54" s="234">
        <v>2183</v>
      </c>
      <c r="J54" s="234">
        <v>3146</v>
      </c>
      <c r="K54" s="234">
        <v>9924</v>
      </c>
      <c r="L54" s="234">
        <v>25177</v>
      </c>
      <c r="M54" s="234">
        <v>16793</v>
      </c>
      <c r="N54" s="234">
        <v>17129</v>
      </c>
      <c r="O54" s="234">
        <v>13466</v>
      </c>
      <c r="P54" s="234">
        <v>16270</v>
      </c>
      <c r="Q54" s="234">
        <v>6716</v>
      </c>
      <c r="R54" s="234">
        <v>9941</v>
      </c>
      <c r="S54" s="234">
        <v>2682</v>
      </c>
      <c r="T54" s="234">
        <v>2546</v>
      </c>
      <c r="U54" s="234">
        <v>524</v>
      </c>
      <c r="V54" s="234">
        <v>3812</v>
      </c>
      <c r="W54" s="234">
        <v>2353</v>
      </c>
      <c r="X54" s="234">
        <v>928</v>
      </c>
      <c r="Y54" s="234">
        <v>312</v>
      </c>
      <c r="Z54" s="235">
        <v>134580</v>
      </c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</row>
    <row r="55" spans="1:47" ht="16.5" customHeight="1" thickBot="1">
      <c r="A55" s="1242"/>
      <c r="B55" s="1243"/>
      <c r="C55" s="1243"/>
      <c r="D55" s="208" t="s">
        <v>26</v>
      </c>
      <c r="E55" s="241">
        <v>0</v>
      </c>
      <c r="F55" s="241">
        <v>0</v>
      </c>
      <c r="G55" s="241">
        <v>1</v>
      </c>
      <c r="H55" s="241">
        <v>65</v>
      </c>
      <c r="I55" s="241">
        <v>129</v>
      </c>
      <c r="J55" s="241">
        <v>142</v>
      </c>
      <c r="K55" s="241">
        <v>315</v>
      </c>
      <c r="L55" s="241">
        <v>497</v>
      </c>
      <c r="M55" s="241">
        <v>272</v>
      </c>
      <c r="N55" s="241">
        <v>295</v>
      </c>
      <c r="O55" s="241">
        <v>195</v>
      </c>
      <c r="P55" s="241">
        <v>210</v>
      </c>
      <c r="Q55" s="241">
        <v>67</v>
      </c>
      <c r="R55" s="241">
        <v>58</v>
      </c>
      <c r="S55" s="241">
        <v>10</v>
      </c>
      <c r="T55" s="241">
        <v>9</v>
      </c>
      <c r="U55" s="241">
        <v>0</v>
      </c>
      <c r="V55" s="241">
        <v>17</v>
      </c>
      <c r="W55" s="241">
        <v>9</v>
      </c>
      <c r="X55" s="241">
        <v>4</v>
      </c>
      <c r="Y55" s="241">
        <v>1</v>
      </c>
      <c r="Z55" s="241">
        <v>2296</v>
      </c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</row>
    <row r="56" spans="1:47" ht="16.5" customHeight="1" thickBot="1">
      <c r="A56" s="199"/>
      <c r="B56" s="199"/>
      <c r="C56" s="199"/>
      <c r="D56" s="199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</row>
    <row r="57" spans="1:47" ht="16.5" customHeight="1">
      <c r="A57" s="199"/>
      <c r="B57" s="199"/>
      <c r="C57" s="199"/>
      <c r="D57" s="199"/>
      <c r="E57" s="221"/>
      <c r="F57" s="221"/>
      <c r="G57" s="1235" t="s">
        <v>445</v>
      </c>
      <c r="H57" s="1236"/>
      <c r="I57" s="1236"/>
      <c r="J57" s="1236"/>
      <c r="K57" s="1227" t="s">
        <v>446</v>
      </c>
      <c r="L57" s="1228"/>
      <c r="M57" s="1231" t="s">
        <v>447</v>
      </c>
      <c r="N57" s="1232"/>
      <c r="O57" s="1232"/>
      <c r="P57" s="1232"/>
      <c r="Q57" s="1232"/>
      <c r="R57" s="1232"/>
      <c r="S57" s="1232"/>
      <c r="T57" s="1233"/>
      <c r="U57" s="1231" t="s">
        <v>448</v>
      </c>
      <c r="V57" s="1232"/>
      <c r="W57" s="1232"/>
      <c r="X57" s="1232"/>
      <c r="Y57" s="1232"/>
      <c r="Z57" s="1234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</row>
    <row r="58" spans="1:47" ht="16.5" customHeight="1">
      <c r="A58" s="199"/>
      <c r="B58" s="199"/>
      <c r="C58" s="199"/>
      <c r="D58" s="199"/>
      <c r="E58" s="221"/>
      <c r="F58" s="221"/>
      <c r="G58" s="1237" t="s">
        <v>449</v>
      </c>
      <c r="H58" s="1220"/>
      <c r="I58" s="1220" t="s">
        <v>450</v>
      </c>
      <c r="J58" s="1220"/>
      <c r="K58" s="1229"/>
      <c r="L58" s="1230"/>
      <c r="M58" s="1220" t="s">
        <v>451</v>
      </c>
      <c r="N58" s="1220"/>
      <c r="O58" s="1220" t="s">
        <v>452</v>
      </c>
      <c r="P58" s="1220"/>
      <c r="Q58" s="1220" t="s">
        <v>453</v>
      </c>
      <c r="R58" s="1220"/>
      <c r="S58" s="1220" t="s">
        <v>454</v>
      </c>
      <c r="T58" s="1220"/>
      <c r="U58" s="1223" t="s">
        <v>449</v>
      </c>
      <c r="V58" s="1224"/>
      <c r="W58" s="1220" t="s">
        <v>455</v>
      </c>
      <c r="X58" s="1220"/>
      <c r="Y58" s="1220" t="s">
        <v>456</v>
      </c>
      <c r="Z58" s="1225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</row>
    <row r="59" spans="1:47" ht="16.5" customHeight="1" thickBot="1">
      <c r="A59" s="199"/>
      <c r="B59" s="199"/>
      <c r="C59" s="199"/>
      <c r="D59" s="199"/>
      <c r="E59" s="221"/>
      <c r="F59" s="221"/>
      <c r="G59" s="1226">
        <v>21</v>
      </c>
      <c r="H59" s="1218"/>
      <c r="I59" s="1218">
        <v>2119</v>
      </c>
      <c r="J59" s="1218"/>
      <c r="K59" s="1218">
        <v>2</v>
      </c>
      <c r="L59" s="1218"/>
      <c r="M59" s="1218">
        <v>0</v>
      </c>
      <c r="N59" s="1218"/>
      <c r="O59" s="1218">
        <v>1</v>
      </c>
      <c r="P59" s="1218"/>
      <c r="Q59" s="1218">
        <v>42</v>
      </c>
      <c r="R59" s="1218"/>
      <c r="S59" s="1221">
        <v>43</v>
      </c>
      <c r="T59" s="1222"/>
      <c r="U59" s="1218">
        <v>1659</v>
      </c>
      <c r="V59" s="1218"/>
      <c r="W59" s="1218">
        <v>134580</v>
      </c>
      <c r="X59" s="1218"/>
      <c r="Y59" s="1218">
        <v>2296</v>
      </c>
      <c r="Z59" s="121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</row>
    <row r="60" spans="1:47" ht="16.5" customHeight="1"/>
  </sheetData>
  <mergeCells count="48"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5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opLeftCell="B2" zoomScale="60" zoomScaleNormal="60" workbookViewId="0"/>
  </sheetViews>
  <sheetFormatPr defaultRowHeight="13.5"/>
  <cols>
    <col min="31" max="33" width="0" hidden="1" customWidth="1"/>
  </cols>
  <sheetData>
    <row r="1" spans="1:47" ht="18.75">
      <c r="A1" s="1244" t="s">
        <v>75</v>
      </c>
      <c r="B1" s="1245"/>
      <c r="C1" s="1245"/>
      <c r="D1" s="1245"/>
      <c r="E1" s="1245"/>
      <c r="F1" s="1245"/>
      <c r="G1" s="1245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</row>
    <row r="2" spans="1:47" ht="25.5">
      <c r="A2" s="1246" t="s">
        <v>0</v>
      </c>
      <c r="B2" s="1246"/>
      <c r="C2" s="1246"/>
      <c r="D2" s="1246"/>
      <c r="E2" s="1246"/>
      <c r="F2" s="1246"/>
      <c r="G2" s="1246"/>
      <c r="H2" s="1246"/>
      <c r="I2" s="1246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</row>
    <row r="3" spans="1:47" ht="14.25" thickBot="1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</row>
    <row r="4" spans="1:47" ht="16.5" customHeight="1">
      <c r="A4" s="216" t="s">
        <v>36</v>
      </c>
      <c r="B4" s="217" t="s">
        <v>35</v>
      </c>
      <c r="C4" s="217" t="s">
        <v>1</v>
      </c>
      <c r="D4" s="217" t="s">
        <v>2</v>
      </c>
      <c r="E4" s="217" t="s">
        <v>3</v>
      </c>
      <c r="F4" s="217" t="s">
        <v>4</v>
      </c>
      <c r="G4" s="217" t="s">
        <v>5</v>
      </c>
      <c r="H4" s="217" t="s">
        <v>6</v>
      </c>
      <c r="I4" s="217" t="s">
        <v>7</v>
      </c>
      <c r="J4" s="217" t="s">
        <v>8</v>
      </c>
      <c r="K4" s="217" t="s">
        <v>9</v>
      </c>
      <c r="L4" s="217" t="s">
        <v>10</v>
      </c>
      <c r="M4" s="217" t="s">
        <v>11</v>
      </c>
      <c r="N4" s="217" t="s">
        <v>12</v>
      </c>
      <c r="O4" s="217" t="s">
        <v>13</v>
      </c>
      <c r="P4" s="217" t="s">
        <v>14</v>
      </c>
      <c r="Q4" s="217" t="s">
        <v>15</v>
      </c>
      <c r="R4" s="217" t="s">
        <v>16</v>
      </c>
      <c r="S4" s="217" t="s">
        <v>17</v>
      </c>
      <c r="T4" s="217" t="s">
        <v>18</v>
      </c>
      <c r="U4" s="217" t="s">
        <v>19</v>
      </c>
      <c r="V4" s="217" t="s">
        <v>20</v>
      </c>
      <c r="W4" s="217" t="s">
        <v>21</v>
      </c>
      <c r="X4" s="217" t="s">
        <v>22</v>
      </c>
      <c r="Y4" s="217" t="s">
        <v>23</v>
      </c>
      <c r="Z4" s="218" t="s">
        <v>25</v>
      </c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ht="16.5" customHeight="1">
      <c r="A5" s="1240" t="s">
        <v>32</v>
      </c>
      <c r="B5" s="1241" t="s">
        <v>29</v>
      </c>
      <c r="C5" s="1241" t="s">
        <v>51</v>
      </c>
      <c r="D5" s="213" t="s">
        <v>27</v>
      </c>
      <c r="E5" s="231">
        <v>0</v>
      </c>
      <c r="F5" s="232">
        <v>0</v>
      </c>
      <c r="G5" s="232">
        <v>0</v>
      </c>
      <c r="H5" s="232">
        <v>0</v>
      </c>
      <c r="I5" s="232">
        <v>0</v>
      </c>
      <c r="J5" s="232">
        <v>0</v>
      </c>
      <c r="K5" s="232">
        <v>0</v>
      </c>
      <c r="L5" s="232">
        <v>0</v>
      </c>
      <c r="M5" s="232">
        <v>0</v>
      </c>
      <c r="N5" s="232">
        <v>1</v>
      </c>
      <c r="O5" s="232">
        <v>3</v>
      </c>
      <c r="P5" s="232">
        <v>1</v>
      </c>
      <c r="Q5" s="232">
        <v>0</v>
      </c>
      <c r="R5" s="232">
        <v>1</v>
      </c>
      <c r="S5" s="232">
        <v>0</v>
      </c>
      <c r="T5" s="232">
        <v>0</v>
      </c>
      <c r="U5" s="232">
        <v>0</v>
      </c>
      <c r="V5" s="232">
        <v>0</v>
      </c>
      <c r="W5" s="232">
        <v>0</v>
      </c>
      <c r="X5" s="232">
        <v>0</v>
      </c>
      <c r="Y5" s="232">
        <v>0</v>
      </c>
      <c r="Z5" s="233">
        <v>5</v>
      </c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</row>
    <row r="6" spans="1:47" ht="16.5" customHeight="1">
      <c r="A6" s="1240"/>
      <c r="B6" s="1241"/>
      <c r="C6" s="1241"/>
      <c r="D6" s="215" t="s">
        <v>28</v>
      </c>
      <c r="E6" s="234">
        <v>0</v>
      </c>
      <c r="F6" s="234">
        <v>0</v>
      </c>
      <c r="G6" s="234">
        <v>0</v>
      </c>
      <c r="H6" s="234">
        <v>0</v>
      </c>
      <c r="I6" s="234">
        <v>0</v>
      </c>
      <c r="J6" s="234">
        <v>0</v>
      </c>
      <c r="K6" s="234">
        <v>61</v>
      </c>
      <c r="L6" s="234">
        <v>0</v>
      </c>
      <c r="M6" s="234">
        <v>0</v>
      </c>
      <c r="N6" s="234">
        <v>308</v>
      </c>
      <c r="O6" s="234">
        <v>984</v>
      </c>
      <c r="P6" s="234">
        <v>469</v>
      </c>
      <c r="Q6" s="234">
        <v>0</v>
      </c>
      <c r="R6" s="234">
        <v>238</v>
      </c>
      <c r="S6" s="234">
        <v>0</v>
      </c>
      <c r="T6" s="234">
        <v>0</v>
      </c>
      <c r="U6" s="234">
        <v>0</v>
      </c>
      <c r="V6" s="234">
        <v>0</v>
      </c>
      <c r="W6" s="234">
        <v>0</v>
      </c>
      <c r="X6" s="234">
        <v>0</v>
      </c>
      <c r="Y6" s="234">
        <v>0</v>
      </c>
      <c r="Z6" s="235">
        <v>2060</v>
      </c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</row>
    <row r="7" spans="1:47" ht="16.5" customHeight="1">
      <c r="A7" s="1240"/>
      <c r="B7" s="1241"/>
      <c r="C7" s="1241"/>
      <c r="D7" s="214" t="s">
        <v>26</v>
      </c>
      <c r="E7" s="236">
        <v>0</v>
      </c>
      <c r="F7" s="236">
        <v>0</v>
      </c>
      <c r="G7" s="236">
        <v>0</v>
      </c>
      <c r="H7" s="236">
        <v>0</v>
      </c>
      <c r="I7" s="236">
        <v>0</v>
      </c>
      <c r="J7" s="236">
        <v>0</v>
      </c>
      <c r="K7" s="236">
        <v>2</v>
      </c>
      <c r="L7" s="236">
        <v>0</v>
      </c>
      <c r="M7" s="236">
        <v>0</v>
      </c>
      <c r="N7" s="236">
        <v>5</v>
      </c>
      <c r="O7" s="236">
        <v>13</v>
      </c>
      <c r="P7" s="236">
        <v>5</v>
      </c>
      <c r="Q7" s="236">
        <v>0</v>
      </c>
      <c r="R7" s="236">
        <v>2</v>
      </c>
      <c r="S7" s="236">
        <v>0</v>
      </c>
      <c r="T7" s="236">
        <v>0</v>
      </c>
      <c r="U7" s="236">
        <v>0</v>
      </c>
      <c r="V7" s="236">
        <v>0</v>
      </c>
      <c r="W7" s="236">
        <v>0</v>
      </c>
      <c r="X7" s="236">
        <v>0</v>
      </c>
      <c r="Y7" s="236">
        <v>0</v>
      </c>
      <c r="Z7" s="237">
        <v>27</v>
      </c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</row>
    <row r="8" spans="1:47" ht="16.5" customHeight="1">
      <c r="A8" s="1240"/>
      <c r="B8" s="1241"/>
      <c r="C8" s="1241" t="s">
        <v>52</v>
      </c>
      <c r="D8" s="213" t="s">
        <v>27</v>
      </c>
      <c r="E8" s="232">
        <v>0</v>
      </c>
      <c r="F8" s="232">
        <v>3</v>
      </c>
      <c r="G8" s="232">
        <v>1</v>
      </c>
      <c r="H8" s="232">
        <v>12</v>
      </c>
      <c r="I8" s="232">
        <v>44</v>
      </c>
      <c r="J8" s="232">
        <v>4</v>
      </c>
      <c r="K8" s="232">
        <v>2</v>
      </c>
      <c r="L8" s="232">
        <v>13</v>
      </c>
      <c r="M8" s="232">
        <v>5</v>
      </c>
      <c r="N8" s="232">
        <v>17</v>
      </c>
      <c r="O8" s="232">
        <v>7</v>
      </c>
      <c r="P8" s="232">
        <v>5</v>
      </c>
      <c r="Q8" s="232">
        <v>1</v>
      </c>
      <c r="R8" s="232">
        <v>1</v>
      </c>
      <c r="S8" s="232">
        <v>1</v>
      </c>
      <c r="T8" s="232">
        <v>0</v>
      </c>
      <c r="U8" s="232">
        <v>0</v>
      </c>
      <c r="V8" s="232">
        <v>0</v>
      </c>
      <c r="W8" s="232">
        <v>0</v>
      </c>
      <c r="X8" s="232">
        <v>0</v>
      </c>
      <c r="Y8" s="232">
        <v>0</v>
      </c>
      <c r="Z8" s="233">
        <v>116</v>
      </c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</row>
    <row r="9" spans="1:47" ht="16.5" customHeight="1">
      <c r="A9" s="1240"/>
      <c r="B9" s="1241"/>
      <c r="C9" s="1241"/>
      <c r="D9" s="215" t="s">
        <v>28</v>
      </c>
      <c r="E9" s="234">
        <v>0</v>
      </c>
      <c r="F9" s="234">
        <v>63</v>
      </c>
      <c r="G9" s="234">
        <v>66</v>
      </c>
      <c r="H9" s="234">
        <v>1205</v>
      </c>
      <c r="I9" s="234">
        <v>3617</v>
      </c>
      <c r="J9" s="234">
        <v>389</v>
      </c>
      <c r="K9" s="234">
        <v>320</v>
      </c>
      <c r="L9" s="234">
        <v>2859</v>
      </c>
      <c r="M9" s="234">
        <v>812</v>
      </c>
      <c r="N9" s="234">
        <v>3124</v>
      </c>
      <c r="O9" s="234">
        <v>1285</v>
      </c>
      <c r="P9" s="234">
        <v>1031</v>
      </c>
      <c r="Q9" s="234">
        <v>177</v>
      </c>
      <c r="R9" s="234">
        <v>128</v>
      </c>
      <c r="S9" s="234">
        <v>269</v>
      </c>
      <c r="T9" s="234">
        <v>0</v>
      </c>
      <c r="U9" s="234">
        <v>0</v>
      </c>
      <c r="V9" s="234">
        <v>0</v>
      </c>
      <c r="W9" s="234">
        <v>0</v>
      </c>
      <c r="X9" s="234">
        <v>0</v>
      </c>
      <c r="Y9" s="234">
        <v>0</v>
      </c>
      <c r="Z9" s="235">
        <v>15345</v>
      </c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</row>
    <row r="10" spans="1:47" ht="16.5" customHeight="1">
      <c r="A10" s="1240"/>
      <c r="B10" s="1241"/>
      <c r="C10" s="1241"/>
      <c r="D10" s="214" t="s">
        <v>26</v>
      </c>
      <c r="E10" s="236">
        <v>0</v>
      </c>
      <c r="F10" s="236">
        <v>15</v>
      </c>
      <c r="G10" s="236">
        <v>8</v>
      </c>
      <c r="H10" s="236">
        <v>88</v>
      </c>
      <c r="I10" s="236">
        <v>224</v>
      </c>
      <c r="J10" s="236">
        <v>17</v>
      </c>
      <c r="K10" s="236">
        <v>10</v>
      </c>
      <c r="L10" s="236">
        <v>67</v>
      </c>
      <c r="M10" s="236">
        <v>16</v>
      </c>
      <c r="N10" s="236">
        <v>54</v>
      </c>
      <c r="O10" s="236">
        <v>18</v>
      </c>
      <c r="P10" s="236">
        <v>11</v>
      </c>
      <c r="Q10" s="236">
        <v>2</v>
      </c>
      <c r="R10" s="236">
        <v>1</v>
      </c>
      <c r="S10" s="236">
        <v>2</v>
      </c>
      <c r="T10" s="236">
        <v>0</v>
      </c>
      <c r="U10" s="236">
        <v>0</v>
      </c>
      <c r="V10" s="236">
        <v>0</v>
      </c>
      <c r="W10" s="236">
        <v>0</v>
      </c>
      <c r="X10" s="236">
        <v>0</v>
      </c>
      <c r="Y10" s="236">
        <v>0</v>
      </c>
      <c r="Z10" s="237">
        <v>533</v>
      </c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</row>
    <row r="11" spans="1:47" ht="16.5" customHeight="1">
      <c r="A11" s="1240"/>
      <c r="B11" s="1241"/>
      <c r="C11" s="1241" t="s">
        <v>53</v>
      </c>
      <c r="D11" s="213" t="s">
        <v>27</v>
      </c>
      <c r="E11" s="232"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0</v>
      </c>
      <c r="K11" s="232">
        <v>0</v>
      </c>
      <c r="L11" s="232">
        <v>0</v>
      </c>
      <c r="M11" s="232">
        <v>0</v>
      </c>
      <c r="N11" s="232">
        <v>1</v>
      </c>
      <c r="O11" s="232">
        <v>2</v>
      </c>
      <c r="P11" s="232">
        <v>10</v>
      </c>
      <c r="Q11" s="232">
        <v>0</v>
      </c>
      <c r="R11" s="232">
        <v>0</v>
      </c>
      <c r="S11" s="232">
        <v>0</v>
      </c>
      <c r="T11" s="232">
        <v>0</v>
      </c>
      <c r="U11" s="232">
        <v>0</v>
      </c>
      <c r="V11" s="232">
        <v>0</v>
      </c>
      <c r="W11" s="232">
        <v>0</v>
      </c>
      <c r="X11" s="232">
        <v>0</v>
      </c>
      <c r="Y11" s="232">
        <v>0</v>
      </c>
      <c r="Z11" s="233">
        <v>14</v>
      </c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</row>
    <row r="12" spans="1:47" ht="16.5" customHeight="1">
      <c r="A12" s="1240"/>
      <c r="B12" s="1241"/>
      <c r="C12" s="1241"/>
      <c r="D12" s="215" t="s">
        <v>28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4">
        <v>0</v>
      </c>
      <c r="K12" s="234">
        <v>0</v>
      </c>
      <c r="L12" s="234">
        <v>41</v>
      </c>
      <c r="M12" s="234">
        <v>31</v>
      </c>
      <c r="N12" s="234">
        <v>133</v>
      </c>
      <c r="O12" s="234">
        <v>282</v>
      </c>
      <c r="P12" s="234">
        <v>1896</v>
      </c>
      <c r="Q12" s="234">
        <v>0</v>
      </c>
      <c r="R12" s="234">
        <v>16</v>
      </c>
      <c r="S12" s="234">
        <v>0</v>
      </c>
      <c r="T12" s="234">
        <v>0</v>
      </c>
      <c r="U12" s="234">
        <v>0</v>
      </c>
      <c r="V12" s="234">
        <v>0</v>
      </c>
      <c r="W12" s="234">
        <v>0</v>
      </c>
      <c r="X12" s="234">
        <v>0</v>
      </c>
      <c r="Y12" s="234">
        <v>0</v>
      </c>
      <c r="Z12" s="235">
        <v>2399</v>
      </c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</row>
    <row r="13" spans="1:47" ht="16.5" customHeight="1">
      <c r="A13" s="1240"/>
      <c r="B13" s="1241"/>
      <c r="C13" s="1241"/>
      <c r="D13" s="214" t="s">
        <v>26</v>
      </c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6">
        <v>0</v>
      </c>
      <c r="K13" s="236">
        <v>0</v>
      </c>
      <c r="L13" s="236">
        <v>2</v>
      </c>
      <c r="M13" s="236">
        <v>1</v>
      </c>
      <c r="N13" s="236">
        <v>2</v>
      </c>
      <c r="O13" s="236">
        <v>5</v>
      </c>
      <c r="P13" s="236">
        <v>23</v>
      </c>
      <c r="Q13" s="236">
        <v>0</v>
      </c>
      <c r="R13" s="236">
        <v>0</v>
      </c>
      <c r="S13" s="236">
        <v>0</v>
      </c>
      <c r="T13" s="236">
        <v>0</v>
      </c>
      <c r="U13" s="236">
        <v>0</v>
      </c>
      <c r="V13" s="236">
        <v>0</v>
      </c>
      <c r="W13" s="236">
        <v>0</v>
      </c>
      <c r="X13" s="236">
        <v>0</v>
      </c>
      <c r="Y13" s="236">
        <v>0</v>
      </c>
      <c r="Z13" s="237">
        <v>33</v>
      </c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</row>
    <row r="14" spans="1:47" ht="16.5" customHeight="1">
      <c r="A14" s="1240"/>
      <c r="B14" s="1241"/>
      <c r="C14" s="1247" t="s">
        <v>54</v>
      </c>
      <c r="D14" s="213" t="s">
        <v>27</v>
      </c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0</v>
      </c>
      <c r="K14" s="232">
        <v>0</v>
      </c>
      <c r="L14" s="232">
        <v>0</v>
      </c>
      <c r="M14" s="232">
        <v>1</v>
      </c>
      <c r="N14" s="232">
        <v>0</v>
      </c>
      <c r="O14" s="232">
        <v>0</v>
      </c>
      <c r="P14" s="232">
        <v>0</v>
      </c>
      <c r="Q14" s="232">
        <v>0</v>
      </c>
      <c r="R14" s="232">
        <v>0</v>
      </c>
      <c r="S14" s="232">
        <v>0</v>
      </c>
      <c r="T14" s="232">
        <v>0</v>
      </c>
      <c r="U14" s="232">
        <v>0</v>
      </c>
      <c r="V14" s="232">
        <v>0</v>
      </c>
      <c r="W14" s="232">
        <v>0</v>
      </c>
      <c r="X14" s="232">
        <v>0</v>
      </c>
      <c r="Y14" s="232">
        <v>0</v>
      </c>
      <c r="Z14" s="233">
        <v>1</v>
      </c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</row>
    <row r="15" spans="1:47" ht="16.5" customHeight="1">
      <c r="A15" s="1240"/>
      <c r="B15" s="1241"/>
      <c r="C15" s="1247"/>
      <c r="D15" s="215" t="s">
        <v>28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88</v>
      </c>
      <c r="N15" s="234">
        <v>0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5">
        <v>88</v>
      </c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</row>
    <row r="16" spans="1:47" ht="16.5" customHeight="1">
      <c r="A16" s="1240"/>
      <c r="B16" s="1241"/>
      <c r="C16" s="1247"/>
      <c r="D16" s="214" t="s">
        <v>26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3</v>
      </c>
      <c r="N16" s="236">
        <v>0</v>
      </c>
      <c r="O16" s="236">
        <v>0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8">
        <v>3</v>
      </c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</row>
    <row r="17" spans="1:47" ht="16.5" customHeight="1">
      <c r="A17" s="1240"/>
      <c r="B17" s="1241" t="s">
        <v>30</v>
      </c>
      <c r="C17" s="1241"/>
      <c r="D17" s="213" t="s">
        <v>27</v>
      </c>
      <c r="E17" s="232">
        <v>0</v>
      </c>
      <c r="F17" s="232">
        <v>3</v>
      </c>
      <c r="G17" s="232">
        <v>1</v>
      </c>
      <c r="H17" s="232">
        <v>12</v>
      </c>
      <c r="I17" s="232">
        <v>44</v>
      </c>
      <c r="J17" s="232">
        <v>4</v>
      </c>
      <c r="K17" s="232">
        <v>3</v>
      </c>
      <c r="L17" s="232">
        <v>13</v>
      </c>
      <c r="M17" s="232">
        <v>6</v>
      </c>
      <c r="N17" s="232">
        <v>19</v>
      </c>
      <c r="O17" s="232">
        <v>11</v>
      </c>
      <c r="P17" s="232">
        <v>16</v>
      </c>
      <c r="Q17" s="232">
        <v>1</v>
      </c>
      <c r="R17" s="232">
        <v>1</v>
      </c>
      <c r="S17" s="232">
        <v>1</v>
      </c>
      <c r="T17" s="232">
        <v>0</v>
      </c>
      <c r="U17" s="232">
        <v>0</v>
      </c>
      <c r="V17" s="232">
        <v>0</v>
      </c>
      <c r="W17" s="232">
        <v>0</v>
      </c>
      <c r="X17" s="232">
        <v>0</v>
      </c>
      <c r="Y17" s="232">
        <v>0</v>
      </c>
      <c r="Z17" s="233">
        <v>135</v>
      </c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</row>
    <row r="18" spans="1:47" ht="16.5" customHeight="1">
      <c r="A18" s="1240"/>
      <c r="B18" s="1241"/>
      <c r="C18" s="1241"/>
      <c r="D18" s="215" t="s">
        <v>28</v>
      </c>
      <c r="E18" s="234">
        <v>0</v>
      </c>
      <c r="F18" s="234">
        <v>63</v>
      </c>
      <c r="G18" s="234">
        <v>66</v>
      </c>
      <c r="H18" s="234">
        <v>1205</v>
      </c>
      <c r="I18" s="234">
        <v>3617</v>
      </c>
      <c r="J18" s="234">
        <v>389</v>
      </c>
      <c r="K18" s="234">
        <v>381</v>
      </c>
      <c r="L18" s="234">
        <v>2900</v>
      </c>
      <c r="M18" s="234">
        <v>931</v>
      </c>
      <c r="N18" s="234">
        <v>3565</v>
      </c>
      <c r="O18" s="234">
        <v>2551</v>
      </c>
      <c r="P18" s="234">
        <v>3396</v>
      </c>
      <c r="Q18" s="234">
        <v>177</v>
      </c>
      <c r="R18" s="234">
        <v>382</v>
      </c>
      <c r="S18" s="234">
        <v>269</v>
      </c>
      <c r="T18" s="234">
        <v>0</v>
      </c>
      <c r="U18" s="234">
        <v>0</v>
      </c>
      <c r="V18" s="234">
        <v>0</v>
      </c>
      <c r="W18" s="234">
        <v>0</v>
      </c>
      <c r="X18" s="234">
        <v>0</v>
      </c>
      <c r="Y18" s="234">
        <v>0</v>
      </c>
      <c r="Z18" s="235">
        <v>19892</v>
      </c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</row>
    <row r="19" spans="1:47" ht="16.5" customHeight="1">
      <c r="A19" s="1240"/>
      <c r="B19" s="1241"/>
      <c r="C19" s="1241"/>
      <c r="D19" s="214" t="s">
        <v>26</v>
      </c>
      <c r="E19" s="239">
        <v>0</v>
      </c>
      <c r="F19" s="239">
        <v>15</v>
      </c>
      <c r="G19" s="239">
        <v>8</v>
      </c>
      <c r="H19" s="239">
        <v>88</v>
      </c>
      <c r="I19" s="239">
        <v>224</v>
      </c>
      <c r="J19" s="239">
        <v>17</v>
      </c>
      <c r="K19" s="239">
        <v>12</v>
      </c>
      <c r="L19" s="239">
        <v>69</v>
      </c>
      <c r="M19" s="239">
        <v>20</v>
      </c>
      <c r="N19" s="239">
        <v>61</v>
      </c>
      <c r="O19" s="239">
        <v>36</v>
      </c>
      <c r="P19" s="239">
        <v>39</v>
      </c>
      <c r="Q19" s="239">
        <v>2</v>
      </c>
      <c r="R19" s="239">
        <v>3</v>
      </c>
      <c r="S19" s="239">
        <v>2</v>
      </c>
      <c r="T19" s="239">
        <v>0</v>
      </c>
      <c r="U19" s="239">
        <v>0</v>
      </c>
      <c r="V19" s="239">
        <v>0</v>
      </c>
      <c r="W19" s="239">
        <v>0</v>
      </c>
      <c r="X19" s="239">
        <v>0</v>
      </c>
      <c r="Y19" s="239">
        <v>0</v>
      </c>
      <c r="Z19" s="240">
        <v>596</v>
      </c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</row>
    <row r="20" spans="1:47" ht="16.5" customHeight="1">
      <c r="A20" s="1240"/>
      <c r="B20" s="1241" t="s">
        <v>31</v>
      </c>
      <c r="C20" s="1247" t="s">
        <v>55</v>
      </c>
      <c r="D20" s="213" t="s">
        <v>27</v>
      </c>
      <c r="E20" s="232">
        <v>0</v>
      </c>
      <c r="F20" s="232">
        <v>0</v>
      </c>
      <c r="G20" s="232">
        <v>0</v>
      </c>
      <c r="H20" s="232">
        <v>0</v>
      </c>
      <c r="I20" s="232">
        <v>0</v>
      </c>
      <c r="J20" s="232">
        <v>1</v>
      </c>
      <c r="K20" s="232">
        <v>0</v>
      </c>
      <c r="L20" s="232">
        <v>0</v>
      </c>
      <c r="M20" s="232">
        <v>0</v>
      </c>
      <c r="N20" s="232">
        <v>0</v>
      </c>
      <c r="O20" s="232">
        <v>0</v>
      </c>
      <c r="P20" s="232">
        <v>0</v>
      </c>
      <c r="Q20" s="232">
        <v>0</v>
      </c>
      <c r="R20" s="232">
        <v>0</v>
      </c>
      <c r="S20" s="232">
        <v>0</v>
      </c>
      <c r="T20" s="232">
        <v>0</v>
      </c>
      <c r="U20" s="232">
        <v>0</v>
      </c>
      <c r="V20" s="232">
        <v>0</v>
      </c>
      <c r="W20" s="232">
        <v>0</v>
      </c>
      <c r="X20" s="232">
        <v>0</v>
      </c>
      <c r="Y20" s="232">
        <v>0</v>
      </c>
      <c r="Z20" s="233">
        <v>1</v>
      </c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</row>
    <row r="21" spans="1:47" ht="16.5" customHeight="1">
      <c r="A21" s="1240"/>
      <c r="B21" s="1241"/>
      <c r="C21" s="1247"/>
      <c r="D21" s="215" t="s">
        <v>28</v>
      </c>
      <c r="E21" s="234">
        <v>0</v>
      </c>
      <c r="F21" s="234">
        <v>0</v>
      </c>
      <c r="G21" s="234">
        <v>0</v>
      </c>
      <c r="H21" s="234">
        <v>0</v>
      </c>
      <c r="I21" s="234">
        <v>0</v>
      </c>
      <c r="J21" s="234">
        <v>41</v>
      </c>
      <c r="K21" s="234">
        <v>0</v>
      </c>
      <c r="L21" s="234">
        <v>0</v>
      </c>
      <c r="M21" s="234">
        <v>0</v>
      </c>
      <c r="N21" s="234">
        <v>0</v>
      </c>
      <c r="O21" s="234">
        <v>0</v>
      </c>
      <c r="P21" s="234">
        <v>0</v>
      </c>
      <c r="Q21" s="234">
        <v>0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0</v>
      </c>
      <c r="Z21" s="235">
        <v>41</v>
      </c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</row>
    <row r="22" spans="1:47" ht="16.5" customHeight="1">
      <c r="A22" s="1240"/>
      <c r="B22" s="1241"/>
      <c r="C22" s="1247"/>
      <c r="D22" s="214" t="s">
        <v>26</v>
      </c>
      <c r="E22" s="236">
        <v>0</v>
      </c>
      <c r="F22" s="236">
        <v>0</v>
      </c>
      <c r="G22" s="236">
        <v>0</v>
      </c>
      <c r="H22" s="236">
        <v>0</v>
      </c>
      <c r="I22" s="236">
        <v>0</v>
      </c>
      <c r="J22" s="236">
        <v>1</v>
      </c>
      <c r="K22" s="236">
        <v>0</v>
      </c>
      <c r="L22" s="236">
        <v>0</v>
      </c>
      <c r="M22" s="236">
        <v>0</v>
      </c>
      <c r="N22" s="236">
        <v>0</v>
      </c>
      <c r="O22" s="236">
        <v>0</v>
      </c>
      <c r="P22" s="236">
        <v>0</v>
      </c>
      <c r="Q22" s="236">
        <v>0</v>
      </c>
      <c r="R22" s="236">
        <v>0</v>
      </c>
      <c r="S22" s="236">
        <v>0</v>
      </c>
      <c r="T22" s="236">
        <v>0</v>
      </c>
      <c r="U22" s="236">
        <v>0</v>
      </c>
      <c r="V22" s="236">
        <v>0</v>
      </c>
      <c r="W22" s="236">
        <v>0</v>
      </c>
      <c r="X22" s="236">
        <v>0</v>
      </c>
      <c r="Y22" s="236">
        <v>0</v>
      </c>
      <c r="Z22" s="237">
        <v>1</v>
      </c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</row>
    <row r="23" spans="1:47" ht="16.5" customHeight="1">
      <c r="A23" s="1240"/>
      <c r="B23" s="1241"/>
      <c r="C23" s="1247" t="s">
        <v>56</v>
      </c>
      <c r="D23" s="213" t="s">
        <v>27</v>
      </c>
      <c r="E23" s="232">
        <v>0</v>
      </c>
      <c r="F23" s="232">
        <v>0</v>
      </c>
      <c r="G23" s="232">
        <v>0</v>
      </c>
      <c r="H23" s="232">
        <v>0</v>
      </c>
      <c r="I23" s="232">
        <v>0</v>
      </c>
      <c r="J23" s="232">
        <v>0</v>
      </c>
      <c r="K23" s="232">
        <v>0</v>
      </c>
      <c r="L23" s="232">
        <v>0</v>
      </c>
      <c r="M23" s="232">
        <v>0</v>
      </c>
      <c r="N23" s="232">
        <v>0</v>
      </c>
      <c r="O23" s="232">
        <v>0</v>
      </c>
      <c r="P23" s="232">
        <v>0</v>
      </c>
      <c r="Q23" s="232">
        <v>0</v>
      </c>
      <c r="R23" s="232">
        <v>0</v>
      </c>
      <c r="S23" s="232">
        <v>0</v>
      </c>
      <c r="T23" s="232">
        <v>0</v>
      </c>
      <c r="U23" s="232">
        <v>0</v>
      </c>
      <c r="V23" s="232">
        <v>0</v>
      </c>
      <c r="W23" s="232">
        <v>0</v>
      </c>
      <c r="X23" s="232">
        <v>0</v>
      </c>
      <c r="Y23" s="232">
        <v>0</v>
      </c>
      <c r="Z23" s="233">
        <v>0</v>
      </c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</row>
    <row r="24" spans="1:47" ht="16.5" customHeight="1">
      <c r="A24" s="1240"/>
      <c r="B24" s="1241"/>
      <c r="C24" s="1247"/>
      <c r="D24" s="215" t="s">
        <v>28</v>
      </c>
      <c r="E24" s="234">
        <v>0</v>
      </c>
      <c r="F24" s="234">
        <v>0</v>
      </c>
      <c r="G24" s="234">
        <v>0</v>
      </c>
      <c r="H24" s="234">
        <v>0</v>
      </c>
      <c r="I24" s="234">
        <v>0</v>
      </c>
      <c r="J24" s="234">
        <v>0</v>
      </c>
      <c r="K24" s="234">
        <v>0</v>
      </c>
      <c r="L24" s="234">
        <v>0</v>
      </c>
      <c r="M24" s="234">
        <v>0</v>
      </c>
      <c r="N24" s="234">
        <v>0</v>
      </c>
      <c r="O24" s="234">
        <v>0</v>
      </c>
      <c r="P24" s="234">
        <v>0</v>
      </c>
      <c r="Q24" s="234">
        <v>0</v>
      </c>
      <c r="R24" s="234">
        <v>0</v>
      </c>
      <c r="S24" s="234">
        <v>0</v>
      </c>
      <c r="T24" s="234">
        <v>0</v>
      </c>
      <c r="U24" s="234">
        <v>0</v>
      </c>
      <c r="V24" s="234">
        <v>0</v>
      </c>
      <c r="W24" s="234">
        <v>0</v>
      </c>
      <c r="X24" s="234">
        <v>0</v>
      </c>
      <c r="Y24" s="234">
        <v>0</v>
      </c>
      <c r="Z24" s="235">
        <v>0</v>
      </c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</row>
    <row r="25" spans="1:47" ht="16.5" customHeight="1">
      <c r="A25" s="1240"/>
      <c r="B25" s="1241"/>
      <c r="C25" s="1247"/>
      <c r="D25" s="214" t="s">
        <v>26</v>
      </c>
      <c r="E25" s="236">
        <v>0</v>
      </c>
      <c r="F25" s="236">
        <v>0</v>
      </c>
      <c r="G25" s="236">
        <v>0</v>
      </c>
      <c r="H25" s="236">
        <v>0</v>
      </c>
      <c r="I25" s="236">
        <v>0</v>
      </c>
      <c r="J25" s="236">
        <v>0</v>
      </c>
      <c r="K25" s="236">
        <v>0</v>
      </c>
      <c r="L25" s="236">
        <v>0</v>
      </c>
      <c r="M25" s="236">
        <v>0</v>
      </c>
      <c r="N25" s="236">
        <v>0</v>
      </c>
      <c r="O25" s="236">
        <v>0</v>
      </c>
      <c r="P25" s="236">
        <v>0</v>
      </c>
      <c r="Q25" s="236">
        <v>0</v>
      </c>
      <c r="R25" s="236">
        <v>0</v>
      </c>
      <c r="S25" s="236">
        <v>0</v>
      </c>
      <c r="T25" s="236">
        <v>0</v>
      </c>
      <c r="U25" s="236">
        <v>0</v>
      </c>
      <c r="V25" s="236">
        <v>0</v>
      </c>
      <c r="W25" s="236">
        <v>0</v>
      </c>
      <c r="X25" s="236">
        <v>0</v>
      </c>
      <c r="Y25" s="236">
        <v>0</v>
      </c>
      <c r="Z25" s="238">
        <v>0</v>
      </c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</row>
    <row r="26" spans="1:47" ht="16.5" customHeight="1">
      <c r="A26" s="1240"/>
      <c r="B26" s="1241" t="s">
        <v>30</v>
      </c>
      <c r="C26" s="1241"/>
      <c r="D26" s="213" t="s">
        <v>27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1</v>
      </c>
      <c r="K26" s="232">
        <v>0</v>
      </c>
      <c r="L26" s="232">
        <v>0</v>
      </c>
      <c r="M26" s="232">
        <v>0</v>
      </c>
      <c r="N26" s="232">
        <v>0</v>
      </c>
      <c r="O26" s="232">
        <v>0</v>
      </c>
      <c r="P26" s="232">
        <v>0</v>
      </c>
      <c r="Q26" s="232">
        <v>0</v>
      </c>
      <c r="R26" s="232">
        <v>0</v>
      </c>
      <c r="S26" s="232">
        <v>0</v>
      </c>
      <c r="T26" s="232">
        <v>0</v>
      </c>
      <c r="U26" s="232">
        <v>0</v>
      </c>
      <c r="V26" s="232">
        <v>0</v>
      </c>
      <c r="W26" s="232">
        <v>0</v>
      </c>
      <c r="X26" s="232">
        <v>0</v>
      </c>
      <c r="Y26" s="232">
        <v>0</v>
      </c>
      <c r="Z26" s="233">
        <v>1</v>
      </c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</row>
    <row r="27" spans="1:47" ht="16.5" customHeight="1">
      <c r="A27" s="1240"/>
      <c r="B27" s="1241"/>
      <c r="C27" s="1241"/>
      <c r="D27" s="215" t="s">
        <v>28</v>
      </c>
      <c r="E27" s="234">
        <v>0</v>
      </c>
      <c r="F27" s="234">
        <v>0</v>
      </c>
      <c r="G27" s="234">
        <v>0</v>
      </c>
      <c r="H27" s="234">
        <v>0</v>
      </c>
      <c r="I27" s="234">
        <v>0</v>
      </c>
      <c r="J27" s="234">
        <v>41</v>
      </c>
      <c r="K27" s="234">
        <v>0</v>
      </c>
      <c r="L27" s="234">
        <v>0</v>
      </c>
      <c r="M27" s="234">
        <v>0</v>
      </c>
      <c r="N27" s="234">
        <v>0</v>
      </c>
      <c r="O27" s="234">
        <v>0</v>
      </c>
      <c r="P27" s="234">
        <v>0</v>
      </c>
      <c r="Q27" s="234">
        <v>0</v>
      </c>
      <c r="R27" s="234">
        <v>0</v>
      </c>
      <c r="S27" s="234">
        <v>0</v>
      </c>
      <c r="T27" s="234">
        <v>0</v>
      </c>
      <c r="U27" s="234">
        <v>0</v>
      </c>
      <c r="V27" s="234">
        <v>0</v>
      </c>
      <c r="W27" s="234">
        <v>0</v>
      </c>
      <c r="X27" s="234">
        <v>0</v>
      </c>
      <c r="Y27" s="234">
        <v>0</v>
      </c>
      <c r="Z27" s="235">
        <v>41</v>
      </c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</row>
    <row r="28" spans="1:47" ht="16.5" customHeight="1">
      <c r="A28" s="1240"/>
      <c r="B28" s="1241"/>
      <c r="C28" s="1241"/>
      <c r="D28" s="214" t="s">
        <v>26</v>
      </c>
      <c r="E28" s="239">
        <v>0</v>
      </c>
      <c r="F28" s="239">
        <v>0</v>
      </c>
      <c r="G28" s="239">
        <v>0</v>
      </c>
      <c r="H28" s="239">
        <v>0</v>
      </c>
      <c r="I28" s="239">
        <v>0</v>
      </c>
      <c r="J28" s="239">
        <v>1</v>
      </c>
      <c r="K28" s="239">
        <v>0</v>
      </c>
      <c r="L28" s="239">
        <v>0</v>
      </c>
      <c r="M28" s="239">
        <v>0</v>
      </c>
      <c r="N28" s="239">
        <v>0</v>
      </c>
      <c r="O28" s="239">
        <v>0</v>
      </c>
      <c r="P28" s="239">
        <v>0</v>
      </c>
      <c r="Q28" s="239">
        <v>0</v>
      </c>
      <c r="R28" s="239">
        <v>0</v>
      </c>
      <c r="S28" s="239">
        <v>0</v>
      </c>
      <c r="T28" s="239">
        <v>0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40">
        <v>1</v>
      </c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</row>
    <row r="29" spans="1:47" ht="16.5" customHeight="1">
      <c r="A29" s="1240" t="s">
        <v>24</v>
      </c>
      <c r="B29" s="1241"/>
      <c r="C29" s="1241"/>
      <c r="D29" s="213" t="s">
        <v>27</v>
      </c>
      <c r="E29" s="232">
        <v>0</v>
      </c>
      <c r="F29" s="232">
        <v>3</v>
      </c>
      <c r="G29" s="232">
        <v>1</v>
      </c>
      <c r="H29" s="232">
        <v>12</v>
      </c>
      <c r="I29" s="232">
        <v>44</v>
      </c>
      <c r="J29" s="232">
        <v>5</v>
      </c>
      <c r="K29" s="232">
        <v>3</v>
      </c>
      <c r="L29" s="232">
        <v>13</v>
      </c>
      <c r="M29" s="232">
        <v>6</v>
      </c>
      <c r="N29" s="232">
        <v>19</v>
      </c>
      <c r="O29" s="232">
        <v>11</v>
      </c>
      <c r="P29" s="232">
        <v>16</v>
      </c>
      <c r="Q29" s="232">
        <v>1</v>
      </c>
      <c r="R29" s="232">
        <v>1</v>
      </c>
      <c r="S29" s="232">
        <v>1</v>
      </c>
      <c r="T29" s="232">
        <v>0</v>
      </c>
      <c r="U29" s="232">
        <v>0</v>
      </c>
      <c r="V29" s="232">
        <v>0</v>
      </c>
      <c r="W29" s="232">
        <v>0</v>
      </c>
      <c r="X29" s="232">
        <v>0</v>
      </c>
      <c r="Y29" s="232">
        <v>0</v>
      </c>
      <c r="Z29" s="233">
        <v>136</v>
      </c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</row>
    <row r="30" spans="1:47" ht="16.5" customHeight="1">
      <c r="A30" s="1240"/>
      <c r="B30" s="1241"/>
      <c r="C30" s="1241"/>
      <c r="D30" s="215" t="s">
        <v>28</v>
      </c>
      <c r="E30" s="234">
        <v>0</v>
      </c>
      <c r="F30" s="234">
        <v>63</v>
      </c>
      <c r="G30" s="234">
        <v>66</v>
      </c>
      <c r="H30" s="234">
        <v>1205</v>
      </c>
      <c r="I30" s="234">
        <v>3617</v>
      </c>
      <c r="J30" s="234">
        <v>430</v>
      </c>
      <c r="K30" s="234">
        <v>381</v>
      </c>
      <c r="L30" s="234">
        <v>2900</v>
      </c>
      <c r="M30" s="234">
        <v>931</v>
      </c>
      <c r="N30" s="234">
        <v>3565</v>
      </c>
      <c r="O30" s="234">
        <v>2551</v>
      </c>
      <c r="P30" s="234">
        <v>3396</v>
      </c>
      <c r="Q30" s="234">
        <v>177</v>
      </c>
      <c r="R30" s="234">
        <v>382</v>
      </c>
      <c r="S30" s="234">
        <v>269</v>
      </c>
      <c r="T30" s="234">
        <v>0</v>
      </c>
      <c r="U30" s="234">
        <v>0</v>
      </c>
      <c r="V30" s="234">
        <v>0</v>
      </c>
      <c r="W30" s="234">
        <v>0</v>
      </c>
      <c r="X30" s="234">
        <v>0</v>
      </c>
      <c r="Y30" s="234">
        <v>0</v>
      </c>
      <c r="Z30" s="235">
        <v>19933</v>
      </c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</row>
    <row r="31" spans="1:47" ht="16.5" customHeight="1">
      <c r="A31" s="1240"/>
      <c r="B31" s="1241"/>
      <c r="C31" s="1241"/>
      <c r="D31" s="214" t="s">
        <v>26</v>
      </c>
      <c r="E31" s="239">
        <v>0</v>
      </c>
      <c r="F31" s="239">
        <v>15</v>
      </c>
      <c r="G31" s="239">
        <v>8</v>
      </c>
      <c r="H31" s="239">
        <v>88</v>
      </c>
      <c r="I31" s="239">
        <v>224</v>
      </c>
      <c r="J31" s="239">
        <v>18</v>
      </c>
      <c r="K31" s="239">
        <v>12</v>
      </c>
      <c r="L31" s="239">
        <v>69</v>
      </c>
      <c r="M31" s="239">
        <v>20</v>
      </c>
      <c r="N31" s="239">
        <v>61</v>
      </c>
      <c r="O31" s="239">
        <v>36</v>
      </c>
      <c r="P31" s="239">
        <v>39</v>
      </c>
      <c r="Q31" s="239">
        <v>2</v>
      </c>
      <c r="R31" s="239">
        <v>3</v>
      </c>
      <c r="S31" s="239">
        <v>2</v>
      </c>
      <c r="T31" s="239">
        <v>0</v>
      </c>
      <c r="U31" s="239">
        <v>0</v>
      </c>
      <c r="V31" s="239">
        <v>0</v>
      </c>
      <c r="W31" s="239">
        <v>0</v>
      </c>
      <c r="X31" s="239">
        <v>0</v>
      </c>
      <c r="Y31" s="239">
        <v>0</v>
      </c>
      <c r="Z31" s="240">
        <v>597</v>
      </c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</row>
    <row r="32" spans="1:47" ht="16.5" customHeight="1">
      <c r="A32" s="1240" t="s">
        <v>34</v>
      </c>
      <c r="B32" s="1241" t="s">
        <v>29</v>
      </c>
      <c r="C32" s="1247" t="s">
        <v>53</v>
      </c>
      <c r="D32" s="213" t="s">
        <v>27</v>
      </c>
      <c r="E32" s="232">
        <v>0</v>
      </c>
      <c r="F32" s="232">
        <v>0</v>
      </c>
      <c r="G32" s="232">
        <v>0</v>
      </c>
      <c r="H32" s="232">
        <v>0</v>
      </c>
      <c r="I32" s="232">
        <v>0</v>
      </c>
      <c r="J32" s="232">
        <v>0</v>
      </c>
      <c r="K32" s="232">
        <v>0</v>
      </c>
      <c r="L32" s="232">
        <v>0</v>
      </c>
      <c r="M32" s="232">
        <v>0</v>
      </c>
      <c r="N32" s="232">
        <v>25</v>
      </c>
      <c r="O32" s="232">
        <v>16</v>
      </c>
      <c r="P32" s="232">
        <v>1</v>
      </c>
      <c r="Q32" s="232">
        <v>12</v>
      </c>
      <c r="R32" s="232">
        <v>9</v>
      </c>
      <c r="S32" s="232">
        <v>0</v>
      </c>
      <c r="T32" s="232">
        <v>0</v>
      </c>
      <c r="U32" s="232">
        <v>0</v>
      </c>
      <c r="V32" s="232">
        <v>0</v>
      </c>
      <c r="W32" s="232">
        <v>0</v>
      </c>
      <c r="X32" s="232">
        <v>0</v>
      </c>
      <c r="Y32" s="232">
        <v>0</v>
      </c>
      <c r="Z32" s="233">
        <v>62</v>
      </c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</row>
    <row r="33" spans="1:47" ht="16.5" customHeight="1">
      <c r="A33" s="1240"/>
      <c r="B33" s="1241"/>
      <c r="C33" s="1247"/>
      <c r="D33" s="215" t="s">
        <v>28</v>
      </c>
      <c r="E33" s="234">
        <v>0</v>
      </c>
      <c r="F33" s="234">
        <v>0</v>
      </c>
      <c r="G33" s="234">
        <v>0</v>
      </c>
      <c r="H33" s="234">
        <v>0</v>
      </c>
      <c r="I33" s="234">
        <v>0</v>
      </c>
      <c r="J33" s="234">
        <v>0</v>
      </c>
      <c r="K33" s="234">
        <v>0</v>
      </c>
      <c r="L33" s="234">
        <v>0</v>
      </c>
      <c r="M33" s="234">
        <v>0</v>
      </c>
      <c r="N33" s="234">
        <v>3984</v>
      </c>
      <c r="O33" s="234">
        <v>2840</v>
      </c>
      <c r="P33" s="234">
        <v>243</v>
      </c>
      <c r="Q33" s="234">
        <v>2192</v>
      </c>
      <c r="R33" s="234">
        <v>1771</v>
      </c>
      <c r="S33" s="234">
        <v>0</v>
      </c>
      <c r="T33" s="234">
        <v>0</v>
      </c>
      <c r="U33" s="234">
        <v>0</v>
      </c>
      <c r="V33" s="234">
        <v>0</v>
      </c>
      <c r="W33" s="234">
        <v>0</v>
      </c>
      <c r="X33" s="234">
        <v>0</v>
      </c>
      <c r="Y33" s="234">
        <v>0</v>
      </c>
      <c r="Z33" s="235">
        <v>11030</v>
      </c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</row>
    <row r="34" spans="1:47" ht="16.5" customHeight="1">
      <c r="A34" s="1240"/>
      <c r="B34" s="1241"/>
      <c r="C34" s="1247"/>
      <c r="D34" s="214" t="s">
        <v>26</v>
      </c>
      <c r="E34" s="236">
        <v>0</v>
      </c>
      <c r="F34" s="236">
        <v>0</v>
      </c>
      <c r="G34" s="236">
        <v>0</v>
      </c>
      <c r="H34" s="236">
        <v>0</v>
      </c>
      <c r="I34" s="236">
        <v>0</v>
      </c>
      <c r="J34" s="236">
        <v>0</v>
      </c>
      <c r="K34" s="236">
        <v>0</v>
      </c>
      <c r="L34" s="236">
        <v>0</v>
      </c>
      <c r="M34" s="236">
        <v>0</v>
      </c>
      <c r="N34" s="236">
        <v>79</v>
      </c>
      <c r="O34" s="236">
        <v>43</v>
      </c>
      <c r="P34" s="236">
        <v>2</v>
      </c>
      <c r="Q34" s="236">
        <v>19</v>
      </c>
      <c r="R34" s="236">
        <v>10</v>
      </c>
      <c r="S34" s="236">
        <v>0</v>
      </c>
      <c r="T34" s="236">
        <v>0</v>
      </c>
      <c r="U34" s="236">
        <v>0</v>
      </c>
      <c r="V34" s="236">
        <v>0</v>
      </c>
      <c r="W34" s="236">
        <v>0</v>
      </c>
      <c r="X34" s="236">
        <v>0</v>
      </c>
      <c r="Y34" s="236">
        <v>0</v>
      </c>
      <c r="Z34" s="237">
        <v>153</v>
      </c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</row>
    <row r="35" spans="1:47" ht="16.5" customHeight="1">
      <c r="A35" s="1240"/>
      <c r="B35" s="1241"/>
      <c r="C35" s="1247" t="s">
        <v>54</v>
      </c>
      <c r="D35" s="213" t="s">
        <v>27</v>
      </c>
      <c r="E35" s="232">
        <v>0</v>
      </c>
      <c r="F35" s="232">
        <v>0</v>
      </c>
      <c r="G35" s="232">
        <v>0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232">
        <v>0</v>
      </c>
      <c r="N35" s="232">
        <v>0</v>
      </c>
      <c r="O35" s="232">
        <v>0</v>
      </c>
      <c r="P35" s="232">
        <v>0</v>
      </c>
      <c r="Q35" s="232">
        <v>0</v>
      </c>
      <c r="R35" s="232">
        <v>0</v>
      </c>
      <c r="S35" s="232">
        <v>0</v>
      </c>
      <c r="T35" s="232">
        <v>0</v>
      </c>
      <c r="U35" s="232">
        <v>0</v>
      </c>
      <c r="V35" s="232">
        <v>0</v>
      </c>
      <c r="W35" s="232">
        <v>0</v>
      </c>
      <c r="X35" s="232">
        <v>0</v>
      </c>
      <c r="Y35" s="232">
        <v>0</v>
      </c>
      <c r="Z35" s="233">
        <v>0</v>
      </c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</row>
    <row r="36" spans="1:47" ht="16.5" customHeight="1">
      <c r="A36" s="1240"/>
      <c r="B36" s="1241"/>
      <c r="C36" s="1247"/>
      <c r="D36" s="215" t="s">
        <v>28</v>
      </c>
      <c r="E36" s="234">
        <v>0</v>
      </c>
      <c r="F36" s="234">
        <v>0</v>
      </c>
      <c r="G36" s="234">
        <v>0</v>
      </c>
      <c r="H36" s="234">
        <v>0</v>
      </c>
      <c r="I36" s="234">
        <v>0</v>
      </c>
      <c r="J36" s="234">
        <v>0</v>
      </c>
      <c r="K36" s="234">
        <v>0</v>
      </c>
      <c r="L36" s="234">
        <v>0</v>
      </c>
      <c r="M36" s="234">
        <v>0</v>
      </c>
      <c r="N36" s="234">
        <v>0</v>
      </c>
      <c r="O36" s="234">
        <v>0</v>
      </c>
      <c r="P36" s="234">
        <v>0</v>
      </c>
      <c r="Q36" s="234">
        <v>0</v>
      </c>
      <c r="R36" s="234">
        <v>0</v>
      </c>
      <c r="S36" s="234">
        <v>0</v>
      </c>
      <c r="T36" s="234">
        <v>0</v>
      </c>
      <c r="U36" s="234">
        <v>0</v>
      </c>
      <c r="V36" s="234">
        <v>0</v>
      </c>
      <c r="W36" s="234">
        <v>0</v>
      </c>
      <c r="X36" s="234">
        <v>0</v>
      </c>
      <c r="Y36" s="234">
        <v>0</v>
      </c>
      <c r="Z36" s="235">
        <v>0</v>
      </c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</row>
    <row r="37" spans="1:47" ht="16.5" customHeight="1">
      <c r="A37" s="1240"/>
      <c r="B37" s="1241"/>
      <c r="C37" s="1247"/>
      <c r="D37" s="214" t="s">
        <v>26</v>
      </c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6">
        <v>0</v>
      </c>
      <c r="K37" s="236">
        <v>0</v>
      </c>
      <c r="L37" s="236">
        <v>0</v>
      </c>
      <c r="M37" s="236">
        <v>0</v>
      </c>
      <c r="N37" s="236">
        <v>0</v>
      </c>
      <c r="O37" s="236">
        <v>0</v>
      </c>
      <c r="P37" s="236">
        <v>0</v>
      </c>
      <c r="Q37" s="236">
        <v>0</v>
      </c>
      <c r="R37" s="236">
        <v>0</v>
      </c>
      <c r="S37" s="236">
        <v>0</v>
      </c>
      <c r="T37" s="236">
        <v>0</v>
      </c>
      <c r="U37" s="236">
        <v>0</v>
      </c>
      <c r="V37" s="236">
        <v>0</v>
      </c>
      <c r="W37" s="236">
        <v>0</v>
      </c>
      <c r="X37" s="236">
        <v>0</v>
      </c>
      <c r="Y37" s="236">
        <v>0</v>
      </c>
      <c r="Z37" s="237">
        <v>0</v>
      </c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</row>
    <row r="38" spans="1:47" ht="16.5" customHeight="1">
      <c r="A38" s="1240"/>
      <c r="B38" s="1241" t="s">
        <v>30</v>
      </c>
      <c r="C38" s="1241"/>
      <c r="D38" s="213" t="s">
        <v>27</v>
      </c>
      <c r="E38" s="232">
        <v>0</v>
      </c>
      <c r="F38" s="232">
        <v>0</v>
      </c>
      <c r="G38" s="232">
        <v>0</v>
      </c>
      <c r="H38" s="232">
        <v>0</v>
      </c>
      <c r="I38" s="232">
        <v>0</v>
      </c>
      <c r="J38" s="232">
        <v>0</v>
      </c>
      <c r="K38" s="232">
        <v>0</v>
      </c>
      <c r="L38" s="232">
        <v>0</v>
      </c>
      <c r="M38" s="232">
        <v>0</v>
      </c>
      <c r="N38" s="232">
        <v>25</v>
      </c>
      <c r="O38" s="232">
        <v>16</v>
      </c>
      <c r="P38" s="232">
        <v>1</v>
      </c>
      <c r="Q38" s="232">
        <v>12</v>
      </c>
      <c r="R38" s="232">
        <v>9</v>
      </c>
      <c r="S38" s="232">
        <v>0</v>
      </c>
      <c r="T38" s="232">
        <v>0</v>
      </c>
      <c r="U38" s="232">
        <v>0</v>
      </c>
      <c r="V38" s="232">
        <v>0</v>
      </c>
      <c r="W38" s="232">
        <v>0</v>
      </c>
      <c r="X38" s="232">
        <v>0</v>
      </c>
      <c r="Y38" s="232">
        <v>0</v>
      </c>
      <c r="Z38" s="233">
        <v>62</v>
      </c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</row>
    <row r="39" spans="1:47" ht="16.5" customHeight="1">
      <c r="A39" s="1240"/>
      <c r="B39" s="1241"/>
      <c r="C39" s="1241"/>
      <c r="D39" s="215" t="s">
        <v>28</v>
      </c>
      <c r="E39" s="234">
        <v>0</v>
      </c>
      <c r="F39" s="234">
        <v>0</v>
      </c>
      <c r="G39" s="234">
        <v>0</v>
      </c>
      <c r="H39" s="234">
        <v>0</v>
      </c>
      <c r="I39" s="234">
        <v>0</v>
      </c>
      <c r="J39" s="234">
        <v>0</v>
      </c>
      <c r="K39" s="234">
        <v>0</v>
      </c>
      <c r="L39" s="234">
        <v>0</v>
      </c>
      <c r="M39" s="234">
        <v>0</v>
      </c>
      <c r="N39" s="234">
        <v>3984</v>
      </c>
      <c r="O39" s="234">
        <v>2840</v>
      </c>
      <c r="P39" s="234">
        <v>243</v>
      </c>
      <c r="Q39" s="234">
        <v>2192</v>
      </c>
      <c r="R39" s="234">
        <v>1771</v>
      </c>
      <c r="S39" s="234">
        <v>0</v>
      </c>
      <c r="T39" s="234">
        <v>0</v>
      </c>
      <c r="U39" s="234">
        <v>0</v>
      </c>
      <c r="V39" s="234">
        <v>0</v>
      </c>
      <c r="W39" s="234">
        <v>0</v>
      </c>
      <c r="X39" s="234">
        <v>0</v>
      </c>
      <c r="Y39" s="234">
        <v>0</v>
      </c>
      <c r="Z39" s="235">
        <v>11030</v>
      </c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</row>
    <row r="40" spans="1:47" ht="16.5" customHeight="1">
      <c r="A40" s="1240"/>
      <c r="B40" s="1241"/>
      <c r="C40" s="1241"/>
      <c r="D40" s="214" t="s">
        <v>26</v>
      </c>
      <c r="E40" s="239">
        <v>0</v>
      </c>
      <c r="F40" s="239">
        <v>0</v>
      </c>
      <c r="G40" s="239">
        <v>0</v>
      </c>
      <c r="H40" s="239">
        <v>0</v>
      </c>
      <c r="I40" s="239">
        <v>0</v>
      </c>
      <c r="J40" s="239">
        <v>0</v>
      </c>
      <c r="K40" s="239">
        <v>0</v>
      </c>
      <c r="L40" s="239">
        <v>0</v>
      </c>
      <c r="M40" s="239">
        <v>0</v>
      </c>
      <c r="N40" s="239">
        <v>79</v>
      </c>
      <c r="O40" s="239">
        <v>43</v>
      </c>
      <c r="P40" s="239">
        <v>2</v>
      </c>
      <c r="Q40" s="239">
        <v>19</v>
      </c>
      <c r="R40" s="239">
        <v>10</v>
      </c>
      <c r="S40" s="239">
        <v>0</v>
      </c>
      <c r="T40" s="239">
        <v>0</v>
      </c>
      <c r="U40" s="239">
        <v>0</v>
      </c>
      <c r="V40" s="239">
        <v>0</v>
      </c>
      <c r="W40" s="239">
        <v>0</v>
      </c>
      <c r="X40" s="239">
        <v>0</v>
      </c>
      <c r="Y40" s="239">
        <v>0</v>
      </c>
      <c r="Z40" s="240">
        <v>153</v>
      </c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</row>
    <row r="41" spans="1:47" ht="16.5" customHeight="1">
      <c r="A41" s="1240"/>
      <c r="B41" s="1241" t="s">
        <v>31</v>
      </c>
      <c r="C41" s="1247" t="s">
        <v>55</v>
      </c>
      <c r="D41" s="213" t="s">
        <v>27</v>
      </c>
      <c r="E41" s="232">
        <v>0</v>
      </c>
      <c r="F41" s="232">
        <v>0</v>
      </c>
      <c r="G41" s="232">
        <v>0</v>
      </c>
      <c r="H41" s="232">
        <v>0</v>
      </c>
      <c r="I41" s="232">
        <v>0</v>
      </c>
      <c r="J41" s="232">
        <v>0</v>
      </c>
      <c r="K41" s="232">
        <v>0</v>
      </c>
      <c r="L41" s="232">
        <v>0</v>
      </c>
      <c r="M41" s="232">
        <v>0</v>
      </c>
      <c r="N41" s="232">
        <v>0</v>
      </c>
      <c r="O41" s="232">
        <v>0</v>
      </c>
      <c r="P41" s="232">
        <v>0</v>
      </c>
      <c r="Q41" s="232">
        <v>0</v>
      </c>
      <c r="R41" s="232">
        <v>0</v>
      </c>
      <c r="S41" s="232">
        <v>0</v>
      </c>
      <c r="T41" s="232">
        <v>0</v>
      </c>
      <c r="U41" s="232">
        <v>0</v>
      </c>
      <c r="V41" s="232">
        <v>0</v>
      </c>
      <c r="W41" s="232">
        <v>0</v>
      </c>
      <c r="X41" s="232">
        <v>0</v>
      </c>
      <c r="Y41" s="232">
        <v>0</v>
      </c>
      <c r="Z41" s="233">
        <v>0</v>
      </c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</row>
    <row r="42" spans="1:47" ht="16.5" customHeight="1">
      <c r="A42" s="1240"/>
      <c r="B42" s="1241"/>
      <c r="C42" s="1247"/>
      <c r="D42" s="215" t="s">
        <v>28</v>
      </c>
      <c r="E42" s="234">
        <v>0</v>
      </c>
      <c r="F42" s="234">
        <v>0</v>
      </c>
      <c r="G42" s="234">
        <v>0</v>
      </c>
      <c r="H42" s="234">
        <v>0</v>
      </c>
      <c r="I42" s="234">
        <v>0</v>
      </c>
      <c r="J42" s="234">
        <v>0</v>
      </c>
      <c r="K42" s="234">
        <v>0</v>
      </c>
      <c r="L42" s="234">
        <v>0</v>
      </c>
      <c r="M42" s="234">
        <v>0</v>
      </c>
      <c r="N42" s="234">
        <v>0</v>
      </c>
      <c r="O42" s="234">
        <v>0</v>
      </c>
      <c r="P42" s="234">
        <v>0</v>
      </c>
      <c r="Q42" s="234">
        <v>0</v>
      </c>
      <c r="R42" s="234">
        <v>0</v>
      </c>
      <c r="S42" s="234">
        <v>0</v>
      </c>
      <c r="T42" s="234">
        <v>0</v>
      </c>
      <c r="U42" s="234">
        <v>0</v>
      </c>
      <c r="V42" s="234">
        <v>0</v>
      </c>
      <c r="W42" s="234">
        <v>0</v>
      </c>
      <c r="X42" s="234">
        <v>0</v>
      </c>
      <c r="Y42" s="234">
        <v>0</v>
      </c>
      <c r="Z42" s="235">
        <v>0</v>
      </c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</row>
    <row r="43" spans="1:47" ht="16.5" customHeight="1">
      <c r="A43" s="1240"/>
      <c r="B43" s="1241"/>
      <c r="C43" s="1247"/>
      <c r="D43" s="214" t="s">
        <v>26</v>
      </c>
      <c r="E43" s="236">
        <v>0</v>
      </c>
      <c r="F43" s="236">
        <v>0</v>
      </c>
      <c r="G43" s="236">
        <v>0</v>
      </c>
      <c r="H43" s="236">
        <v>0</v>
      </c>
      <c r="I43" s="236">
        <v>0</v>
      </c>
      <c r="J43" s="236">
        <v>0</v>
      </c>
      <c r="K43" s="236">
        <v>0</v>
      </c>
      <c r="L43" s="236">
        <v>0</v>
      </c>
      <c r="M43" s="236">
        <v>0</v>
      </c>
      <c r="N43" s="236">
        <v>0</v>
      </c>
      <c r="O43" s="236">
        <v>0</v>
      </c>
      <c r="P43" s="236">
        <v>0</v>
      </c>
      <c r="Q43" s="236">
        <v>0</v>
      </c>
      <c r="R43" s="236">
        <v>0</v>
      </c>
      <c r="S43" s="236">
        <v>0</v>
      </c>
      <c r="T43" s="236">
        <v>0</v>
      </c>
      <c r="U43" s="236">
        <v>0</v>
      </c>
      <c r="V43" s="236">
        <v>0</v>
      </c>
      <c r="W43" s="236">
        <v>0</v>
      </c>
      <c r="X43" s="236">
        <v>0</v>
      </c>
      <c r="Y43" s="236">
        <v>0</v>
      </c>
      <c r="Z43" s="237">
        <v>0</v>
      </c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</row>
    <row r="44" spans="1:47" ht="16.5" customHeight="1">
      <c r="A44" s="1240"/>
      <c r="B44" s="1241"/>
      <c r="C44" s="1247" t="s">
        <v>56</v>
      </c>
      <c r="D44" s="213" t="s">
        <v>27</v>
      </c>
      <c r="E44" s="232">
        <v>0</v>
      </c>
      <c r="F44" s="232">
        <v>24</v>
      </c>
      <c r="G44" s="232">
        <v>57</v>
      </c>
      <c r="H44" s="232">
        <v>23</v>
      </c>
      <c r="I44" s="232">
        <v>112</v>
      </c>
      <c r="J44" s="232">
        <v>17</v>
      </c>
      <c r="K44" s="232">
        <v>266</v>
      </c>
      <c r="L44" s="232">
        <v>111</v>
      </c>
      <c r="M44" s="232">
        <v>198</v>
      </c>
      <c r="N44" s="232">
        <v>83</v>
      </c>
      <c r="O44" s="232">
        <v>40</v>
      </c>
      <c r="P44" s="232">
        <v>17</v>
      </c>
      <c r="Q44" s="232">
        <v>6</v>
      </c>
      <c r="R44" s="232">
        <v>8</v>
      </c>
      <c r="S44" s="232">
        <v>4</v>
      </c>
      <c r="T44" s="232">
        <v>0</v>
      </c>
      <c r="U44" s="232">
        <v>0</v>
      </c>
      <c r="V44" s="232">
        <v>0</v>
      </c>
      <c r="W44" s="232">
        <v>0</v>
      </c>
      <c r="X44" s="232">
        <v>0</v>
      </c>
      <c r="Y44" s="232">
        <v>0</v>
      </c>
      <c r="Z44" s="233">
        <v>968</v>
      </c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</row>
    <row r="45" spans="1:47" ht="16.5" customHeight="1">
      <c r="A45" s="1240"/>
      <c r="B45" s="1241"/>
      <c r="C45" s="1247"/>
      <c r="D45" s="215" t="s">
        <v>28</v>
      </c>
      <c r="E45" s="234">
        <v>0</v>
      </c>
      <c r="F45" s="234">
        <v>171</v>
      </c>
      <c r="G45" s="234">
        <v>798</v>
      </c>
      <c r="H45" s="234">
        <v>749</v>
      </c>
      <c r="I45" s="234">
        <v>6030</v>
      </c>
      <c r="J45" s="234">
        <v>807</v>
      </c>
      <c r="K45" s="234">
        <v>15358</v>
      </c>
      <c r="L45" s="234">
        <v>6890</v>
      </c>
      <c r="M45" s="234">
        <v>13908</v>
      </c>
      <c r="N45" s="234">
        <v>5893</v>
      </c>
      <c r="O45" s="234">
        <v>2863</v>
      </c>
      <c r="P45" s="234">
        <v>1437</v>
      </c>
      <c r="Q45" s="234">
        <v>470</v>
      </c>
      <c r="R45" s="234">
        <v>594</v>
      </c>
      <c r="S45" s="234">
        <v>292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5">
        <v>56260</v>
      </c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</row>
    <row r="46" spans="1:47" ht="16.5" customHeight="1">
      <c r="A46" s="1240"/>
      <c r="B46" s="1241"/>
      <c r="C46" s="1247"/>
      <c r="D46" s="214" t="s">
        <v>26</v>
      </c>
      <c r="E46" s="236">
        <v>0</v>
      </c>
      <c r="F46" s="236">
        <v>34</v>
      </c>
      <c r="G46" s="236">
        <v>106</v>
      </c>
      <c r="H46" s="236">
        <v>70</v>
      </c>
      <c r="I46" s="236">
        <v>346</v>
      </c>
      <c r="J46" s="236">
        <v>37</v>
      </c>
      <c r="K46" s="236">
        <v>518</v>
      </c>
      <c r="L46" s="236">
        <v>146</v>
      </c>
      <c r="M46" s="236">
        <v>238</v>
      </c>
      <c r="N46" s="236">
        <v>104</v>
      </c>
      <c r="O46" s="236">
        <v>48</v>
      </c>
      <c r="P46" s="236">
        <v>23</v>
      </c>
      <c r="Q46" s="236">
        <v>6</v>
      </c>
      <c r="R46" s="236">
        <v>12</v>
      </c>
      <c r="S46" s="236">
        <v>4</v>
      </c>
      <c r="T46" s="236">
        <v>0</v>
      </c>
      <c r="U46" s="236">
        <v>0</v>
      </c>
      <c r="V46" s="236">
        <v>0</v>
      </c>
      <c r="W46" s="236">
        <v>0</v>
      </c>
      <c r="X46" s="236">
        <v>0</v>
      </c>
      <c r="Y46" s="236">
        <v>0</v>
      </c>
      <c r="Z46" s="237">
        <v>1692</v>
      </c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</row>
    <row r="47" spans="1:47" ht="16.5" customHeight="1">
      <c r="A47" s="1240"/>
      <c r="B47" s="1241" t="s">
        <v>30</v>
      </c>
      <c r="C47" s="1241"/>
      <c r="D47" s="213" t="s">
        <v>27</v>
      </c>
      <c r="E47" s="232">
        <v>0</v>
      </c>
      <c r="F47" s="232">
        <v>24</v>
      </c>
      <c r="G47" s="232">
        <v>57</v>
      </c>
      <c r="H47" s="232">
        <v>23</v>
      </c>
      <c r="I47" s="232">
        <v>112</v>
      </c>
      <c r="J47" s="232">
        <v>17</v>
      </c>
      <c r="K47" s="232">
        <v>266</v>
      </c>
      <c r="L47" s="232">
        <v>111</v>
      </c>
      <c r="M47" s="232">
        <v>198</v>
      </c>
      <c r="N47" s="232">
        <v>83</v>
      </c>
      <c r="O47" s="232">
        <v>40</v>
      </c>
      <c r="P47" s="232">
        <v>17</v>
      </c>
      <c r="Q47" s="232">
        <v>6</v>
      </c>
      <c r="R47" s="232">
        <v>8</v>
      </c>
      <c r="S47" s="232">
        <v>4</v>
      </c>
      <c r="T47" s="232">
        <v>0</v>
      </c>
      <c r="U47" s="232">
        <v>0</v>
      </c>
      <c r="V47" s="232">
        <v>0</v>
      </c>
      <c r="W47" s="232">
        <v>0</v>
      </c>
      <c r="X47" s="232">
        <v>0</v>
      </c>
      <c r="Y47" s="232">
        <v>0</v>
      </c>
      <c r="Z47" s="233">
        <v>968</v>
      </c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</row>
    <row r="48" spans="1:47" ht="16.5" customHeight="1">
      <c r="A48" s="1240"/>
      <c r="B48" s="1241"/>
      <c r="C48" s="1241"/>
      <c r="D48" s="215" t="s">
        <v>28</v>
      </c>
      <c r="E48" s="234">
        <v>0</v>
      </c>
      <c r="F48" s="234">
        <v>171</v>
      </c>
      <c r="G48" s="234">
        <v>798</v>
      </c>
      <c r="H48" s="234">
        <v>749</v>
      </c>
      <c r="I48" s="234">
        <v>6030</v>
      </c>
      <c r="J48" s="234">
        <v>807</v>
      </c>
      <c r="K48" s="234">
        <v>15358</v>
      </c>
      <c r="L48" s="234">
        <v>6890</v>
      </c>
      <c r="M48" s="234">
        <v>13908</v>
      </c>
      <c r="N48" s="234">
        <v>5893</v>
      </c>
      <c r="O48" s="234">
        <v>2863</v>
      </c>
      <c r="P48" s="234">
        <v>1437</v>
      </c>
      <c r="Q48" s="234">
        <v>470</v>
      </c>
      <c r="R48" s="234">
        <v>594</v>
      </c>
      <c r="S48" s="234">
        <v>292</v>
      </c>
      <c r="T48" s="234">
        <v>0</v>
      </c>
      <c r="U48" s="234">
        <v>0</v>
      </c>
      <c r="V48" s="234">
        <v>0</v>
      </c>
      <c r="W48" s="234">
        <v>0</v>
      </c>
      <c r="X48" s="234">
        <v>0</v>
      </c>
      <c r="Y48" s="234">
        <v>0</v>
      </c>
      <c r="Z48" s="235">
        <v>56260</v>
      </c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</row>
    <row r="49" spans="1:47" ht="16.5" customHeight="1">
      <c r="A49" s="1240"/>
      <c r="B49" s="1241"/>
      <c r="C49" s="1241"/>
      <c r="D49" s="214" t="s">
        <v>26</v>
      </c>
      <c r="E49" s="239">
        <v>0</v>
      </c>
      <c r="F49" s="239">
        <v>34</v>
      </c>
      <c r="G49" s="239">
        <v>106</v>
      </c>
      <c r="H49" s="239">
        <v>70</v>
      </c>
      <c r="I49" s="239">
        <v>346</v>
      </c>
      <c r="J49" s="239">
        <v>37</v>
      </c>
      <c r="K49" s="239">
        <v>518</v>
      </c>
      <c r="L49" s="239">
        <v>146</v>
      </c>
      <c r="M49" s="239">
        <v>238</v>
      </c>
      <c r="N49" s="239">
        <v>104</v>
      </c>
      <c r="O49" s="239">
        <v>48</v>
      </c>
      <c r="P49" s="239">
        <v>23</v>
      </c>
      <c r="Q49" s="239">
        <v>6</v>
      </c>
      <c r="R49" s="239">
        <v>12</v>
      </c>
      <c r="S49" s="239">
        <v>4</v>
      </c>
      <c r="T49" s="239">
        <v>0</v>
      </c>
      <c r="U49" s="239">
        <v>0</v>
      </c>
      <c r="V49" s="239">
        <v>0</v>
      </c>
      <c r="W49" s="239">
        <v>0</v>
      </c>
      <c r="X49" s="239">
        <v>0</v>
      </c>
      <c r="Y49" s="239">
        <v>0</v>
      </c>
      <c r="Z49" s="240">
        <v>1692</v>
      </c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</row>
    <row r="50" spans="1:47" ht="16.5" customHeight="1">
      <c r="A50" s="1240" t="s">
        <v>24</v>
      </c>
      <c r="B50" s="1241"/>
      <c r="C50" s="1241"/>
      <c r="D50" s="213" t="s">
        <v>27</v>
      </c>
      <c r="E50" s="232">
        <v>0</v>
      </c>
      <c r="F50" s="232">
        <v>24</v>
      </c>
      <c r="G50" s="232">
        <v>57</v>
      </c>
      <c r="H50" s="232">
        <v>23</v>
      </c>
      <c r="I50" s="232">
        <v>112</v>
      </c>
      <c r="J50" s="232">
        <v>17</v>
      </c>
      <c r="K50" s="232">
        <v>266</v>
      </c>
      <c r="L50" s="232">
        <v>111</v>
      </c>
      <c r="M50" s="232">
        <v>198</v>
      </c>
      <c r="N50" s="232">
        <v>108</v>
      </c>
      <c r="O50" s="232">
        <v>56</v>
      </c>
      <c r="P50" s="232">
        <v>18</v>
      </c>
      <c r="Q50" s="232">
        <v>18</v>
      </c>
      <c r="R50" s="232">
        <v>17</v>
      </c>
      <c r="S50" s="232">
        <v>4</v>
      </c>
      <c r="T50" s="232">
        <v>0</v>
      </c>
      <c r="U50" s="232">
        <v>0</v>
      </c>
      <c r="V50" s="232">
        <v>0</v>
      </c>
      <c r="W50" s="232">
        <v>0</v>
      </c>
      <c r="X50" s="232">
        <v>0</v>
      </c>
      <c r="Y50" s="232">
        <v>0</v>
      </c>
      <c r="Z50" s="233">
        <v>1030</v>
      </c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</row>
    <row r="51" spans="1:47" ht="16.5" customHeight="1">
      <c r="A51" s="1240"/>
      <c r="B51" s="1241"/>
      <c r="C51" s="1241"/>
      <c r="D51" s="215" t="s">
        <v>28</v>
      </c>
      <c r="E51" s="234">
        <v>0</v>
      </c>
      <c r="F51" s="234">
        <v>171</v>
      </c>
      <c r="G51" s="234">
        <v>798</v>
      </c>
      <c r="H51" s="234">
        <v>749</v>
      </c>
      <c r="I51" s="234">
        <v>6030</v>
      </c>
      <c r="J51" s="234">
        <v>807</v>
      </c>
      <c r="K51" s="234">
        <v>15358</v>
      </c>
      <c r="L51" s="234">
        <v>6890</v>
      </c>
      <c r="M51" s="234">
        <v>13908</v>
      </c>
      <c r="N51" s="234">
        <v>9877</v>
      </c>
      <c r="O51" s="234">
        <v>5703</v>
      </c>
      <c r="P51" s="234">
        <v>1680</v>
      </c>
      <c r="Q51" s="234">
        <v>2662</v>
      </c>
      <c r="R51" s="234">
        <v>2365</v>
      </c>
      <c r="S51" s="234">
        <v>292</v>
      </c>
      <c r="T51" s="234">
        <v>0</v>
      </c>
      <c r="U51" s="234">
        <v>0</v>
      </c>
      <c r="V51" s="234">
        <v>0</v>
      </c>
      <c r="W51" s="234">
        <v>0</v>
      </c>
      <c r="X51" s="234">
        <v>0</v>
      </c>
      <c r="Y51" s="234">
        <v>0</v>
      </c>
      <c r="Z51" s="235">
        <v>67290</v>
      </c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</row>
    <row r="52" spans="1:47" ht="16.5" customHeight="1">
      <c r="A52" s="1240"/>
      <c r="B52" s="1241"/>
      <c r="C52" s="1241"/>
      <c r="D52" s="214" t="s">
        <v>26</v>
      </c>
      <c r="E52" s="239">
        <v>0</v>
      </c>
      <c r="F52" s="239">
        <v>34</v>
      </c>
      <c r="G52" s="239">
        <v>106</v>
      </c>
      <c r="H52" s="239">
        <v>70</v>
      </c>
      <c r="I52" s="239">
        <v>346</v>
      </c>
      <c r="J52" s="239">
        <v>37</v>
      </c>
      <c r="K52" s="239">
        <v>518</v>
      </c>
      <c r="L52" s="239">
        <v>146</v>
      </c>
      <c r="M52" s="239">
        <v>238</v>
      </c>
      <c r="N52" s="239">
        <v>183</v>
      </c>
      <c r="O52" s="239">
        <v>91</v>
      </c>
      <c r="P52" s="239">
        <v>25</v>
      </c>
      <c r="Q52" s="239">
        <v>25</v>
      </c>
      <c r="R52" s="239">
        <v>22</v>
      </c>
      <c r="S52" s="239">
        <v>4</v>
      </c>
      <c r="T52" s="239">
        <v>0</v>
      </c>
      <c r="U52" s="239">
        <v>0</v>
      </c>
      <c r="V52" s="239">
        <v>0</v>
      </c>
      <c r="W52" s="239">
        <v>0</v>
      </c>
      <c r="X52" s="239">
        <v>0</v>
      </c>
      <c r="Y52" s="239">
        <v>0</v>
      </c>
      <c r="Z52" s="240">
        <v>1845</v>
      </c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</row>
    <row r="53" spans="1:47" ht="16.5" customHeight="1">
      <c r="A53" s="1240" t="s">
        <v>33</v>
      </c>
      <c r="B53" s="1241"/>
      <c r="C53" s="1241"/>
      <c r="D53" s="213" t="s">
        <v>27</v>
      </c>
      <c r="E53" s="232">
        <v>0</v>
      </c>
      <c r="F53" s="232">
        <v>28</v>
      </c>
      <c r="G53" s="232">
        <v>58</v>
      </c>
      <c r="H53" s="232">
        <v>36</v>
      </c>
      <c r="I53" s="232">
        <v>156</v>
      </c>
      <c r="J53" s="232">
        <v>22</v>
      </c>
      <c r="K53" s="232">
        <v>269</v>
      </c>
      <c r="L53" s="232">
        <v>124</v>
      </c>
      <c r="M53" s="232">
        <v>204</v>
      </c>
      <c r="N53" s="232">
        <v>126</v>
      </c>
      <c r="O53" s="232">
        <v>67</v>
      </c>
      <c r="P53" s="232">
        <v>35</v>
      </c>
      <c r="Q53" s="232">
        <v>19</v>
      </c>
      <c r="R53" s="232">
        <v>18</v>
      </c>
      <c r="S53" s="232">
        <v>5</v>
      </c>
      <c r="T53" s="232">
        <v>0</v>
      </c>
      <c r="U53" s="232">
        <v>0</v>
      </c>
      <c r="V53" s="232">
        <v>0</v>
      </c>
      <c r="W53" s="232">
        <v>0</v>
      </c>
      <c r="X53" s="232">
        <v>0</v>
      </c>
      <c r="Y53" s="232">
        <v>0</v>
      </c>
      <c r="Z53" s="233">
        <v>1166</v>
      </c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</row>
    <row r="54" spans="1:47" ht="16.5" customHeight="1">
      <c r="A54" s="1240"/>
      <c r="B54" s="1241"/>
      <c r="C54" s="1241"/>
      <c r="D54" s="215" t="s">
        <v>28</v>
      </c>
      <c r="E54" s="234">
        <v>0</v>
      </c>
      <c r="F54" s="234">
        <v>234</v>
      </c>
      <c r="G54" s="234">
        <v>864</v>
      </c>
      <c r="H54" s="234">
        <v>1954</v>
      </c>
      <c r="I54" s="234">
        <v>9647</v>
      </c>
      <c r="J54" s="234">
        <v>1237</v>
      </c>
      <c r="K54" s="234">
        <v>15739</v>
      </c>
      <c r="L54" s="234">
        <v>9790</v>
      </c>
      <c r="M54" s="234">
        <v>14839</v>
      </c>
      <c r="N54" s="234">
        <v>13442</v>
      </c>
      <c r="O54" s="234">
        <v>8254</v>
      </c>
      <c r="P54" s="234">
        <v>5076</v>
      </c>
      <c r="Q54" s="234">
        <v>2839</v>
      </c>
      <c r="R54" s="234">
        <v>2747</v>
      </c>
      <c r="S54" s="234">
        <v>561</v>
      </c>
      <c r="T54" s="234">
        <v>0</v>
      </c>
      <c r="U54" s="234">
        <v>0</v>
      </c>
      <c r="V54" s="234">
        <v>0</v>
      </c>
      <c r="W54" s="234">
        <v>0</v>
      </c>
      <c r="X54" s="234">
        <v>0</v>
      </c>
      <c r="Y54" s="234">
        <v>0</v>
      </c>
      <c r="Z54" s="235">
        <v>87223</v>
      </c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</row>
    <row r="55" spans="1:47" ht="16.5" customHeight="1" thickBot="1">
      <c r="A55" s="1242"/>
      <c r="B55" s="1243"/>
      <c r="C55" s="1243"/>
      <c r="D55" s="219" t="s">
        <v>26</v>
      </c>
      <c r="E55" s="241">
        <v>0</v>
      </c>
      <c r="F55" s="241">
        <v>49</v>
      </c>
      <c r="G55" s="241">
        <v>114</v>
      </c>
      <c r="H55" s="241">
        <v>158</v>
      </c>
      <c r="I55" s="241">
        <v>570</v>
      </c>
      <c r="J55" s="241">
        <v>55</v>
      </c>
      <c r="K55" s="241">
        <v>530</v>
      </c>
      <c r="L55" s="241">
        <v>215</v>
      </c>
      <c r="M55" s="241">
        <v>258</v>
      </c>
      <c r="N55" s="241">
        <v>244</v>
      </c>
      <c r="O55" s="241">
        <v>127</v>
      </c>
      <c r="P55" s="241">
        <v>64</v>
      </c>
      <c r="Q55" s="241">
        <v>27</v>
      </c>
      <c r="R55" s="241">
        <v>25</v>
      </c>
      <c r="S55" s="241">
        <v>6</v>
      </c>
      <c r="T55" s="241">
        <v>0</v>
      </c>
      <c r="U55" s="241">
        <v>0</v>
      </c>
      <c r="V55" s="241">
        <v>0</v>
      </c>
      <c r="W55" s="241">
        <v>0</v>
      </c>
      <c r="X55" s="241">
        <v>0</v>
      </c>
      <c r="Y55" s="241">
        <v>0</v>
      </c>
      <c r="Z55" s="241">
        <v>2442</v>
      </c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</row>
    <row r="56" spans="1:47" ht="16.5" customHeight="1" thickBot="1">
      <c r="A56" s="210"/>
      <c r="B56" s="210"/>
      <c r="C56" s="210"/>
      <c r="D56" s="210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</row>
    <row r="57" spans="1:47" ht="16.5" customHeight="1">
      <c r="A57" s="210"/>
      <c r="B57" s="210"/>
      <c r="C57" s="210"/>
      <c r="D57" s="210"/>
      <c r="E57" s="221"/>
      <c r="F57" s="221"/>
      <c r="G57" s="1235" t="s">
        <v>422</v>
      </c>
      <c r="H57" s="1236"/>
      <c r="I57" s="1236"/>
      <c r="J57" s="1236"/>
      <c r="K57" s="1227" t="s">
        <v>434</v>
      </c>
      <c r="L57" s="1228"/>
      <c r="M57" s="1231" t="s">
        <v>435</v>
      </c>
      <c r="N57" s="1232"/>
      <c r="O57" s="1232"/>
      <c r="P57" s="1232"/>
      <c r="Q57" s="1232"/>
      <c r="R57" s="1232"/>
      <c r="S57" s="1232"/>
      <c r="T57" s="1233"/>
      <c r="U57" s="1231" t="s">
        <v>436</v>
      </c>
      <c r="V57" s="1232"/>
      <c r="W57" s="1232"/>
      <c r="X57" s="1232"/>
      <c r="Y57" s="1232"/>
      <c r="Z57" s="1234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</row>
    <row r="58" spans="1:47" ht="16.5" customHeight="1">
      <c r="A58" s="210"/>
      <c r="B58" s="210"/>
      <c r="C58" s="210"/>
      <c r="D58" s="210"/>
      <c r="E58" s="221"/>
      <c r="F58" s="221"/>
      <c r="G58" s="1237" t="s">
        <v>437</v>
      </c>
      <c r="H58" s="1220"/>
      <c r="I58" s="1220" t="s">
        <v>438</v>
      </c>
      <c r="J58" s="1220"/>
      <c r="K58" s="1229"/>
      <c r="L58" s="1230"/>
      <c r="M58" s="1220" t="s">
        <v>439</v>
      </c>
      <c r="N58" s="1220"/>
      <c r="O58" s="1220" t="s">
        <v>440</v>
      </c>
      <c r="P58" s="1220"/>
      <c r="Q58" s="1220" t="s">
        <v>441</v>
      </c>
      <c r="R58" s="1220"/>
      <c r="S58" s="1220" t="s">
        <v>442</v>
      </c>
      <c r="T58" s="1220"/>
      <c r="U58" s="1223" t="s">
        <v>437</v>
      </c>
      <c r="V58" s="1224"/>
      <c r="W58" s="1220" t="s">
        <v>443</v>
      </c>
      <c r="X58" s="1220"/>
      <c r="Y58" s="1220" t="s">
        <v>444</v>
      </c>
      <c r="Z58" s="1225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</row>
    <row r="59" spans="1:47" ht="16.5" customHeight="1" thickBot="1">
      <c r="A59" s="210"/>
      <c r="B59" s="210"/>
      <c r="C59" s="210"/>
      <c r="D59" s="210"/>
      <c r="E59" s="221"/>
      <c r="F59" s="221"/>
      <c r="G59" s="1226">
        <v>18</v>
      </c>
      <c r="H59" s="1218"/>
      <c r="I59" s="1218">
        <v>1820</v>
      </c>
      <c r="J59" s="1218"/>
      <c r="K59" s="1218">
        <v>3</v>
      </c>
      <c r="L59" s="1218"/>
      <c r="M59" s="1218">
        <v>0</v>
      </c>
      <c r="N59" s="1218"/>
      <c r="O59" s="1218">
        <v>18</v>
      </c>
      <c r="P59" s="1218"/>
      <c r="Q59" s="1218">
        <v>6</v>
      </c>
      <c r="R59" s="1218"/>
      <c r="S59" s="1221">
        <v>24</v>
      </c>
      <c r="T59" s="1222"/>
      <c r="U59" s="1218">
        <v>1211</v>
      </c>
      <c r="V59" s="1218"/>
      <c r="W59" s="1218">
        <v>87223</v>
      </c>
      <c r="X59" s="1218"/>
      <c r="Y59" s="1218">
        <v>2442</v>
      </c>
      <c r="Z59" s="1219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</row>
  </sheetData>
  <mergeCells count="48"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5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0"/>
  <sheetViews>
    <sheetView topLeftCell="B3" zoomScale="60" zoomScaleNormal="60" workbookViewId="0"/>
  </sheetViews>
  <sheetFormatPr defaultRowHeight="13.5"/>
  <cols>
    <col min="31" max="33" width="0" hidden="1" customWidth="1"/>
  </cols>
  <sheetData>
    <row r="1" spans="1:47" ht="18.75">
      <c r="A1" s="1244" t="s">
        <v>60</v>
      </c>
      <c r="B1" s="1245"/>
      <c r="C1" s="1245"/>
      <c r="D1" s="1245"/>
      <c r="E1" s="1245"/>
      <c r="F1" s="1245"/>
      <c r="G1" s="124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</row>
    <row r="2" spans="1:47" ht="25.5">
      <c r="A2" s="1246" t="s">
        <v>0</v>
      </c>
      <c r="B2" s="1246"/>
      <c r="C2" s="1246"/>
      <c r="D2" s="1246"/>
      <c r="E2" s="1246"/>
      <c r="F2" s="1246"/>
      <c r="G2" s="1246"/>
      <c r="H2" s="1246"/>
      <c r="I2" s="1246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</row>
    <row r="3" spans="1:47" ht="14.25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</row>
    <row r="4" spans="1:47" ht="16.5" customHeight="1">
      <c r="A4" s="51" t="s">
        <v>36</v>
      </c>
      <c r="B4" s="52" t="s">
        <v>35</v>
      </c>
      <c r="C4" s="52" t="s">
        <v>1</v>
      </c>
      <c r="D4" s="52" t="s">
        <v>2</v>
      </c>
      <c r="E4" s="52" t="s">
        <v>3</v>
      </c>
      <c r="F4" s="52" t="s">
        <v>4</v>
      </c>
      <c r="G4" s="52" t="s">
        <v>5</v>
      </c>
      <c r="H4" s="52" t="s">
        <v>6</v>
      </c>
      <c r="I4" s="52" t="s">
        <v>7</v>
      </c>
      <c r="J4" s="52" t="s">
        <v>8</v>
      </c>
      <c r="K4" s="52" t="s">
        <v>9</v>
      </c>
      <c r="L4" s="52" t="s">
        <v>10</v>
      </c>
      <c r="M4" s="52" t="s">
        <v>11</v>
      </c>
      <c r="N4" s="52" t="s">
        <v>12</v>
      </c>
      <c r="O4" s="52" t="s">
        <v>13</v>
      </c>
      <c r="P4" s="52" t="s">
        <v>14</v>
      </c>
      <c r="Q4" s="52" t="s">
        <v>15</v>
      </c>
      <c r="R4" s="52" t="s">
        <v>16</v>
      </c>
      <c r="S4" s="52" t="s">
        <v>17</v>
      </c>
      <c r="T4" s="52" t="s">
        <v>18</v>
      </c>
      <c r="U4" s="52" t="s">
        <v>19</v>
      </c>
      <c r="V4" s="52" t="s">
        <v>20</v>
      </c>
      <c r="W4" s="52" t="s">
        <v>21</v>
      </c>
      <c r="X4" s="52" t="s">
        <v>22</v>
      </c>
      <c r="Y4" s="52" t="s">
        <v>23</v>
      </c>
      <c r="Z4" s="53" t="s">
        <v>25</v>
      </c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</row>
    <row r="5" spans="1:47" ht="16.5" customHeight="1">
      <c r="A5" s="1240" t="s">
        <v>32</v>
      </c>
      <c r="B5" s="1241" t="s">
        <v>29</v>
      </c>
      <c r="C5" s="1241" t="s">
        <v>51</v>
      </c>
      <c r="D5" s="48" t="s">
        <v>27</v>
      </c>
      <c r="E5" s="231">
        <v>0</v>
      </c>
      <c r="F5" s="232">
        <v>0</v>
      </c>
      <c r="G5" s="232">
        <v>0</v>
      </c>
      <c r="H5" s="232">
        <v>1</v>
      </c>
      <c r="I5" s="232">
        <v>1</v>
      </c>
      <c r="J5" s="232">
        <v>38</v>
      </c>
      <c r="K5" s="232">
        <v>60</v>
      </c>
      <c r="L5" s="232">
        <v>56</v>
      </c>
      <c r="M5" s="232">
        <v>28</v>
      </c>
      <c r="N5" s="232">
        <v>78</v>
      </c>
      <c r="O5" s="232">
        <v>43</v>
      </c>
      <c r="P5" s="232">
        <v>52</v>
      </c>
      <c r="Q5" s="232">
        <v>10</v>
      </c>
      <c r="R5" s="232">
        <v>2</v>
      </c>
      <c r="S5" s="232">
        <v>3</v>
      </c>
      <c r="T5" s="232">
        <v>4</v>
      </c>
      <c r="U5" s="232">
        <v>3</v>
      </c>
      <c r="V5" s="232">
        <v>0</v>
      </c>
      <c r="W5" s="232">
        <v>1</v>
      </c>
      <c r="X5" s="232">
        <v>0</v>
      </c>
      <c r="Y5" s="232">
        <v>4</v>
      </c>
      <c r="Z5" s="233">
        <v>384</v>
      </c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</row>
    <row r="6" spans="1:47" ht="16.5" customHeight="1">
      <c r="A6" s="1240"/>
      <c r="B6" s="1241"/>
      <c r="C6" s="1241"/>
      <c r="D6" s="50" t="s">
        <v>28</v>
      </c>
      <c r="E6" s="234">
        <v>0</v>
      </c>
      <c r="F6" s="234">
        <v>26</v>
      </c>
      <c r="G6" s="234">
        <v>0</v>
      </c>
      <c r="H6" s="234">
        <v>74</v>
      </c>
      <c r="I6" s="234">
        <v>243</v>
      </c>
      <c r="J6" s="234">
        <v>10794</v>
      </c>
      <c r="K6" s="234">
        <v>19514</v>
      </c>
      <c r="L6" s="234">
        <v>20036</v>
      </c>
      <c r="M6" s="234">
        <v>12148</v>
      </c>
      <c r="N6" s="234">
        <v>35371</v>
      </c>
      <c r="O6" s="234">
        <v>18685</v>
      </c>
      <c r="P6" s="234">
        <v>24609</v>
      </c>
      <c r="Q6" s="234">
        <v>4516</v>
      </c>
      <c r="R6" s="234">
        <v>1025</v>
      </c>
      <c r="S6" s="234">
        <v>1632</v>
      </c>
      <c r="T6" s="234">
        <v>1893</v>
      </c>
      <c r="U6" s="234">
        <v>1268</v>
      </c>
      <c r="V6" s="234">
        <v>180</v>
      </c>
      <c r="W6" s="234">
        <v>539</v>
      </c>
      <c r="X6" s="234">
        <v>0</v>
      </c>
      <c r="Y6" s="234">
        <v>2146</v>
      </c>
      <c r="Z6" s="235">
        <v>154699</v>
      </c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</row>
    <row r="7" spans="1:47" ht="16.5" customHeight="1">
      <c r="A7" s="1240"/>
      <c r="B7" s="1241"/>
      <c r="C7" s="1241"/>
      <c r="D7" s="49" t="s">
        <v>26</v>
      </c>
      <c r="E7" s="236">
        <v>0</v>
      </c>
      <c r="F7" s="236">
        <v>5</v>
      </c>
      <c r="G7" s="236">
        <v>0</v>
      </c>
      <c r="H7" s="236">
        <v>6</v>
      </c>
      <c r="I7" s="236">
        <v>13</v>
      </c>
      <c r="J7" s="236">
        <v>431</v>
      </c>
      <c r="K7" s="236">
        <v>596</v>
      </c>
      <c r="L7" s="236">
        <v>476</v>
      </c>
      <c r="M7" s="236">
        <v>216</v>
      </c>
      <c r="N7" s="236">
        <v>516</v>
      </c>
      <c r="O7" s="236">
        <v>227</v>
      </c>
      <c r="P7" s="236">
        <v>249</v>
      </c>
      <c r="Q7" s="236">
        <v>39</v>
      </c>
      <c r="R7" s="236">
        <v>6</v>
      </c>
      <c r="S7" s="236">
        <v>9</v>
      </c>
      <c r="T7" s="236">
        <v>9</v>
      </c>
      <c r="U7" s="236">
        <v>5</v>
      </c>
      <c r="V7" s="236">
        <v>1</v>
      </c>
      <c r="W7" s="236">
        <v>1</v>
      </c>
      <c r="X7" s="236">
        <v>0</v>
      </c>
      <c r="Y7" s="236">
        <v>7</v>
      </c>
      <c r="Z7" s="237">
        <v>2812</v>
      </c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</row>
    <row r="8" spans="1:47" ht="16.5" customHeight="1">
      <c r="A8" s="1240"/>
      <c r="B8" s="1241"/>
      <c r="C8" s="1241" t="s">
        <v>52</v>
      </c>
      <c r="D8" s="48" t="s">
        <v>27</v>
      </c>
      <c r="E8" s="232">
        <v>0</v>
      </c>
      <c r="F8" s="232">
        <v>3</v>
      </c>
      <c r="G8" s="232">
        <v>93</v>
      </c>
      <c r="H8" s="232">
        <v>238</v>
      </c>
      <c r="I8" s="232">
        <v>204</v>
      </c>
      <c r="J8" s="232">
        <v>303</v>
      </c>
      <c r="K8" s="232">
        <v>345</v>
      </c>
      <c r="L8" s="232">
        <v>284</v>
      </c>
      <c r="M8" s="232">
        <v>219</v>
      </c>
      <c r="N8" s="232">
        <v>256</v>
      </c>
      <c r="O8" s="232">
        <v>119</v>
      </c>
      <c r="P8" s="232">
        <v>112</v>
      </c>
      <c r="Q8" s="232">
        <v>20</v>
      </c>
      <c r="R8" s="232">
        <v>12</v>
      </c>
      <c r="S8" s="232">
        <v>2</v>
      </c>
      <c r="T8" s="232">
        <v>3</v>
      </c>
      <c r="U8" s="232">
        <v>3</v>
      </c>
      <c r="V8" s="232">
        <v>1</v>
      </c>
      <c r="W8" s="232">
        <v>0</v>
      </c>
      <c r="X8" s="232">
        <v>0</v>
      </c>
      <c r="Y8" s="232">
        <v>0</v>
      </c>
      <c r="Z8" s="233">
        <v>2217</v>
      </c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</row>
    <row r="9" spans="1:47" ht="16.5" customHeight="1">
      <c r="A9" s="1240"/>
      <c r="B9" s="1241"/>
      <c r="C9" s="1241"/>
      <c r="D9" s="50" t="s">
        <v>28</v>
      </c>
      <c r="E9" s="234">
        <v>2</v>
      </c>
      <c r="F9" s="234">
        <v>102</v>
      </c>
      <c r="G9" s="234">
        <v>5070</v>
      </c>
      <c r="H9" s="234">
        <v>22610</v>
      </c>
      <c r="I9" s="234">
        <v>22745</v>
      </c>
      <c r="J9" s="234">
        <v>38499</v>
      </c>
      <c r="K9" s="234">
        <v>53044</v>
      </c>
      <c r="L9" s="234">
        <v>60030</v>
      </c>
      <c r="M9" s="234">
        <v>49457</v>
      </c>
      <c r="N9" s="234">
        <v>65787</v>
      </c>
      <c r="O9" s="234">
        <v>27769</v>
      </c>
      <c r="P9" s="234">
        <v>31581</v>
      </c>
      <c r="Q9" s="234">
        <v>5937</v>
      </c>
      <c r="R9" s="234">
        <v>2914</v>
      </c>
      <c r="S9" s="234">
        <v>697</v>
      </c>
      <c r="T9" s="234">
        <v>670</v>
      </c>
      <c r="U9" s="234">
        <v>926</v>
      </c>
      <c r="V9" s="234">
        <v>325</v>
      </c>
      <c r="W9" s="234">
        <v>0</v>
      </c>
      <c r="X9" s="234">
        <v>0</v>
      </c>
      <c r="Y9" s="234">
        <v>0</v>
      </c>
      <c r="Z9" s="235">
        <v>388165</v>
      </c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</row>
    <row r="10" spans="1:47" ht="16.5" customHeight="1">
      <c r="A10" s="1240"/>
      <c r="B10" s="1241"/>
      <c r="C10" s="1241"/>
      <c r="D10" s="49" t="s">
        <v>26</v>
      </c>
      <c r="E10" s="236">
        <v>1</v>
      </c>
      <c r="F10" s="236">
        <v>19</v>
      </c>
      <c r="G10" s="236">
        <v>607</v>
      </c>
      <c r="H10" s="236">
        <v>1867</v>
      </c>
      <c r="I10" s="236">
        <v>1275</v>
      </c>
      <c r="J10" s="236">
        <v>1611</v>
      </c>
      <c r="K10" s="236">
        <v>1694</v>
      </c>
      <c r="L10" s="236">
        <v>1456</v>
      </c>
      <c r="M10" s="236">
        <v>958</v>
      </c>
      <c r="N10" s="236">
        <v>1003</v>
      </c>
      <c r="O10" s="236">
        <v>365</v>
      </c>
      <c r="P10" s="236">
        <v>340</v>
      </c>
      <c r="Q10" s="236">
        <v>52</v>
      </c>
      <c r="R10" s="236">
        <v>22</v>
      </c>
      <c r="S10" s="236">
        <v>4</v>
      </c>
      <c r="T10" s="236">
        <v>4</v>
      </c>
      <c r="U10" s="236">
        <v>4</v>
      </c>
      <c r="V10" s="236">
        <v>1</v>
      </c>
      <c r="W10" s="236">
        <v>0</v>
      </c>
      <c r="X10" s="236">
        <v>0</v>
      </c>
      <c r="Y10" s="236">
        <v>0</v>
      </c>
      <c r="Z10" s="237">
        <v>11283</v>
      </c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</row>
    <row r="11" spans="1:47" ht="16.5" customHeight="1">
      <c r="A11" s="1240"/>
      <c r="B11" s="1241"/>
      <c r="C11" s="1241" t="s">
        <v>53</v>
      </c>
      <c r="D11" s="48" t="s">
        <v>27</v>
      </c>
      <c r="E11" s="232"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5</v>
      </c>
      <c r="K11" s="232">
        <v>37</v>
      </c>
      <c r="L11" s="232">
        <v>33</v>
      </c>
      <c r="M11" s="232">
        <v>215</v>
      </c>
      <c r="N11" s="232">
        <v>249</v>
      </c>
      <c r="O11" s="232">
        <v>294</v>
      </c>
      <c r="P11" s="232">
        <v>148</v>
      </c>
      <c r="Q11" s="232">
        <v>69</v>
      </c>
      <c r="R11" s="232">
        <v>24</v>
      </c>
      <c r="S11" s="232">
        <v>10</v>
      </c>
      <c r="T11" s="232">
        <v>0</v>
      </c>
      <c r="U11" s="232">
        <v>0</v>
      </c>
      <c r="V11" s="232">
        <v>0</v>
      </c>
      <c r="W11" s="232">
        <v>0</v>
      </c>
      <c r="X11" s="232">
        <v>0</v>
      </c>
      <c r="Y11" s="232">
        <v>0</v>
      </c>
      <c r="Z11" s="233">
        <v>1082</v>
      </c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</row>
    <row r="12" spans="1:47" ht="16.5" customHeight="1">
      <c r="A12" s="1240"/>
      <c r="B12" s="1241"/>
      <c r="C12" s="1241"/>
      <c r="D12" s="50" t="s">
        <v>28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4">
        <v>381</v>
      </c>
      <c r="K12" s="234">
        <v>5528</v>
      </c>
      <c r="L12" s="234">
        <v>5035</v>
      </c>
      <c r="M12" s="234">
        <v>35495</v>
      </c>
      <c r="N12" s="234">
        <v>44928</v>
      </c>
      <c r="O12" s="234">
        <v>54122</v>
      </c>
      <c r="P12" s="234">
        <v>29352</v>
      </c>
      <c r="Q12" s="234">
        <v>13312</v>
      </c>
      <c r="R12" s="234">
        <v>4736</v>
      </c>
      <c r="S12" s="234">
        <v>1945</v>
      </c>
      <c r="T12" s="234">
        <v>14</v>
      </c>
      <c r="U12" s="234">
        <v>0</v>
      </c>
      <c r="V12" s="234">
        <v>0</v>
      </c>
      <c r="W12" s="234">
        <v>0</v>
      </c>
      <c r="X12" s="234">
        <v>0</v>
      </c>
      <c r="Y12" s="234">
        <v>0</v>
      </c>
      <c r="Z12" s="235">
        <v>194848</v>
      </c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</row>
    <row r="13" spans="1:47" ht="16.5" customHeight="1">
      <c r="A13" s="1240"/>
      <c r="B13" s="1241"/>
      <c r="C13" s="1241"/>
      <c r="D13" s="49" t="s">
        <v>26</v>
      </c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6">
        <v>23</v>
      </c>
      <c r="K13" s="236">
        <v>234</v>
      </c>
      <c r="L13" s="236">
        <v>170</v>
      </c>
      <c r="M13" s="236">
        <v>894</v>
      </c>
      <c r="N13" s="236">
        <v>835</v>
      </c>
      <c r="O13" s="236">
        <v>834</v>
      </c>
      <c r="P13" s="236">
        <v>325</v>
      </c>
      <c r="Q13" s="236">
        <v>118</v>
      </c>
      <c r="R13" s="236">
        <v>29</v>
      </c>
      <c r="S13" s="236">
        <v>10</v>
      </c>
      <c r="T13" s="236">
        <v>0</v>
      </c>
      <c r="U13" s="236">
        <v>0</v>
      </c>
      <c r="V13" s="236">
        <v>0</v>
      </c>
      <c r="W13" s="236">
        <v>0</v>
      </c>
      <c r="X13" s="236">
        <v>0</v>
      </c>
      <c r="Y13" s="236">
        <v>0</v>
      </c>
      <c r="Z13" s="237">
        <v>3472</v>
      </c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</row>
    <row r="14" spans="1:47" ht="16.5" customHeight="1">
      <c r="A14" s="1240"/>
      <c r="B14" s="1241"/>
      <c r="C14" s="1247" t="s">
        <v>54</v>
      </c>
      <c r="D14" s="48" t="s">
        <v>27</v>
      </c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3</v>
      </c>
      <c r="K14" s="232">
        <v>3</v>
      </c>
      <c r="L14" s="232">
        <v>20</v>
      </c>
      <c r="M14" s="232">
        <v>48</v>
      </c>
      <c r="N14" s="232">
        <v>248</v>
      </c>
      <c r="O14" s="232">
        <v>76</v>
      </c>
      <c r="P14" s="232">
        <v>2</v>
      </c>
      <c r="Q14" s="232">
        <v>2</v>
      </c>
      <c r="R14" s="232">
        <v>0</v>
      </c>
      <c r="S14" s="232">
        <v>0</v>
      </c>
      <c r="T14" s="232">
        <v>0</v>
      </c>
      <c r="U14" s="232">
        <v>0</v>
      </c>
      <c r="V14" s="232">
        <v>0</v>
      </c>
      <c r="W14" s="232">
        <v>0</v>
      </c>
      <c r="X14" s="232">
        <v>1</v>
      </c>
      <c r="Y14" s="232">
        <v>0</v>
      </c>
      <c r="Z14" s="233">
        <v>400</v>
      </c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1:47" ht="16.5" customHeight="1">
      <c r="A15" s="1240"/>
      <c r="B15" s="1241"/>
      <c r="C15" s="1247"/>
      <c r="D15" s="50" t="s">
        <v>28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183</v>
      </c>
      <c r="K15" s="234">
        <v>437</v>
      </c>
      <c r="L15" s="234">
        <v>2986</v>
      </c>
      <c r="M15" s="234">
        <v>6384</v>
      </c>
      <c r="N15" s="234">
        <v>52567</v>
      </c>
      <c r="O15" s="234">
        <v>17227</v>
      </c>
      <c r="P15" s="234">
        <v>392</v>
      </c>
      <c r="Q15" s="234">
        <v>305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129</v>
      </c>
      <c r="Y15" s="234">
        <v>0</v>
      </c>
      <c r="Z15" s="235">
        <v>80610</v>
      </c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</row>
    <row r="16" spans="1:47" ht="16.5" customHeight="1">
      <c r="A16" s="1240"/>
      <c r="B16" s="1241"/>
      <c r="C16" s="1247"/>
      <c r="D16" s="49" t="s">
        <v>26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12</v>
      </c>
      <c r="K16" s="236">
        <v>18</v>
      </c>
      <c r="L16" s="236">
        <v>100</v>
      </c>
      <c r="M16" s="236">
        <v>185</v>
      </c>
      <c r="N16" s="236">
        <v>862</v>
      </c>
      <c r="O16" s="236">
        <v>218</v>
      </c>
      <c r="P16" s="236">
        <v>4</v>
      </c>
      <c r="Q16" s="236">
        <v>3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1</v>
      </c>
      <c r="Y16" s="236">
        <v>0</v>
      </c>
      <c r="Z16" s="238">
        <v>1403</v>
      </c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</row>
    <row r="17" spans="1:47" ht="16.5" customHeight="1">
      <c r="A17" s="1240"/>
      <c r="B17" s="1241" t="s">
        <v>30</v>
      </c>
      <c r="C17" s="1241"/>
      <c r="D17" s="48" t="s">
        <v>27</v>
      </c>
      <c r="E17" s="232">
        <v>0</v>
      </c>
      <c r="F17" s="232">
        <v>3</v>
      </c>
      <c r="G17" s="232">
        <v>93</v>
      </c>
      <c r="H17" s="232">
        <v>238</v>
      </c>
      <c r="I17" s="232">
        <v>206</v>
      </c>
      <c r="J17" s="232">
        <v>349</v>
      </c>
      <c r="K17" s="232">
        <v>444</v>
      </c>
      <c r="L17" s="232">
        <v>392</v>
      </c>
      <c r="M17" s="232">
        <v>511</v>
      </c>
      <c r="N17" s="232">
        <v>831</v>
      </c>
      <c r="O17" s="232">
        <v>532</v>
      </c>
      <c r="P17" s="232">
        <v>314</v>
      </c>
      <c r="Q17" s="232">
        <v>101</v>
      </c>
      <c r="R17" s="232">
        <v>38</v>
      </c>
      <c r="S17" s="232">
        <v>15</v>
      </c>
      <c r="T17" s="232">
        <v>6</v>
      </c>
      <c r="U17" s="232">
        <v>5</v>
      </c>
      <c r="V17" s="232">
        <v>2</v>
      </c>
      <c r="W17" s="232">
        <v>1</v>
      </c>
      <c r="X17" s="232">
        <v>1</v>
      </c>
      <c r="Y17" s="232">
        <v>4</v>
      </c>
      <c r="Z17" s="233">
        <v>4084</v>
      </c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</row>
    <row r="18" spans="1:47" ht="16.5" customHeight="1">
      <c r="A18" s="1240"/>
      <c r="B18" s="1241"/>
      <c r="C18" s="1241"/>
      <c r="D18" s="50" t="s">
        <v>28</v>
      </c>
      <c r="E18" s="234">
        <v>2</v>
      </c>
      <c r="F18" s="234">
        <v>128</v>
      </c>
      <c r="G18" s="234">
        <v>5070</v>
      </c>
      <c r="H18" s="234">
        <v>22684</v>
      </c>
      <c r="I18" s="234">
        <v>22988</v>
      </c>
      <c r="J18" s="234">
        <v>49857</v>
      </c>
      <c r="K18" s="234">
        <v>78523</v>
      </c>
      <c r="L18" s="234">
        <v>88087</v>
      </c>
      <c r="M18" s="234">
        <v>103484</v>
      </c>
      <c r="N18" s="234">
        <v>198653</v>
      </c>
      <c r="O18" s="234">
        <v>117803</v>
      </c>
      <c r="P18" s="234">
        <v>85934</v>
      </c>
      <c r="Q18" s="234">
        <v>24070</v>
      </c>
      <c r="R18" s="234">
        <v>8675</v>
      </c>
      <c r="S18" s="234">
        <v>4274</v>
      </c>
      <c r="T18" s="234">
        <v>2577</v>
      </c>
      <c r="U18" s="234">
        <v>2194</v>
      </c>
      <c r="V18" s="234">
        <v>505</v>
      </c>
      <c r="W18" s="234">
        <v>539</v>
      </c>
      <c r="X18" s="234">
        <v>129</v>
      </c>
      <c r="Y18" s="234">
        <v>2146</v>
      </c>
      <c r="Z18" s="235">
        <v>818322</v>
      </c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</row>
    <row r="19" spans="1:47" ht="16.5" customHeight="1">
      <c r="A19" s="1240"/>
      <c r="B19" s="1241"/>
      <c r="C19" s="1241"/>
      <c r="D19" s="49" t="s">
        <v>26</v>
      </c>
      <c r="E19" s="239">
        <v>1</v>
      </c>
      <c r="F19" s="239">
        <v>24</v>
      </c>
      <c r="G19" s="239">
        <v>607</v>
      </c>
      <c r="H19" s="239">
        <v>1873</v>
      </c>
      <c r="I19" s="239">
        <v>1288</v>
      </c>
      <c r="J19" s="239">
        <v>2077</v>
      </c>
      <c r="K19" s="239">
        <v>2542</v>
      </c>
      <c r="L19" s="239">
        <v>2202</v>
      </c>
      <c r="M19" s="239">
        <v>2253</v>
      </c>
      <c r="N19" s="239">
        <v>3216</v>
      </c>
      <c r="O19" s="239">
        <v>1644</v>
      </c>
      <c r="P19" s="239">
        <v>918</v>
      </c>
      <c r="Q19" s="239">
        <v>212</v>
      </c>
      <c r="R19" s="239">
        <v>57</v>
      </c>
      <c r="S19" s="239">
        <v>23</v>
      </c>
      <c r="T19" s="239">
        <v>13</v>
      </c>
      <c r="U19" s="239">
        <v>9</v>
      </c>
      <c r="V19" s="239">
        <v>2</v>
      </c>
      <c r="W19" s="239">
        <v>1</v>
      </c>
      <c r="X19" s="239">
        <v>1</v>
      </c>
      <c r="Y19" s="239">
        <v>7</v>
      </c>
      <c r="Z19" s="240">
        <v>18970</v>
      </c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</row>
    <row r="20" spans="1:47" ht="16.5" customHeight="1">
      <c r="A20" s="1240"/>
      <c r="B20" s="1241" t="s">
        <v>31</v>
      </c>
      <c r="C20" s="1247" t="s">
        <v>55</v>
      </c>
      <c r="D20" s="48" t="s">
        <v>27</v>
      </c>
      <c r="E20" s="232">
        <v>0</v>
      </c>
      <c r="F20" s="232">
        <v>0</v>
      </c>
      <c r="G20" s="232">
        <v>0</v>
      </c>
      <c r="H20" s="232">
        <v>1</v>
      </c>
      <c r="I20" s="232">
        <v>11</v>
      </c>
      <c r="J20" s="232">
        <v>25</v>
      </c>
      <c r="K20" s="232">
        <v>1</v>
      </c>
      <c r="L20" s="232">
        <v>1</v>
      </c>
      <c r="M20" s="232">
        <v>0</v>
      </c>
      <c r="N20" s="232">
        <v>0</v>
      </c>
      <c r="O20" s="232">
        <v>0</v>
      </c>
      <c r="P20" s="232">
        <v>1</v>
      </c>
      <c r="Q20" s="232">
        <v>1</v>
      </c>
      <c r="R20" s="232">
        <v>0</v>
      </c>
      <c r="S20" s="232">
        <v>0</v>
      </c>
      <c r="T20" s="232">
        <v>0</v>
      </c>
      <c r="U20" s="232">
        <v>0</v>
      </c>
      <c r="V20" s="232">
        <v>0</v>
      </c>
      <c r="W20" s="232">
        <v>0</v>
      </c>
      <c r="X20" s="232">
        <v>0</v>
      </c>
      <c r="Y20" s="232">
        <v>0</v>
      </c>
      <c r="Z20" s="233">
        <v>41</v>
      </c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47" ht="16.5" customHeight="1">
      <c r="A21" s="1240"/>
      <c r="B21" s="1241"/>
      <c r="C21" s="1247"/>
      <c r="D21" s="50" t="s">
        <v>28</v>
      </c>
      <c r="E21" s="234">
        <v>0</v>
      </c>
      <c r="F21" s="234">
        <v>0</v>
      </c>
      <c r="G21" s="234">
        <v>0</v>
      </c>
      <c r="H21" s="234">
        <v>23</v>
      </c>
      <c r="I21" s="234">
        <v>549</v>
      </c>
      <c r="J21" s="234">
        <v>1208</v>
      </c>
      <c r="K21" s="234">
        <v>55</v>
      </c>
      <c r="L21" s="234">
        <v>40</v>
      </c>
      <c r="M21" s="234">
        <v>0</v>
      </c>
      <c r="N21" s="234">
        <v>0</v>
      </c>
      <c r="O21" s="234">
        <v>28</v>
      </c>
      <c r="P21" s="234">
        <v>95</v>
      </c>
      <c r="Q21" s="234">
        <v>36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0</v>
      </c>
      <c r="Z21" s="235">
        <v>2034</v>
      </c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</row>
    <row r="22" spans="1:47" ht="16.5" customHeight="1">
      <c r="A22" s="1240"/>
      <c r="B22" s="1241"/>
      <c r="C22" s="1247"/>
      <c r="D22" s="49" t="s">
        <v>26</v>
      </c>
      <c r="E22" s="236">
        <v>0</v>
      </c>
      <c r="F22" s="236">
        <v>0</v>
      </c>
      <c r="G22" s="236">
        <v>0</v>
      </c>
      <c r="H22" s="236">
        <v>2</v>
      </c>
      <c r="I22" s="236">
        <v>34</v>
      </c>
      <c r="J22" s="236">
        <v>53</v>
      </c>
      <c r="K22" s="236">
        <v>2</v>
      </c>
      <c r="L22" s="236">
        <v>1</v>
      </c>
      <c r="M22" s="236">
        <v>0</v>
      </c>
      <c r="N22" s="236">
        <v>0</v>
      </c>
      <c r="O22" s="236">
        <v>0</v>
      </c>
      <c r="P22" s="236">
        <v>1</v>
      </c>
      <c r="Q22" s="236">
        <v>1</v>
      </c>
      <c r="R22" s="236">
        <v>0</v>
      </c>
      <c r="S22" s="236">
        <v>0</v>
      </c>
      <c r="T22" s="236">
        <v>0</v>
      </c>
      <c r="U22" s="236">
        <v>0</v>
      </c>
      <c r="V22" s="236">
        <v>0</v>
      </c>
      <c r="W22" s="236">
        <v>0</v>
      </c>
      <c r="X22" s="236">
        <v>0</v>
      </c>
      <c r="Y22" s="236">
        <v>0</v>
      </c>
      <c r="Z22" s="237">
        <v>94</v>
      </c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</row>
    <row r="23" spans="1:47" ht="16.5" customHeight="1">
      <c r="A23" s="1240"/>
      <c r="B23" s="1241"/>
      <c r="C23" s="1247" t="s">
        <v>56</v>
      </c>
      <c r="D23" s="48" t="s">
        <v>27</v>
      </c>
      <c r="E23" s="232">
        <v>0</v>
      </c>
      <c r="F23" s="232">
        <v>0</v>
      </c>
      <c r="G23" s="232">
        <v>3</v>
      </c>
      <c r="H23" s="232">
        <v>15</v>
      </c>
      <c r="I23" s="232">
        <v>0</v>
      </c>
      <c r="J23" s="232">
        <v>0</v>
      </c>
      <c r="K23" s="232">
        <v>2</v>
      </c>
      <c r="L23" s="232">
        <v>0</v>
      </c>
      <c r="M23" s="232">
        <v>0</v>
      </c>
      <c r="N23" s="232">
        <v>0</v>
      </c>
      <c r="O23" s="232">
        <v>2</v>
      </c>
      <c r="P23" s="232">
        <v>4</v>
      </c>
      <c r="Q23" s="232">
        <v>0</v>
      </c>
      <c r="R23" s="232">
        <v>0</v>
      </c>
      <c r="S23" s="232">
        <v>0</v>
      </c>
      <c r="T23" s="232">
        <v>0</v>
      </c>
      <c r="U23" s="232">
        <v>0</v>
      </c>
      <c r="V23" s="232">
        <v>1</v>
      </c>
      <c r="W23" s="232">
        <v>0</v>
      </c>
      <c r="X23" s="232">
        <v>0</v>
      </c>
      <c r="Y23" s="232">
        <v>0</v>
      </c>
      <c r="Z23" s="233">
        <v>29</v>
      </c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</row>
    <row r="24" spans="1:47" ht="16.5" customHeight="1">
      <c r="A24" s="1240"/>
      <c r="B24" s="1241"/>
      <c r="C24" s="1247"/>
      <c r="D24" s="50" t="s">
        <v>28</v>
      </c>
      <c r="E24" s="234">
        <v>0</v>
      </c>
      <c r="F24" s="234">
        <v>0</v>
      </c>
      <c r="G24" s="234">
        <v>42</v>
      </c>
      <c r="H24" s="234">
        <v>365</v>
      </c>
      <c r="I24" s="234">
        <v>24</v>
      </c>
      <c r="J24" s="234">
        <v>0</v>
      </c>
      <c r="K24" s="234">
        <v>185</v>
      </c>
      <c r="L24" s="234">
        <v>0</v>
      </c>
      <c r="M24" s="234">
        <v>0</v>
      </c>
      <c r="N24" s="234">
        <v>0</v>
      </c>
      <c r="O24" s="234">
        <v>183</v>
      </c>
      <c r="P24" s="234">
        <v>292</v>
      </c>
      <c r="Q24" s="234">
        <v>0</v>
      </c>
      <c r="R24" s="234">
        <v>0</v>
      </c>
      <c r="S24" s="234">
        <v>0</v>
      </c>
      <c r="T24" s="234">
        <v>0</v>
      </c>
      <c r="U24" s="234">
        <v>0</v>
      </c>
      <c r="V24" s="234">
        <v>72</v>
      </c>
      <c r="W24" s="234">
        <v>0</v>
      </c>
      <c r="X24" s="234">
        <v>0</v>
      </c>
      <c r="Y24" s="234">
        <v>0</v>
      </c>
      <c r="Z24" s="235">
        <v>1163</v>
      </c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</row>
    <row r="25" spans="1:47" ht="16.5" customHeight="1">
      <c r="A25" s="1240"/>
      <c r="B25" s="1241"/>
      <c r="C25" s="1247"/>
      <c r="D25" s="49" t="s">
        <v>26</v>
      </c>
      <c r="E25" s="236">
        <v>0</v>
      </c>
      <c r="F25" s="236">
        <v>0</v>
      </c>
      <c r="G25" s="236">
        <v>6</v>
      </c>
      <c r="H25" s="236">
        <v>33</v>
      </c>
      <c r="I25" s="236">
        <v>1</v>
      </c>
      <c r="J25" s="236">
        <v>0</v>
      </c>
      <c r="K25" s="236">
        <v>5</v>
      </c>
      <c r="L25" s="236">
        <v>0</v>
      </c>
      <c r="M25" s="236">
        <v>0</v>
      </c>
      <c r="N25" s="236">
        <v>0</v>
      </c>
      <c r="O25" s="236">
        <v>3</v>
      </c>
      <c r="P25" s="236">
        <v>6</v>
      </c>
      <c r="Q25" s="236">
        <v>0</v>
      </c>
      <c r="R25" s="236">
        <v>0</v>
      </c>
      <c r="S25" s="236">
        <v>0</v>
      </c>
      <c r="T25" s="236">
        <v>0</v>
      </c>
      <c r="U25" s="236">
        <v>0</v>
      </c>
      <c r="V25" s="236">
        <v>1</v>
      </c>
      <c r="W25" s="236">
        <v>0</v>
      </c>
      <c r="X25" s="236">
        <v>0</v>
      </c>
      <c r="Y25" s="236">
        <v>0</v>
      </c>
      <c r="Z25" s="238">
        <v>55</v>
      </c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</row>
    <row r="26" spans="1:47" ht="16.5" customHeight="1">
      <c r="A26" s="1240"/>
      <c r="B26" s="1241" t="s">
        <v>30</v>
      </c>
      <c r="C26" s="1241"/>
      <c r="D26" s="48" t="s">
        <v>27</v>
      </c>
      <c r="E26" s="232">
        <v>0</v>
      </c>
      <c r="F26" s="232">
        <v>0</v>
      </c>
      <c r="G26" s="232">
        <v>3</v>
      </c>
      <c r="H26" s="232">
        <v>16</v>
      </c>
      <c r="I26" s="232">
        <v>12</v>
      </c>
      <c r="J26" s="232">
        <v>25</v>
      </c>
      <c r="K26" s="232">
        <v>3</v>
      </c>
      <c r="L26" s="232">
        <v>1</v>
      </c>
      <c r="M26" s="232">
        <v>0</v>
      </c>
      <c r="N26" s="232">
        <v>0</v>
      </c>
      <c r="O26" s="232">
        <v>2</v>
      </c>
      <c r="P26" s="232">
        <v>5</v>
      </c>
      <c r="Q26" s="232">
        <v>1</v>
      </c>
      <c r="R26" s="232">
        <v>0</v>
      </c>
      <c r="S26" s="232">
        <v>0</v>
      </c>
      <c r="T26" s="232">
        <v>0</v>
      </c>
      <c r="U26" s="232">
        <v>0</v>
      </c>
      <c r="V26" s="232">
        <v>1</v>
      </c>
      <c r="W26" s="232">
        <v>0</v>
      </c>
      <c r="X26" s="232">
        <v>0</v>
      </c>
      <c r="Y26" s="232">
        <v>0</v>
      </c>
      <c r="Z26" s="233">
        <v>69</v>
      </c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</row>
    <row r="27" spans="1:47" ht="16.5" customHeight="1">
      <c r="A27" s="1240"/>
      <c r="B27" s="1241"/>
      <c r="C27" s="1241"/>
      <c r="D27" s="50" t="s">
        <v>28</v>
      </c>
      <c r="E27" s="234">
        <v>0</v>
      </c>
      <c r="F27" s="234">
        <v>0</v>
      </c>
      <c r="G27" s="234">
        <v>42</v>
      </c>
      <c r="H27" s="234">
        <v>388</v>
      </c>
      <c r="I27" s="234">
        <v>573</v>
      </c>
      <c r="J27" s="234">
        <v>1208</v>
      </c>
      <c r="K27" s="234">
        <v>240</v>
      </c>
      <c r="L27" s="234">
        <v>40</v>
      </c>
      <c r="M27" s="234">
        <v>0</v>
      </c>
      <c r="N27" s="234">
        <v>0</v>
      </c>
      <c r="O27" s="234">
        <v>211</v>
      </c>
      <c r="P27" s="234">
        <v>387</v>
      </c>
      <c r="Q27" s="234">
        <v>36</v>
      </c>
      <c r="R27" s="234">
        <v>0</v>
      </c>
      <c r="S27" s="234">
        <v>0</v>
      </c>
      <c r="T27" s="234">
        <v>0</v>
      </c>
      <c r="U27" s="234">
        <v>0</v>
      </c>
      <c r="V27" s="234">
        <v>72</v>
      </c>
      <c r="W27" s="234">
        <v>0</v>
      </c>
      <c r="X27" s="234">
        <v>0</v>
      </c>
      <c r="Y27" s="234">
        <v>0</v>
      </c>
      <c r="Z27" s="235">
        <v>3197</v>
      </c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</row>
    <row r="28" spans="1:47" ht="16.5" customHeight="1">
      <c r="A28" s="1240"/>
      <c r="B28" s="1241"/>
      <c r="C28" s="1241"/>
      <c r="D28" s="49" t="s">
        <v>26</v>
      </c>
      <c r="E28" s="239">
        <v>0</v>
      </c>
      <c r="F28" s="239">
        <v>0</v>
      </c>
      <c r="G28" s="239">
        <v>6</v>
      </c>
      <c r="H28" s="239">
        <v>35</v>
      </c>
      <c r="I28" s="239">
        <v>35</v>
      </c>
      <c r="J28" s="239">
        <v>53</v>
      </c>
      <c r="K28" s="239">
        <v>7</v>
      </c>
      <c r="L28" s="239">
        <v>1</v>
      </c>
      <c r="M28" s="239">
        <v>0</v>
      </c>
      <c r="N28" s="239">
        <v>0</v>
      </c>
      <c r="O28" s="239">
        <v>3</v>
      </c>
      <c r="P28" s="239">
        <v>7</v>
      </c>
      <c r="Q28" s="239">
        <v>1</v>
      </c>
      <c r="R28" s="239">
        <v>0</v>
      </c>
      <c r="S28" s="239">
        <v>0</v>
      </c>
      <c r="T28" s="239">
        <v>0</v>
      </c>
      <c r="U28" s="239">
        <v>0</v>
      </c>
      <c r="V28" s="239">
        <v>1</v>
      </c>
      <c r="W28" s="239">
        <v>0</v>
      </c>
      <c r="X28" s="239">
        <v>0</v>
      </c>
      <c r="Y28" s="239">
        <v>0</v>
      </c>
      <c r="Z28" s="240">
        <v>149</v>
      </c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</row>
    <row r="29" spans="1:47" ht="16.5" customHeight="1">
      <c r="A29" s="1240" t="s">
        <v>24</v>
      </c>
      <c r="B29" s="1241"/>
      <c r="C29" s="1241"/>
      <c r="D29" s="48" t="s">
        <v>27</v>
      </c>
      <c r="E29" s="232">
        <v>0</v>
      </c>
      <c r="F29" s="232">
        <v>3</v>
      </c>
      <c r="G29" s="232">
        <v>96</v>
      </c>
      <c r="H29" s="232">
        <v>254</v>
      </c>
      <c r="I29" s="232">
        <v>218</v>
      </c>
      <c r="J29" s="232">
        <v>374</v>
      </c>
      <c r="K29" s="232">
        <v>447</v>
      </c>
      <c r="L29" s="232">
        <v>393</v>
      </c>
      <c r="M29" s="232">
        <v>511</v>
      </c>
      <c r="N29" s="232">
        <v>831</v>
      </c>
      <c r="O29" s="232">
        <v>534</v>
      </c>
      <c r="P29" s="232">
        <v>319</v>
      </c>
      <c r="Q29" s="232">
        <v>101</v>
      </c>
      <c r="R29" s="232">
        <v>38</v>
      </c>
      <c r="S29" s="232">
        <v>15</v>
      </c>
      <c r="T29" s="232">
        <v>6</v>
      </c>
      <c r="U29" s="232">
        <v>5</v>
      </c>
      <c r="V29" s="232">
        <v>3</v>
      </c>
      <c r="W29" s="232">
        <v>1</v>
      </c>
      <c r="X29" s="232">
        <v>1</v>
      </c>
      <c r="Y29" s="232">
        <v>4</v>
      </c>
      <c r="Z29" s="233">
        <v>4153</v>
      </c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</row>
    <row r="30" spans="1:47" ht="16.5" customHeight="1">
      <c r="A30" s="1240"/>
      <c r="B30" s="1241"/>
      <c r="C30" s="1241"/>
      <c r="D30" s="50" t="s">
        <v>28</v>
      </c>
      <c r="E30" s="234">
        <v>2</v>
      </c>
      <c r="F30" s="234">
        <v>128</v>
      </c>
      <c r="G30" s="234">
        <v>5112</v>
      </c>
      <c r="H30" s="234">
        <v>23072</v>
      </c>
      <c r="I30" s="234">
        <v>23561</v>
      </c>
      <c r="J30" s="234">
        <v>51065</v>
      </c>
      <c r="K30" s="234">
        <v>78763</v>
      </c>
      <c r="L30" s="234">
        <v>88127</v>
      </c>
      <c r="M30" s="234">
        <v>103484</v>
      </c>
      <c r="N30" s="234">
        <v>198653</v>
      </c>
      <c r="O30" s="234">
        <v>118014</v>
      </c>
      <c r="P30" s="234">
        <v>86321</v>
      </c>
      <c r="Q30" s="234">
        <v>24106</v>
      </c>
      <c r="R30" s="234">
        <v>8675</v>
      </c>
      <c r="S30" s="234">
        <v>4274</v>
      </c>
      <c r="T30" s="234">
        <v>2577</v>
      </c>
      <c r="U30" s="234">
        <v>2194</v>
      </c>
      <c r="V30" s="234">
        <v>577</v>
      </c>
      <c r="W30" s="234">
        <v>539</v>
      </c>
      <c r="X30" s="234">
        <v>129</v>
      </c>
      <c r="Y30" s="234">
        <v>2146</v>
      </c>
      <c r="Z30" s="235">
        <v>821519</v>
      </c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</row>
    <row r="31" spans="1:47" ht="16.5" customHeight="1">
      <c r="A31" s="1240"/>
      <c r="B31" s="1241"/>
      <c r="C31" s="1241"/>
      <c r="D31" s="49" t="s">
        <v>26</v>
      </c>
      <c r="E31" s="239">
        <v>1</v>
      </c>
      <c r="F31" s="239">
        <v>24</v>
      </c>
      <c r="G31" s="239">
        <v>613</v>
      </c>
      <c r="H31" s="239">
        <v>1908</v>
      </c>
      <c r="I31" s="239">
        <v>1323</v>
      </c>
      <c r="J31" s="239">
        <v>2130</v>
      </c>
      <c r="K31" s="239">
        <v>2549</v>
      </c>
      <c r="L31" s="239">
        <v>2203</v>
      </c>
      <c r="M31" s="239">
        <v>2253</v>
      </c>
      <c r="N31" s="239">
        <v>3216</v>
      </c>
      <c r="O31" s="239">
        <v>1647</v>
      </c>
      <c r="P31" s="239">
        <v>925</v>
      </c>
      <c r="Q31" s="239">
        <v>213</v>
      </c>
      <c r="R31" s="239">
        <v>57</v>
      </c>
      <c r="S31" s="239">
        <v>23</v>
      </c>
      <c r="T31" s="239">
        <v>13</v>
      </c>
      <c r="U31" s="239">
        <v>9</v>
      </c>
      <c r="V31" s="239">
        <v>3</v>
      </c>
      <c r="W31" s="239">
        <v>1</v>
      </c>
      <c r="X31" s="239">
        <v>1</v>
      </c>
      <c r="Y31" s="239">
        <v>7</v>
      </c>
      <c r="Z31" s="240">
        <v>19119</v>
      </c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</row>
    <row r="32" spans="1:47" ht="16.5" customHeight="1">
      <c r="A32" s="1240" t="s">
        <v>34</v>
      </c>
      <c r="B32" s="1241" t="s">
        <v>29</v>
      </c>
      <c r="C32" s="1247" t="s">
        <v>53</v>
      </c>
      <c r="D32" s="48" t="s">
        <v>27</v>
      </c>
      <c r="E32" s="232">
        <v>0</v>
      </c>
      <c r="F32" s="232">
        <v>0</v>
      </c>
      <c r="G32" s="232">
        <v>0</v>
      </c>
      <c r="H32" s="232">
        <v>0</v>
      </c>
      <c r="I32" s="232">
        <v>0</v>
      </c>
      <c r="J32" s="232">
        <v>1</v>
      </c>
      <c r="K32" s="232">
        <v>8</v>
      </c>
      <c r="L32" s="232">
        <v>29</v>
      </c>
      <c r="M32" s="232">
        <v>75</v>
      </c>
      <c r="N32" s="232">
        <v>117</v>
      </c>
      <c r="O32" s="232">
        <v>130</v>
      </c>
      <c r="P32" s="232">
        <v>120</v>
      </c>
      <c r="Q32" s="232">
        <v>122</v>
      </c>
      <c r="R32" s="232">
        <v>63</v>
      </c>
      <c r="S32" s="232">
        <v>40</v>
      </c>
      <c r="T32" s="232">
        <v>13</v>
      </c>
      <c r="U32" s="232">
        <v>9</v>
      </c>
      <c r="V32" s="232">
        <v>14</v>
      </c>
      <c r="W32" s="232">
        <v>4</v>
      </c>
      <c r="X32" s="232">
        <v>4</v>
      </c>
      <c r="Y32" s="232">
        <v>4</v>
      </c>
      <c r="Z32" s="233">
        <v>754</v>
      </c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</row>
    <row r="33" spans="1:47" ht="16.5" customHeight="1">
      <c r="A33" s="1240"/>
      <c r="B33" s="1241"/>
      <c r="C33" s="1247"/>
      <c r="D33" s="50" t="s">
        <v>28</v>
      </c>
      <c r="E33" s="234">
        <v>0</v>
      </c>
      <c r="F33" s="234">
        <v>0</v>
      </c>
      <c r="G33" s="234">
        <v>0</v>
      </c>
      <c r="H33" s="234">
        <v>0</v>
      </c>
      <c r="I33" s="234">
        <v>0</v>
      </c>
      <c r="J33" s="234">
        <v>65</v>
      </c>
      <c r="K33" s="234">
        <v>945</v>
      </c>
      <c r="L33" s="234">
        <v>4162</v>
      </c>
      <c r="M33" s="234">
        <v>11184</v>
      </c>
      <c r="N33" s="234">
        <v>21352</v>
      </c>
      <c r="O33" s="234">
        <v>22663</v>
      </c>
      <c r="P33" s="234">
        <v>24236</v>
      </c>
      <c r="Q33" s="234">
        <v>25121</v>
      </c>
      <c r="R33" s="234">
        <v>13337</v>
      </c>
      <c r="S33" s="234">
        <v>8201</v>
      </c>
      <c r="T33" s="234">
        <v>2595</v>
      </c>
      <c r="U33" s="234">
        <v>1886</v>
      </c>
      <c r="V33" s="234">
        <v>2932</v>
      </c>
      <c r="W33" s="234">
        <v>814</v>
      </c>
      <c r="X33" s="234">
        <v>909</v>
      </c>
      <c r="Y33" s="234">
        <v>828</v>
      </c>
      <c r="Z33" s="235">
        <v>141230</v>
      </c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</row>
    <row r="34" spans="1:47" ht="16.5" customHeight="1">
      <c r="A34" s="1240"/>
      <c r="B34" s="1241"/>
      <c r="C34" s="1247"/>
      <c r="D34" s="49" t="s">
        <v>26</v>
      </c>
      <c r="E34" s="236">
        <v>0</v>
      </c>
      <c r="F34" s="236">
        <v>0</v>
      </c>
      <c r="G34" s="236">
        <v>0</v>
      </c>
      <c r="H34" s="236">
        <v>0</v>
      </c>
      <c r="I34" s="236">
        <v>0</v>
      </c>
      <c r="J34" s="236">
        <v>4</v>
      </c>
      <c r="K34" s="236">
        <v>47</v>
      </c>
      <c r="L34" s="236">
        <v>153</v>
      </c>
      <c r="M34" s="236">
        <v>305</v>
      </c>
      <c r="N34" s="236">
        <v>400</v>
      </c>
      <c r="O34" s="236">
        <v>367</v>
      </c>
      <c r="P34" s="236">
        <v>266</v>
      </c>
      <c r="Q34" s="236">
        <v>228</v>
      </c>
      <c r="R34" s="236">
        <v>86</v>
      </c>
      <c r="S34" s="236">
        <v>46</v>
      </c>
      <c r="T34" s="236">
        <v>16</v>
      </c>
      <c r="U34" s="236">
        <v>11</v>
      </c>
      <c r="V34" s="236">
        <v>16</v>
      </c>
      <c r="W34" s="236">
        <v>4</v>
      </c>
      <c r="X34" s="236">
        <v>7</v>
      </c>
      <c r="Y34" s="236">
        <v>4</v>
      </c>
      <c r="Z34" s="237">
        <v>1960</v>
      </c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</row>
    <row r="35" spans="1:47" ht="16.5" customHeight="1">
      <c r="A35" s="1240"/>
      <c r="B35" s="1241"/>
      <c r="C35" s="1247" t="s">
        <v>54</v>
      </c>
      <c r="D35" s="48" t="s">
        <v>27</v>
      </c>
      <c r="E35" s="232">
        <v>0</v>
      </c>
      <c r="F35" s="232">
        <v>0</v>
      </c>
      <c r="G35" s="232">
        <v>0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232">
        <v>0</v>
      </c>
      <c r="N35" s="232">
        <v>0</v>
      </c>
      <c r="O35" s="232">
        <v>0</v>
      </c>
      <c r="P35" s="232">
        <v>0</v>
      </c>
      <c r="Q35" s="232">
        <v>0</v>
      </c>
      <c r="R35" s="232">
        <v>0</v>
      </c>
      <c r="S35" s="232">
        <v>0</v>
      </c>
      <c r="T35" s="232">
        <v>0</v>
      </c>
      <c r="U35" s="232">
        <v>0</v>
      </c>
      <c r="V35" s="232">
        <v>0</v>
      </c>
      <c r="W35" s="232">
        <v>0</v>
      </c>
      <c r="X35" s="232">
        <v>0</v>
      </c>
      <c r="Y35" s="232">
        <v>0</v>
      </c>
      <c r="Z35" s="233">
        <v>0</v>
      </c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</row>
    <row r="36" spans="1:47" ht="16.5" customHeight="1">
      <c r="A36" s="1240"/>
      <c r="B36" s="1241"/>
      <c r="C36" s="1247"/>
      <c r="D36" s="50" t="s">
        <v>28</v>
      </c>
      <c r="E36" s="234">
        <v>0</v>
      </c>
      <c r="F36" s="234">
        <v>0</v>
      </c>
      <c r="G36" s="234">
        <v>0</v>
      </c>
      <c r="H36" s="234">
        <v>0</v>
      </c>
      <c r="I36" s="234">
        <v>0</v>
      </c>
      <c r="J36" s="234">
        <v>0</v>
      </c>
      <c r="K36" s="234">
        <v>0</v>
      </c>
      <c r="L36" s="234">
        <v>0</v>
      </c>
      <c r="M36" s="234">
        <v>0</v>
      </c>
      <c r="N36" s="234">
        <v>0</v>
      </c>
      <c r="O36" s="234">
        <v>0</v>
      </c>
      <c r="P36" s="234">
        <v>0</v>
      </c>
      <c r="Q36" s="234">
        <v>0</v>
      </c>
      <c r="R36" s="234">
        <v>0</v>
      </c>
      <c r="S36" s="234">
        <v>0</v>
      </c>
      <c r="T36" s="234">
        <v>0</v>
      </c>
      <c r="U36" s="234">
        <v>0</v>
      </c>
      <c r="V36" s="234">
        <v>0</v>
      </c>
      <c r="W36" s="234">
        <v>0</v>
      </c>
      <c r="X36" s="234">
        <v>0</v>
      </c>
      <c r="Y36" s="234">
        <v>0</v>
      </c>
      <c r="Z36" s="235">
        <v>0</v>
      </c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</row>
    <row r="37" spans="1:47" ht="16.5" customHeight="1">
      <c r="A37" s="1240"/>
      <c r="B37" s="1241"/>
      <c r="C37" s="1247"/>
      <c r="D37" s="49" t="s">
        <v>26</v>
      </c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6">
        <v>0</v>
      </c>
      <c r="K37" s="236">
        <v>0</v>
      </c>
      <c r="L37" s="236">
        <v>0</v>
      </c>
      <c r="M37" s="236">
        <v>0</v>
      </c>
      <c r="N37" s="236">
        <v>0</v>
      </c>
      <c r="O37" s="236">
        <v>0</v>
      </c>
      <c r="P37" s="236">
        <v>0</v>
      </c>
      <c r="Q37" s="236">
        <v>0</v>
      </c>
      <c r="R37" s="236">
        <v>0</v>
      </c>
      <c r="S37" s="236">
        <v>0</v>
      </c>
      <c r="T37" s="236">
        <v>0</v>
      </c>
      <c r="U37" s="236">
        <v>0</v>
      </c>
      <c r="V37" s="236">
        <v>0</v>
      </c>
      <c r="W37" s="236">
        <v>0</v>
      </c>
      <c r="X37" s="236">
        <v>0</v>
      </c>
      <c r="Y37" s="236">
        <v>0</v>
      </c>
      <c r="Z37" s="237">
        <v>0</v>
      </c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</row>
    <row r="38" spans="1:47" ht="16.5" customHeight="1">
      <c r="A38" s="1240"/>
      <c r="B38" s="1241" t="s">
        <v>30</v>
      </c>
      <c r="C38" s="1241"/>
      <c r="D38" s="48" t="s">
        <v>27</v>
      </c>
      <c r="E38" s="232">
        <v>0</v>
      </c>
      <c r="F38" s="232">
        <v>0</v>
      </c>
      <c r="G38" s="232">
        <v>0</v>
      </c>
      <c r="H38" s="232">
        <v>0</v>
      </c>
      <c r="I38" s="232">
        <v>0</v>
      </c>
      <c r="J38" s="232">
        <v>1</v>
      </c>
      <c r="K38" s="232">
        <v>8</v>
      </c>
      <c r="L38" s="232">
        <v>29</v>
      </c>
      <c r="M38" s="232">
        <v>75</v>
      </c>
      <c r="N38" s="232">
        <v>117</v>
      </c>
      <c r="O38" s="232">
        <v>130</v>
      </c>
      <c r="P38" s="232">
        <v>120</v>
      </c>
      <c r="Q38" s="232">
        <v>122</v>
      </c>
      <c r="R38" s="232">
        <v>63</v>
      </c>
      <c r="S38" s="232">
        <v>40</v>
      </c>
      <c r="T38" s="232">
        <v>13</v>
      </c>
      <c r="U38" s="232">
        <v>9</v>
      </c>
      <c r="V38" s="232">
        <v>14</v>
      </c>
      <c r="W38" s="232">
        <v>4</v>
      </c>
      <c r="X38" s="232">
        <v>4</v>
      </c>
      <c r="Y38" s="232">
        <v>4</v>
      </c>
      <c r="Z38" s="233">
        <v>754</v>
      </c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</row>
    <row r="39" spans="1:47" ht="16.5" customHeight="1">
      <c r="A39" s="1240"/>
      <c r="B39" s="1241"/>
      <c r="C39" s="1241"/>
      <c r="D39" s="50" t="s">
        <v>28</v>
      </c>
      <c r="E39" s="234">
        <v>0</v>
      </c>
      <c r="F39" s="234">
        <v>0</v>
      </c>
      <c r="G39" s="234">
        <v>0</v>
      </c>
      <c r="H39" s="234">
        <v>0</v>
      </c>
      <c r="I39" s="234">
        <v>0</v>
      </c>
      <c r="J39" s="234">
        <v>65</v>
      </c>
      <c r="K39" s="234">
        <v>945</v>
      </c>
      <c r="L39" s="234">
        <v>4162</v>
      </c>
      <c r="M39" s="234">
        <v>11184</v>
      </c>
      <c r="N39" s="234">
        <v>21352</v>
      </c>
      <c r="O39" s="234">
        <v>22663</v>
      </c>
      <c r="P39" s="234">
        <v>24236</v>
      </c>
      <c r="Q39" s="234">
        <v>25121</v>
      </c>
      <c r="R39" s="234">
        <v>13337</v>
      </c>
      <c r="S39" s="234">
        <v>8201</v>
      </c>
      <c r="T39" s="234">
        <v>2595</v>
      </c>
      <c r="U39" s="234">
        <v>1886</v>
      </c>
      <c r="V39" s="234">
        <v>2932</v>
      </c>
      <c r="W39" s="234">
        <v>814</v>
      </c>
      <c r="X39" s="234">
        <v>909</v>
      </c>
      <c r="Y39" s="234">
        <v>828</v>
      </c>
      <c r="Z39" s="235">
        <v>141230</v>
      </c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</row>
    <row r="40" spans="1:47" ht="16.5" customHeight="1">
      <c r="A40" s="1240"/>
      <c r="B40" s="1241"/>
      <c r="C40" s="1241"/>
      <c r="D40" s="49" t="s">
        <v>26</v>
      </c>
      <c r="E40" s="239">
        <v>0</v>
      </c>
      <c r="F40" s="239">
        <v>0</v>
      </c>
      <c r="G40" s="239">
        <v>0</v>
      </c>
      <c r="H40" s="239">
        <v>0</v>
      </c>
      <c r="I40" s="239">
        <v>0</v>
      </c>
      <c r="J40" s="239">
        <v>4</v>
      </c>
      <c r="K40" s="239">
        <v>47</v>
      </c>
      <c r="L40" s="239">
        <v>153</v>
      </c>
      <c r="M40" s="239">
        <v>305</v>
      </c>
      <c r="N40" s="239">
        <v>400</v>
      </c>
      <c r="O40" s="239">
        <v>367</v>
      </c>
      <c r="P40" s="239">
        <v>266</v>
      </c>
      <c r="Q40" s="239">
        <v>228</v>
      </c>
      <c r="R40" s="239">
        <v>86</v>
      </c>
      <c r="S40" s="239">
        <v>46</v>
      </c>
      <c r="T40" s="239">
        <v>16</v>
      </c>
      <c r="U40" s="239">
        <v>11</v>
      </c>
      <c r="V40" s="239">
        <v>16</v>
      </c>
      <c r="W40" s="239">
        <v>4</v>
      </c>
      <c r="X40" s="239">
        <v>7</v>
      </c>
      <c r="Y40" s="239">
        <v>4</v>
      </c>
      <c r="Z40" s="240">
        <v>1960</v>
      </c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</row>
    <row r="41" spans="1:47" ht="16.5" customHeight="1">
      <c r="A41" s="1240"/>
      <c r="B41" s="1241" t="s">
        <v>31</v>
      </c>
      <c r="C41" s="1247" t="s">
        <v>55</v>
      </c>
      <c r="D41" s="48" t="s">
        <v>27</v>
      </c>
      <c r="E41" s="232">
        <v>0</v>
      </c>
      <c r="F41" s="232">
        <v>0</v>
      </c>
      <c r="G41" s="232">
        <v>0</v>
      </c>
      <c r="H41" s="232">
        <v>0</v>
      </c>
      <c r="I41" s="232">
        <v>14</v>
      </c>
      <c r="J41" s="232">
        <v>1</v>
      </c>
      <c r="K41" s="232">
        <v>0</v>
      </c>
      <c r="L41" s="232">
        <v>2</v>
      </c>
      <c r="M41" s="232">
        <v>25</v>
      </c>
      <c r="N41" s="232">
        <v>28</v>
      </c>
      <c r="O41" s="232">
        <v>13</v>
      </c>
      <c r="P41" s="232">
        <v>4</v>
      </c>
      <c r="Q41" s="232">
        <v>1</v>
      </c>
      <c r="R41" s="232">
        <v>0</v>
      </c>
      <c r="S41" s="232">
        <v>0</v>
      </c>
      <c r="T41" s="232">
        <v>0</v>
      </c>
      <c r="U41" s="232">
        <v>0</v>
      </c>
      <c r="V41" s="232">
        <v>0</v>
      </c>
      <c r="W41" s="232">
        <v>0</v>
      </c>
      <c r="X41" s="232">
        <v>0</v>
      </c>
      <c r="Y41" s="232">
        <v>0</v>
      </c>
      <c r="Z41" s="233">
        <v>88</v>
      </c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</row>
    <row r="42" spans="1:47" ht="16.5" customHeight="1">
      <c r="A42" s="1240"/>
      <c r="B42" s="1241"/>
      <c r="C42" s="1247"/>
      <c r="D42" s="50" t="s">
        <v>28</v>
      </c>
      <c r="E42" s="234">
        <v>0</v>
      </c>
      <c r="F42" s="234">
        <v>0</v>
      </c>
      <c r="G42" s="234">
        <v>0</v>
      </c>
      <c r="H42" s="234">
        <v>0</v>
      </c>
      <c r="I42" s="234">
        <v>840</v>
      </c>
      <c r="J42" s="234">
        <v>51</v>
      </c>
      <c r="K42" s="234">
        <v>0</v>
      </c>
      <c r="L42" s="234">
        <v>129</v>
      </c>
      <c r="M42" s="234">
        <v>2036</v>
      </c>
      <c r="N42" s="234">
        <v>2063</v>
      </c>
      <c r="O42" s="234">
        <v>923</v>
      </c>
      <c r="P42" s="234">
        <v>249</v>
      </c>
      <c r="Q42" s="234">
        <v>41</v>
      </c>
      <c r="R42" s="234">
        <v>0</v>
      </c>
      <c r="S42" s="234">
        <v>6</v>
      </c>
      <c r="T42" s="234">
        <v>0</v>
      </c>
      <c r="U42" s="234">
        <v>0</v>
      </c>
      <c r="V42" s="234">
        <v>0</v>
      </c>
      <c r="W42" s="234">
        <v>0</v>
      </c>
      <c r="X42" s="234">
        <v>0</v>
      </c>
      <c r="Y42" s="234">
        <v>0</v>
      </c>
      <c r="Z42" s="235">
        <v>6338</v>
      </c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</row>
    <row r="43" spans="1:47" ht="16.5" customHeight="1">
      <c r="A43" s="1240"/>
      <c r="B43" s="1241"/>
      <c r="C43" s="1247"/>
      <c r="D43" s="49" t="s">
        <v>26</v>
      </c>
      <c r="E43" s="236">
        <v>0</v>
      </c>
      <c r="F43" s="236">
        <v>0</v>
      </c>
      <c r="G43" s="236">
        <v>0</v>
      </c>
      <c r="H43" s="236">
        <v>0</v>
      </c>
      <c r="I43" s="236">
        <v>47</v>
      </c>
      <c r="J43" s="236">
        <v>3</v>
      </c>
      <c r="K43" s="236">
        <v>0</v>
      </c>
      <c r="L43" s="236">
        <v>3</v>
      </c>
      <c r="M43" s="236">
        <v>32</v>
      </c>
      <c r="N43" s="236">
        <v>34</v>
      </c>
      <c r="O43" s="236">
        <v>14</v>
      </c>
      <c r="P43" s="236">
        <v>4</v>
      </c>
      <c r="Q43" s="236">
        <v>0</v>
      </c>
      <c r="R43" s="236">
        <v>0</v>
      </c>
      <c r="S43" s="236">
        <v>0</v>
      </c>
      <c r="T43" s="236">
        <v>0</v>
      </c>
      <c r="U43" s="236">
        <v>0</v>
      </c>
      <c r="V43" s="236">
        <v>0</v>
      </c>
      <c r="W43" s="236">
        <v>0</v>
      </c>
      <c r="X43" s="236">
        <v>0</v>
      </c>
      <c r="Y43" s="236">
        <v>0</v>
      </c>
      <c r="Z43" s="237">
        <v>137</v>
      </c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</row>
    <row r="44" spans="1:47" ht="16.5" customHeight="1">
      <c r="A44" s="1240"/>
      <c r="B44" s="1241"/>
      <c r="C44" s="1247" t="s">
        <v>56</v>
      </c>
      <c r="D44" s="48" t="s">
        <v>27</v>
      </c>
      <c r="E44" s="232">
        <v>0</v>
      </c>
      <c r="F44" s="232">
        <v>3</v>
      </c>
      <c r="G44" s="232">
        <v>1</v>
      </c>
      <c r="H44" s="232">
        <v>42</v>
      </c>
      <c r="I44" s="232">
        <v>78</v>
      </c>
      <c r="J44" s="232">
        <v>240</v>
      </c>
      <c r="K44" s="232">
        <v>546</v>
      </c>
      <c r="L44" s="232">
        <v>420</v>
      </c>
      <c r="M44" s="232">
        <v>467</v>
      </c>
      <c r="N44" s="232">
        <v>856</v>
      </c>
      <c r="O44" s="232">
        <v>1028</v>
      </c>
      <c r="P44" s="232">
        <v>705</v>
      </c>
      <c r="Q44" s="232">
        <v>290</v>
      </c>
      <c r="R44" s="232">
        <v>41</v>
      </c>
      <c r="S44" s="232">
        <v>4</v>
      </c>
      <c r="T44" s="232">
        <v>5</v>
      </c>
      <c r="U44" s="232">
        <v>1</v>
      </c>
      <c r="V44" s="232">
        <v>4</v>
      </c>
      <c r="W44" s="232">
        <v>0</v>
      </c>
      <c r="X44" s="232">
        <v>0</v>
      </c>
      <c r="Y44" s="232">
        <v>0</v>
      </c>
      <c r="Z44" s="233">
        <v>4731</v>
      </c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</row>
    <row r="45" spans="1:47" ht="16.5" customHeight="1">
      <c r="A45" s="1240"/>
      <c r="B45" s="1241"/>
      <c r="C45" s="1247"/>
      <c r="D45" s="50" t="s">
        <v>28</v>
      </c>
      <c r="E45" s="234">
        <v>0</v>
      </c>
      <c r="F45" s="234">
        <v>25</v>
      </c>
      <c r="G45" s="234">
        <v>21</v>
      </c>
      <c r="H45" s="234">
        <v>1015</v>
      </c>
      <c r="I45" s="234">
        <v>3238</v>
      </c>
      <c r="J45" s="234">
        <v>12536</v>
      </c>
      <c r="K45" s="234">
        <v>34900</v>
      </c>
      <c r="L45" s="234">
        <v>29765</v>
      </c>
      <c r="M45" s="234">
        <v>38840</v>
      </c>
      <c r="N45" s="234">
        <v>68751</v>
      </c>
      <c r="O45" s="234">
        <v>83275</v>
      </c>
      <c r="P45" s="234">
        <v>55662</v>
      </c>
      <c r="Q45" s="234">
        <v>25147</v>
      </c>
      <c r="R45" s="234">
        <v>3413</v>
      </c>
      <c r="S45" s="234">
        <v>311</v>
      </c>
      <c r="T45" s="234">
        <v>439</v>
      </c>
      <c r="U45" s="234">
        <v>69</v>
      </c>
      <c r="V45" s="234">
        <v>252</v>
      </c>
      <c r="W45" s="234">
        <v>20</v>
      </c>
      <c r="X45" s="234">
        <v>0</v>
      </c>
      <c r="Y45" s="234">
        <v>0</v>
      </c>
      <c r="Z45" s="235">
        <v>357679</v>
      </c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</row>
    <row r="46" spans="1:47" ht="16.5" customHeight="1">
      <c r="A46" s="1240"/>
      <c r="B46" s="1241"/>
      <c r="C46" s="1247"/>
      <c r="D46" s="49" t="s">
        <v>26</v>
      </c>
      <c r="E46" s="236">
        <v>0</v>
      </c>
      <c r="F46" s="236">
        <v>5</v>
      </c>
      <c r="G46" s="236">
        <v>3</v>
      </c>
      <c r="H46" s="236">
        <v>92</v>
      </c>
      <c r="I46" s="236">
        <v>188</v>
      </c>
      <c r="J46" s="236">
        <v>538</v>
      </c>
      <c r="K46" s="236">
        <v>1099</v>
      </c>
      <c r="L46" s="236">
        <v>570</v>
      </c>
      <c r="M46" s="236">
        <v>612</v>
      </c>
      <c r="N46" s="236">
        <v>1064</v>
      </c>
      <c r="O46" s="236">
        <v>1306</v>
      </c>
      <c r="P46" s="236">
        <v>879</v>
      </c>
      <c r="Q46" s="236">
        <v>393</v>
      </c>
      <c r="R46" s="236">
        <v>53</v>
      </c>
      <c r="S46" s="236">
        <v>4</v>
      </c>
      <c r="T46" s="236">
        <v>7</v>
      </c>
      <c r="U46" s="236">
        <v>1</v>
      </c>
      <c r="V46" s="236">
        <v>3</v>
      </c>
      <c r="W46" s="236">
        <v>0</v>
      </c>
      <c r="X46" s="236">
        <v>0</v>
      </c>
      <c r="Y46" s="236">
        <v>0</v>
      </c>
      <c r="Z46" s="237">
        <v>6817</v>
      </c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</row>
    <row r="47" spans="1:47" ht="16.5" customHeight="1">
      <c r="A47" s="1240"/>
      <c r="B47" s="1241" t="s">
        <v>30</v>
      </c>
      <c r="C47" s="1241"/>
      <c r="D47" s="48" t="s">
        <v>27</v>
      </c>
      <c r="E47" s="232">
        <v>0</v>
      </c>
      <c r="F47" s="232">
        <v>3</v>
      </c>
      <c r="G47" s="232">
        <v>1</v>
      </c>
      <c r="H47" s="232">
        <v>42</v>
      </c>
      <c r="I47" s="232">
        <v>92</v>
      </c>
      <c r="J47" s="232">
        <v>241</v>
      </c>
      <c r="K47" s="232">
        <v>546</v>
      </c>
      <c r="L47" s="232">
        <v>422</v>
      </c>
      <c r="M47" s="232">
        <v>493</v>
      </c>
      <c r="N47" s="232">
        <v>885</v>
      </c>
      <c r="O47" s="232">
        <v>1041</v>
      </c>
      <c r="P47" s="232">
        <v>709</v>
      </c>
      <c r="Q47" s="232">
        <v>291</v>
      </c>
      <c r="R47" s="232">
        <v>41</v>
      </c>
      <c r="S47" s="232">
        <v>4</v>
      </c>
      <c r="T47" s="232">
        <v>5</v>
      </c>
      <c r="U47" s="232">
        <v>1</v>
      </c>
      <c r="V47" s="232">
        <v>4</v>
      </c>
      <c r="W47" s="232">
        <v>0</v>
      </c>
      <c r="X47" s="232">
        <v>0</v>
      </c>
      <c r="Y47" s="232">
        <v>0</v>
      </c>
      <c r="Z47" s="233">
        <v>4820</v>
      </c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</row>
    <row r="48" spans="1:47" ht="16.5" customHeight="1">
      <c r="A48" s="1240"/>
      <c r="B48" s="1241"/>
      <c r="C48" s="1241"/>
      <c r="D48" s="50" t="s">
        <v>28</v>
      </c>
      <c r="E48" s="234">
        <v>0</v>
      </c>
      <c r="F48" s="234">
        <v>25</v>
      </c>
      <c r="G48" s="234">
        <v>21</v>
      </c>
      <c r="H48" s="234">
        <v>1015</v>
      </c>
      <c r="I48" s="234">
        <v>4078</v>
      </c>
      <c r="J48" s="234">
        <v>12587</v>
      </c>
      <c r="K48" s="234">
        <v>34900</v>
      </c>
      <c r="L48" s="234">
        <v>29894</v>
      </c>
      <c r="M48" s="234">
        <v>40876</v>
      </c>
      <c r="N48" s="234">
        <v>70814</v>
      </c>
      <c r="O48" s="234">
        <v>84198</v>
      </c>
      <c r="P48" s="234">
        <v>55911</v>
      </c>
      <c r="Q48" s="234">
        <v>25188</v>
      </c>
      <c r="R48" s="234">
        <v>3413</v>
      </c>
      <c r="S48" s="234">
        <v>317</v>
      </c>
      <c r="T48" s="234">
        <v>439</v>
      </c>
      <c r="U48" s="234">
        <v>69</v>
      </c>
      <c r="V48" s="234">
        <v>252</v>
      </c>
      <c r="W48" s="234">
        <v>20</v>
      </c>
      <c r="X48" s="234">
        <v>0</v>
      </c>
      <c r="Y48" s="234">
        <v>0</v>
      </c>
      <c r="Z48" s="235">
        <v>364017</v>
      </c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</row>
    <row r="49" spans="1:47" ht="16.5" customHeight="1">
      <c r="A49" s="1240"/>
      <c r="B49" s="1241"/>
      <c r="C49" s="1241"/>
      <c r="D49" s="49" t="s">
        <v>26</v>
      </c>
      <c r="E49" s="239">
        <v>0</v>
      </c>
      <c r="F49" s="239">
        <v>5</v>
      </c>
      <c r="G49" s="239">
        <v>3</v>
      </c>
      <c r="H49" s="239">
        <v>92</v>
      </c>
      <c r="I49" s="239">
        <v>235</v>
      </c>
      <c r="J49" s="239">
        <v>541</v>
      </c>
      <c r="K49" s="239">
        <v>1099</v>
      </c>
      <c r="L49" s="239">
        <v>573</v>
      </c>
      <c r="M49" s="239">
        <v>644</v>
      </c>
      <c r="N49" s="239">
        <v>1098</v>
      </c>
      <c r="O49" s="239">
        <v>1320</v>
      </c>
      <c r="P49" s="239">
        <v>883</v>
      </c>
      <c r="Q49" s="239">
        <v>393</v>
      </c>
      <c r="R49" s="239">
        <v>53</v>
      </c>
      <c r="S49" s="239">
        <v>4</v>
      </c>
      <c r="T49" s="239">
        <v>7</v>
      </c>
      <c r="U49" s="239">
        <v>1</v>
      </c>
      <c r="V49" s="239">
        <v>3</v>
      </c>
      <c r="W49" s="239">
        <v>0</v>
      </c>
      <c r="X49" s="239">
        <v>0</v>
      </c>
      <c r="Y49" s="239">
        <v>0</v>
      </c>
      <c r="Z49" s="240">
        <v>6954</v>
      </c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</row>
    <row r="50" spans="1:47" ht="16.5" customHeight="1">
      <c r="A50" s="1240" t="s">
        <v>24</v>
      </c>
      <c r="B50" s="1241"/>
      <c r="C50" s="1241"/>
      <c r="D50" s="48" t="s">
        <v>27</v>
      </c>
      <c r="E50" s="232">
        <v>0</v>
      </c>
      <c r="F50" s="232">
        <v>3</v>
      </c>
      <c r="G50" s="232">
        <v>1</v>
      </c>
      <c r="H50" s="232">
        <v>42</v>
      </c>
      <c r="I50" s="232">
        <v>92</v>
      </c>
      <c r="J50" s="232">
        <v>241</v>
      </c>
      <c r="K50" s="232">
        <v>554</v>
      </c>
      <c r="L50" s="232">
        <v>451</v>
      </c>
      <c r="M50" s="232">
        <v>567</v>
      </c>
      <c r="N50" s="232">
        <v>1002</v>
      </c>
      <c r="O50" s="232">
        <v>1172</v>
      </c>
      <c r="P50" s="232">
        <v>829</v>
      </c>
      <c r="Q50" s="232">
        <v>413</v>
      </c>
      <c r="R50" s="232">
        <v>105</v>
      </c>
      <c r="S50" s="232">
        <v>45</v>
      </c>
      <c r="T50" s="232">
        <v>18</v>
      </c>
      <c r="U50" s="232">
        <v>10</v>
      </c>
      <c r="V50" s="232">
        <v>18</v>
      </c>
      <c r="W50" s="232">
        <v>4</v>
      </c>
      <c r="X50" s="232">
        <v>4</v>
      </c>
      <c r="Y50" s="232">
        <v>4</v>
      </c>
      <c r="Z50" s="233">
        <v>5573</v>
      </c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</row>
    <row r="51" spans="1:47" ht="16.5" customHeight="1">
      <c r="A51" s="1240"/>
      <c r="B51" s="1241"/>
      <c r="C51" s="1241"/>
      <c r="D51" s="50" t="s">
        <v>28</v>
      </c>
      <c r="E51" s="234">
        <v>0</v>
      </c>
      <c r="F51" s="234">
        <v>25</v>
      </c>
      <c r="G51" s="234">
        <v>21</v>
      </c>
      <c r="H51" s="234">
        <v>1015</v>
      </c>
      <c r="I51" s="234">
        <v>4078</v>
      </c>
      <c r="J51" s="234">
        <v>12652</v>
      </c>
      <c r="K51" s="234">
        <v>35845</v>
      </c>
      <c r="L51" s="234">
        <v>34056</v>
      </c>
      <c r="M51" s="234">
        <v>52060</v>
      </c>
      <c r="N51" s="234">
        <v>92166</v>
      </c>
      <c r="O51" s="234">
        <v>106861</v>
      </c>
      <c r="P51" s="234">
        <v>80147</v>
      </c>
      <c r="Q51" s="234">
        <v>50309</v>
      </c>
      <c r="R51" s="234">
        <v>16750</v>
      </c>
      <c r="S51" s="234">
        <v>8518</v>
      </c>
      <c r="T51" s="234">
        <v>3034</v>
      </c>
      <c r="U51" s="234">
        <v>1955</v>
      </c>
      <c r="V51" s="234">
        <v>3184</v>
      </c>
      <c r="W51" s="234">
        <v>834</v>
      </c>
      <c r="X51" s="234">
        <v>909</v>
      </c>
      <c r="Y51" s="234">
        <v>828</v>
      </c>
      <c r="Z51" s="235">
        <v>505247</v>
      </c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</row>
    <row r="52" spans="1:47" ht="16.5" customHeight="1">
      <c r="A52" s="1240"/>
      <c r="B52" s="1241"/>
      <c r="C52" s="1241"/>
      <c r="D52" s="49" t="s">
        <v>26</v>
      </c>
      <c r="E52" s="239">
        <v>0</v>
      </c>
      <c r="F52" s="239">
        <v>5</v>
      </c>
      <c r="G52" s="239">
        <v>3</v>
      </c>
      <c r="H52" s="239">
        <v>92</v>
      </c>
      <c r="I52" s="239">
        <v>235</v>
      </c>
      <c r="J52" s="239">
        <v>545</v>
      </c>
      <c r="K52" s="239">
        <v>1146</v>
      </c>
      <c r="L52" s="239">
        <v>726</v>
      </c>
      <c r="M52" s="239">
        <v>949</v>
      </c>
      <c r="N52" s="239">
        <v>1498</v>
      </c>
      <c r="O52" s="239">
        <v>1687</v>
      </c>
      <c r="P52" s="239">
        <v>1149</v>
      </c>
      <c r="Q52" s="239">
        <v>621</v>
      </c>
      <c r="R52" s="239">
        <v>139</v>
      </c>
      <c r="S52" s="239">
        <v>50</v>
      </c>
      <c r="T52" s="239">
        <v>23</v>
      </c>
      <c r="U52" s="239">
        <v>12</v>
      </c>
      <c r="V52" s="239">
        <v>19</v>
      </c>
      <c r="W52" s="239">
        <v>4</v>
      </c>
      <c r="X52" s="239">
        <v>7</v>
      </c>
      <c r="Y52" s="239">
        <v>4</v>
      </c>
      <c r="Z52" s="240">
        <v>8914</v>
      </c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</row>
    <row r="53" spans="1:47" ht="16.5" customHeight="1">
      <c r="A53" s="1240" t="s">
        <v>33</v>
      </c>
      <c r="B53" s="1241"/>
      <c r="C53" s="1241"/>
      <c r="D53" s="48" t="s">
        <v>27</v>
      </c>
      <c r="E53" s="232">
        <v>0</v>
      </c>
      <c r="F53" s="232">
        <v>6</v>
      </c>
      <c r="G53" s="232">
        <v>97</v>
      </c>
      <c r="H53" s="232">
        <v>296</v>
      </c>
      <c r="I53" s="232">
        <v>309</v>
      </c>
      <c r="J53" s="232">
        <v>615</v>
      </c>
      <c r="K53" s="232">
        <v>1001</v>
      </c>
      <c r="L53" s="232">
        <v>843</v>
      </c>
      <c r="M53" s="232">
        <v>1078</v>
      </c>
      <c r="N53" s="232">
        <v>1833</v>
      </c>
      <c r="O53" s="232">
        <v>1706</v>
      </c>
      <c r="P53" s="232">
        <v>1148</v>
      </c>
      <c r="Q53" s="232">
        <v>514</v>
      </c>
      <c r="R53" s="232">
        <v>142</v>
      </c>
      <c r="S53" s="232">
        <v>60</v>
      </c>
      <c r="T53" s="232">
        <v>24</v>
      </c>
      <c r="U53" s="232">
        <v>16</v>
      </c>
      <c r="V53" s="232">
        <v>20</v>
      </c>
      <c r="W53" s="232">
        <v>5</v>
      </c>
      <c r="X53" s="232">
        <v>5</v>
      </c>
      <c r="Y53" s="232">
        <v>8</v>
      </c>
      <c r="Z53" s="233">
        <v>9726</v>
      </c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</row>
    <row r="54" spans="1:47" ht="16.5" customHeight="1">
      <c r="A54" s="1240"/>
      <c r="B54" s="1241"/>
      <c r="C54" s="1241"/>
      <c r="D54" s="50" t="s">
        <v>28</v>
      </c>
      <c r="E54" s="234">
        <v>2</v>
      </c>
      <c r="F54" s="234">
        <v>153</v>
      </c>
      <c r="G54" s="234">
        <v>5133</v>
      </c>
      <c r="H54" s="234">
        <v>24087</v>
      </c>
      <c r="I54" s="234">
        <v>27639</v>
      </c>
      <c r="J54" s="234">
        <v>63717</v>
      </c>
      <c r="K54" s="234">
        <v>114608</v>
      </c>
      <c r="L54" s="234">
        <v>122183</v>
      </c>
      <c r="M54" s="234">
        <v>155544</v>
      </c>
      <c r="N54" s="234">
        <v>290819</v>
      </c>
      <c r="O54" s="234">
        <v>224875</v>
      </c>
      <c r="P54" s="234">
        <v>166468</v>
      </c>
      <c r="Q54" s="234">
        <v>74415</v>
      </c>
      <c r="R54" s="234">
        <v>25425</v>
      </c>
      <c r="S54" s="234">
        <v>12792</v>
      </c>
      <c r="T54" s="234">
        <v>5611</v>
      </c>
      <c r="U54" s="234">
        <v>4149</v>
      </c>
      <c r="V54" s="234">
        <v>3761</v>
      </c>
      <c r="W54" s="234">
        <v>1373</v>
      </c>
      <c r="X54" s="234">
        <v>1038</v>
      </c>
      <c r="Y54" s="234">
        <v>2974</v>
      </c>
      <c r="Z54" s="235">
        <v>1326766</v>
      </c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</row>
    <row r="55" spans="1:47" ht="16.5" customHeight="1" thickBot="1">
      <c r="A55" s="1242"/>
      <c r="B55" s="1243"/>
      <c r="C55" s="1243"/>
      <c r="D55" s="54" t="s">
        <v>26</v>
      </c>
      <c r="E55" s="241">
        <v>1</v>
      </c>
      <c r="F55" s="241">
        <v>29</v>
      </c>
      <c r="G55" s="241">
        <v>616</v>
      </c>
      <c r="H55" s="241">
        <v>2000</v>
      </c>
      <c r="I55" s="241">
        <v>1558</v>
      </c>
      <c r="J55" s="241">
        <v>2675</v>
      </c>
      <c r="K55" s="241">
        <v>3695</v>
      </c>
      <c r="L55" s="241">
        <v>2929</v>
      </c>
      <c r="M55" s="241">
        <v>3202</v>
      </c>
      <c r="N55" s="241">
        <v>4714</v>
      </c>
      <c r="O55" s="241">
        <v>3334</v>
      </c>
      <c r="P55" s="241">
        <v>2074</v>
      </c>
      <c r="Q55" s="241">
        <v>834</v>
      </c>
      <c r="R55" s="241">
        <v>196</v>
      </c>
      <c r="S55" s="241">
        <v>73</v>
      </c>
      <c r="T55" s="241">
        <v>36</v>
      </c>
      <c r="U55" s="241">
        <v>21</v>
      </c>
      <c r="V55" s="241">
        <v>22</v>
      </c>
      <c r="W55" s="241">
        <v>5</v>
      </c>
      <c r="X55" s="241">
        <v>8</v>
      </c>
      <c r="Y55" s="241">
        <v>11</v>
      </c>
      <c r="Z55" s="241">
        <v>28033</v>
      </c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</row>
    <row r="56" spans="1:47" ht="16.5" customHeight="1" thickBot="1">
      <c r="A56" s="45"/>
      <c r="B56" s="45"/>
      <c r="C56" s="45"/>
      <c r="D56" s="45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</row>
    <row r="57" spans="1:47" ht="16.5" customHeight="1">
      <c r="A57" s="45"/>
      <c r="B57" s="45"/>
      <c r="C57" s="45"/>
      <c r="D57" s="45"/>
      <c r="E57" s="221"/>
      <c r="F57" s="221"/>
      <c r="G57" s="1235" t="s">
        <v>422</v>
      </c>
      <c r="H57" s="1236"/>
      <c r="I57" s="1236"/>
      <c r="J57" s="1236"/>
      <c r="K57" s="1227" t="s">
        <v>434</v>
      </c>
      <c r="L57" s="1228"/>
      <c r="M57" s="1231" t="s">
        <v>435</v>
      </c>
      <c r="N57" s="1232"/>
      <c r="O57" s="1232"/>
      <c r="P57" s="1232"/>
      <c r="Q57" s="1232"/>
      <c r="R57" s="1232"/>
      <c r="S57" s="1232"/>
      <c r="T57" s="1233"/>
      <c r="U57" s="1231" t="s">
        <v>436</v>
      </c>
      <c r="V57" s="1232"/>
      <c r="W57" s="1232"/>
      <c r="X57" s="1232"/>
      <c r="Y57" s="1232"/>
      <c r="Z57" s="1234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</row>
    <row r="58" spans="1:47" ht="16.5" customHeight="1">
      <c r="A58" s="45"/>
      <c r="B58" s="45"/>
      <c r="C58" s="45"/>
      <c r="D58" s="45"/>
      <c r="E58" s="221"/>
      <c r="F58" s="221"/>
      <c r="G58" s="1237" t="s">
        <v>437</v>
      </c>
      <c r="H58" s="1220"/>
      <c r="I58" s="1220" t="s">
        <v>438</v>
      </c>
      <c r="J58" s="1220"/>
      <c r="K58" s="1229"/>
      <c r="L58" s="1230"/>
      <c r="M58" s="1220" t="s">
        <v>439</v>
      </c>
      <c r="N58" s="1220"/>
      <c r="O58" s="1220" t="s">
        <v>440</v>
      </c>
      <c r="P58" s="1220"/>
      <c r="Q58" s="1220" t="s">
        <v>441</v>
      </c>
      <c r="R58" s="1220"/>
      <c r="S58" s="1220" t="s">
        <v>442</v>
      </c>
      <c r="T58" s="1220"/>
      <c r="U58" s="1223" t="s">
        <v>437</v>
      </c>
      <c r="V58" s="1224"/>
      <c r="W58" s="1220" t="s">
        <v>443</v>
      </c>
      <c r="X58" s="1220"/>
      <c r="Y58" s="1220" t="s">
        <v>444</v>
      </c>
      <c r="Z58" s="122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</row>
    <row r="59" spans="1:47" ht="16.5" customHeight="1" thickBot="1">
      <c r="A59" s="45"/>
      <c r="B59" s="45"/>
      <c r="C59" s="45"/>
      <c r="D59" s="45"/>
      <c r="E59" s="221"/>
      <c r="F59" s="221"/>
      <c r="G59" s="1226">
        <v>56</v>
      </c>
      <c r="H59" s="1218"/>
      <c r="I59" s="1218">
        <v>5564</v>
      </c>
      <c r="J59" s="1218"/>
      <c r="K59" s="1218">
        <v>13</v>
      </c>
      <c r="L59" s="1218"/>
      <c r="M59" s="1218">
        <v>39</v>
      </c>
      <c r="N59" s="1218"/>
      <c r="O59" s="1218">
        <v>0</v>
      </c>
      <c r="P59" s="1218"/>
      <c r="Q59" s="1218">
        <v>66</v>
      </c>
      <c r="R59" s="1218"/>
      <c r="S59" s="1221">
        <v>106</v>
      </c>
      <c r="T59" s="1222"/>
      <c r="U59" s="1218">
        <v>9900</v>
      </c>
      <c r="V59" s="1218"/>
      <c r="W59" s="1218">
        <v>1326766</v>
      </c>
      <c r="X59" s="1218"/>
      <c r="Y59" s="1218">
        <v>28033</v>
      </c>
      <c r="Z59" s="1219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</row>
    <row r="60" spans="1:47" ht="16.5" customHeight="1"/>
  </sheetData>
  <mergeCells count="48"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5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opLeftCell="B2" zoomScale="60" zoomScaleNormal="60" workbookViewId="0"/>
  </sheetViews>
  <sheetFormatPr defaultRowHeight="13.5"/>
  <cols>
    <col min="31" max="33" width="0" hidden="1" customWidth="1"/>
  </cols>
  <sheetData>
    <row r="1" spans="1:47" ht="18.75">
      <c r="A1" s="1244" t="s">
        <v>59</v>
      </c>
      <c r="B1" s="1245"/>
      <c r="C1" s="1245"/>
      <c r="D1" s="1245"/>
      <c r="E1" s="1245"/>
      <c r="F1" s="1245"/>
      <c r="G1" s="1245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</row>
    <row r="2" spans="1:47" ht="25.5">
      <c r="A2" s="1246" t="s">
        <v>0</v>
      </c>
      <c r="B2" s="1246"/>
      <c r="C2" s="1246"/>
      <c r="D2" s="1246"/>
      <c r="E2" s="1246"/>
      <c r="F2" s="1246"/>
      <c r="G2" s="1246"/>
      <c r="H2" s="1246"/>
      <c r="I2" s="1246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</row>
    <row r="3" spans="1:47" ht="14.25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</row>
    <row r="4" spans="1:47" ht="16.5" customHeight="1">
      <c r="A4" s="40" t="s">
        <v>36</v>
      </c>
      <c r="B4" s="41" t="s">
        <v>35</v>
      </c>
      <c r="C4" s="41" t="s">
        <v>1</v>
      </c>
      <c r="D4" s="41" t="s">
        <v>2</v>
      </c>
      <c r="E4" s="41" t="s">
        <v>3</v>
      </c>
      <c r="F4" s="41" t="s">
        <v>4</v>
      </c>
      <c r="G4" s="41" t="s">
        <v>5</v>
      </c>
      <c r="H4" s="41" t="s">
        <v>6</v>
      </c>
      <c r="I4" s="41" t="s">
        <v>7</v>
      </c>
      <c r="J4" s="41" t="s">
        <v>8</v>
      </c>
      <c r="K4" s="41" t="s">
        <v>9</v>
      </c>
      <c r="L4" s="41" t="s">
        <v>10</v>
      </c>
      <c r="M4" s="41" t="s">
        <v>11</v>
      </c>
      <c r="N4" s="41" t="s">
        <v>12</v>
      </c>
      <c r="O4" s="41" t="s">
        <v>13</v>
      </c>
      <c r="P4" s="41" t="s">
        <v>14</v>
      </c>
      <c r="Q4" s="41" t="s">
        <v>15</v>
      </c>
      <c r="R4" s="41" t="s">
        <v>16</v>
      </c>
      <c r="S4" s="41" t="s">
        <v>17</v>
      </c>
      <c r="T4" s="41" t="s">
        <v>18</v>
      </c>
      <c r="U4" s="41" t="s">
        <v>19</v>
      </c>
      <c r="V4" s="41" t="s">
        <v>20</v>
      </c>
      <c r="W4" s="41" t="s">
        <v>21</v>
      </c>
      <c r="X4" s="41" t="s">
        <v>22</v>
      </c>
      <c r="Y4" s="41" t="s">
        <v>23</v>
      </c>
      <c r="Z4" s="42" t="s">
        <v>25</v>
      </c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1:47" ht="16.5" customHeight="1">
      <c r="A5" s="1240" t="s">
        <v>32</v>
      </c>
      <c r="B5" s="1241" t="s">
        <v>29</v>
      </c>
      <c r="C5" s="1241" t="s">
        <v>51</v>
      </c>
      <c r="D5" s="37" t="s">
        <v>27</v>
      </c>
      <c r="E5" s="231">
        <v>0</v>
      </c>
      <c r="F5" s="232">
        <v>0</v>
      </c>
      <c r="G5" s="232">
        <v>4</v>
      </c>
      <c r="H5" s="232">
        <v>8</v>
      </c>
      <c r="I5" s="232">
        <v>37</v>
      </c>
      <c r="J5" s="232">
        <v>38</v>
      </c>
      <c r="K5" s="232">
        <v>48</v>
      </c>
      <c r="L5" s="232">
        <v>93</v>
      </c>
      <c r="M5" s="232">
        <v>86</v>
      </c>
      <c r="N5" s="232">
        <v>258</v>
      </c>
      <c r="O5" s="232">
        <v>484</v>
      </c>
      <c r="P5" s="232">
        <v>523</v>
      </c>
      <c r="Q5" s="232">
        <v>350</v>
      </c>
      <c r="R5" s="232">
        <v>204</v>
      </c>
      <c r="S5" s="232">
        <v>80</v>
      </c>
      <c r="T5" s="232">
        <v>73</v>
      </c>
      <c r="U5" s="232">
        <v>44</v>
      </c>
      <c r="V5" s="232">
        <v>46</v>
      </c>
      <c r="W5" s="232">
        <v>15</v>
      </c>
      <c r="X5" s="232">
        <v>19</v>
      </c>
      <c r="Y5" s="232">
        <v>5</v>
      </c>
      <c r="Z5" s="233">
        <v>2414</v>
      </c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</row>
    <row r="6" spans="1:47" ht="16.5" customHeight="1">
      <c r="A6" s="1240"/>
      <c r="B6" s="1241"/>
      <c r="C6" s="1241"/>
      <c r="D6" s="39" t="s">
        <v>28</v>
      </c>
      <c r="E6" s="234">
        <v>0</v>
      </c>
      <c r="F6" s="234">
        <v>0</v>
      </c>
      <c r="G6" s="234">
        <v>402</v>
      </c>
      <c r="H6" s="234">
        <v>1507</v>
      </c>
      <c r="I6" s="234">
        <v>8278</v>
      </c>
      <c r="J6" s="234">
        <v>10942</v>
      </c>
      <c r="K6" s="234">
        <v>15929</v>
      </c>
      <c r="L6" s="234">
        <v>34891</v>
      </c>
      <c r="M6" s="234">
        <v>35011</v>
      </c>
      <c r="N6" s="234">
        <v>119023</v>
      </c>
      <c r="O6" s="234">
        <v>240186</v>
      </c>
      <c r="P6" s="234">
        <v>278899</v>
      </c>
      <c r="Q6" s="234">
        <v>194754</v>
      </c>
      <c r="R6" s="234">
        <v>116653</v>
      </c>
      <c r="S6" s="234">
        <v>46804</v>
      </c>
      <c r="T6" s="234">
        <v>47024</v>
      </c>
      <c r="U6" s="234">
        <v>27591</v>
      </c>
      <c r="V6" s="234">
        <v>31001</v>
      </c>
      <c r="W6" s="234">
        <v>9958</v>
      </c>
      <c r="X6" s="234">
        <v>12474</v>
      </c>
      <c r="Y6" s="234">
        <v>2936</v>
      </c>
      <c r="Z6" s="235">
        <v>1234263</v>
      </c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ht="16.5" customHeight="1">
      <c r="A7" s="1240"/>
      <c r="B7" s="1241"/>
      <c r="C7" s="1241"/>
      <c r="D7" s="38" t="s">
        <v>26</v>
      </c>
      <c r="E7" s="236">
        <v>0</v>
      </c>
      <c r="F7" s="236">
        <v>0</v>
      </c>
      <c r="G7" s="236">
        <v>48</v>
      </c>
      <c r="H7" s="236">
        <v>109</v>
      </c>
      <c r="I7" s="236">
        <v>430</v>
      </c>
      <c r="J7" s="236">
        <v>409</v>
      </c>
      <c r="K7" s="236">
        <v>479</v>
      </c>
      <c r="L7" s="236">
        <v>789</v>
      </c>
      <c r="M7" s="236">
        <v>638</v>
      </c>
      <c r="N7" s="236">
        <v>1722</v>
      </c>
      <c r="O7" s="236">
        <v>2903</v>
      </c>
      <c r="P7" s="236">
        <v>2746</v>
      </c>
      <c r="Q7" s="236">
        <v>1584</v>
      </c>
      <c r="R7" s="236">
        <v>799</v>
      </c>
      <c r="S7" s="236">
        <v>262</v>
      </c>
      <c r="T7" s="236">
        <v>204</v>
      </c>
      <c r="U7" s="236">
        <v>105</v>
      </c>
      <c r="V7" s="236">
        <v>100</v>
      </c>
      <c r="W7" s="236">
        <v>26</v>
      </c>
      <c r="X7" s="236">
        <v>31</v>
      </c>
      <c r="Y7" s="236">
        <v>7</v>
      </c>
      <c r="Z7" s="237">
        <v>13391</v>
      </c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6.5" customHeight="1">
      <c r="A8" s="1240"/>
      <c r="B8" s="1241"/>
      <c r="C8" s="1241" t="s">
        <v>52</v>
      </c>
      <c r="D8" s="37" t="s">
        <v>27</v>
      </c>
      <c r="E8" s="232">
        <v>0</v>
      </c>
      <c r="F8" s="232">
        <v>0</v>
      </c>
      <c r="G8" s="232">
        <v>5</v>
      </c>
      <c r="H8" s="232">
        <v>43</v>
      </c>
      <c r="I8" s="232">
        <v>148</v>
      </c>
      <c r="J8" s="232">
        <v>117</v>
      </c>
      <c r="K8" s="232">
        <v>99</v>
      </c>
      <c r="L8" s="232">
        <v>71</v>
      </c>
      <c r="M8" s="232">
        <v>65</v>
      </c>
      <c r="N8" s="232">
        <v>87</v>
      </c>
      <c r="O8" s="232">
        <v>102</v>
      </c>
      <c r="P8" s="232">
        <v>146</v>
      </c>
      <c r="Q8" s="232">
        <v>84</v>
      </c>
      <c r="R8" s="232">
        <v>30</v>
      </c>
      <c r="S8" s="232">
        <v>22</v>
      </c>
      <c r="T8" s="232">
        <v>25</v>
      </c>
      <c r="U8" s="232">
        <v>21</v>
      </c>
      <c r="V8" s="232">
        <v>11</v>
      </c>
      <c r="W8" s="232">
        <v>4</v>
      </c>
      <c r="X8" s="232">
        <v>4</v>
      </c>
      <c r="Y8" s="232">
        <v>8</v>
      </c>
      <c r="Z8" s="233">
        <v>1092</v>
      </c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</row>
    <row r="9" spans="1:47" ht="16.5" customHeight="1">
      <c r="A9" s="1240"/>
      <c r="B9" s="1241"/>
      <c r="C9" s="1241"/>
      <c r="D9" s="39" t="s">
        <v>28</v>
      </c>
      <c r="E9" s="234">
        <v>0</v>
      </c>
      <c r="F9" s="234">
        <v>0</v>
      </c>
      <c r="G9" s="234">
        <v>374</v>
      </c>
      <c r="H9" s="234">
        <v>4657</v>
      </c>
      <c r="I9" s="234">
        <v>20818</v>
      </c>
      <c r="J9" s="234">
        <v>20513</v>
      </c>
      <c r="K9" s="234">
        <v>19423</v>
      </c>
      <c r="L9" s="234">
        <v>15998</v>
      </c>
      <c r="M9" s="234">
        <v>16329</v>
      </c>
      <c r="N9" s="234">
        <v>24542</v>
      </c>
      <c r="O9" s="234">
        <v>30183</v>
      </c>
      <c r="P9" s="234">
        <v>45944</v>
      </c>
      <c r="Q9" s="234">
        <v>28047</v>
      </c>
      <c r="R9" s="234">
        <v>10477</v>
      </c>
      <c r="S9" s="234">
        <v>7887</v>
      </c>
      <c r="T9" s="234">
        <v>9185</v>
      </c>
      <c r="U9" s="234">
        <v>7914</v>
      </c>
      <c r="V9" s="234">
        <v>4276</v>
      </c>
      <c r="W9" s="234">
        <v>1488</v>
      </c>
      <c r="X9" s="234">
        <v>1336</v>
      </c>
      <c r="Y9" s="234">
        <v>3294</v>
      </c>
      <c r="Z9" s="235">
        <v>272685</v>
      </c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6.5" customHeight="1">
      <c r="A10" s="1240"/>
      <c r="B10" s="1241"/>
      <c r="C10" s="1241"/>
      <c r="D10" s="38" t="s">
        <v>26</v>
      </c>
      <c r="E10" s="236">
        <v>0</v>
      </c>
      <c r="F10" s="236">
        <v>0</v>
      </c>
      <c r="G10" s="236">
        <v>46</v>
      </c>
      <c r="H10" s="236">
        <v>350</v>
      </c>
      <c r="I10" s="236">
        <v>1104</v>
      </c>
      <c r="J10" s="236">
        <v>767</v>
      </c>
      <c r="K10" s="236">
        <v>604</v>
      </c>
      <c r="L10" s="236">
        <v>362</v>
      </c>
      <c r="M10" s="236">
        <v>294</v>
      </c>
      <c r="N10" s="236">
        <v>352</v>
      </c>
      <c r="O10" s="236">
        <v>357</v>
      </c>
      <c r="P10" s="236">
        <v>461</v>
      </c>
      <c r="Q10" s="236">
        <v>236</v>
      </c>
      <c r="R10" s="236">
        <v>68</v>
      </c>
      <c r="S10" s="236">
        <v>44</v>
      </c>
      <c r="T10" s="236">
        <v>40</v>
      </c>
      <c r="U10" s="236">
        <v>28</v>
      </c>
      <c r="V10" s="236">
        <v>13</v>
      </c>
      <c r="W10" s="236">
        <v>2</v>
      </c>
      <c r="X10" s="236">
        <v>4</v>
      </c>
      <c r="Y10" s="236">
        <v>10</v>
      </c>
      <c r="Z10" s="237">
        <v>5142</v>
      </c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</row>
    <row r="11" spans="1:47" ht="16.5" customHeight="1">
      <c r="A11" s="1240"/>
      <c r="B11" s="1241"/>
      <c r="C11" s="1241" t="s">
        <v>53</v>
      </c>
      <c r="D11" s="37" t="s">
        <v>27</v>
      </c>
      <c r="E11" s="232">
        <v>0</v>
      </c>
      <c r="F11" s="232">
        <v>0</v>
      </c>
      <c r="G11" s="232">
        <v>0</v>
      </c>
      <c r="H11" s="232">
        <v>0</v>
      </c>
      <c r="I11" s="232">
        <v>1</v>
      </c>
      <c r="J11" s="232">
        <v>5</v>
      </c>
      <c r="K11" s="232">
        <v>4</v>
      </c>
      <c r="L11" s="232">
        <v>1</v>
      </c>
      <c r="M11" s="232">
        <v>8</v>
      </c>
      <c r="N11" s="232">
        <v>48</v>
      </c>
      <c r="O11" s="232">
        <v>148</v>
      </c>
      <c r="P11" s="232">
        <v>238</v>
      </c>
      <c r="Q11" s="232">
        <v>242</v>
      </c>
      <c r="R11" s="232">
        <v>36</v>
      </c>
      <c r="S11" s="232">
        <v>7</v>
      </c>
      <c r="T11" s="232">
        <v>1</v>
      </c>
      <c r="U11" s="232">
        <v>5</v>
      </c>
      <c r="V11" s="232">
        <v>2</v>
      </c>
      <c r="W11" s="232">
        <v>2</v>
      </c>
      <c r="X11" s="232">
        <v>1</v>
      </c>
      <c r="Y11" s="232">
        <v>0</v>
      </c>
      <c r="Z11" s="233">
        <v>747</v>
      </c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6.5" customHeight="1">
      <c r="A12" s="1240"/>
      <c r="B12" s="1241"/>
      <c r="C12" s="1241"/>
      <c r="D12" s="39" t="s">
        <v>28</v>
      </c>
      <c r="E12" s="234">
        <v>0</v>
      </c>
      <c r="F12" s="234">
        <v>0</v>
      </c>
      <c r="G12" s="234">
        <v>0</v>
      </c>
      <c r="H12" s="234">
        <v>0</v>
      </c>
      <c r="I12" s="234">
        <v>85</v>
      </c>
      <c r="J12" s="234">
        <v>543</v>
      </c>
      <c r="K12" s="234">
        <v>640</v>
      </c>
      <c r="L12" s="234">
        <v>256</v>
      </c>
      <c r="M12" s="234">
        <v>1570</v>
      </c>
      <c r="N12" s="234">
        <v>10037</v>
      </c>
      <c r="O12" s="234">
        <v>33820</v>
      </c>
      <c r="P12" s="234">
        <v>57698</v>
      </c>
      <c r="Q12" s="234">
        <v>60137</v>
      </c>
      <c r="R12" s="234">
        <v>8872</v>
      </c>
      <c r="S12" s="234">
        <v>1616</v>
      </c>
      <c r="T12" s="234">
        <v>185</v>
      </c>
      <c r="U12" s="234">
        <v>1385</v>
      </c>
      <c r="V12" s="234">
        <v>387</v>
      </c>
      <c r="W12" s="234">
        <v>607</v>
      </c>
      <c r="X12" s="234">
        <v>137</v>
      </c>
      <c r="Y12" s="234">
        <v>53</v>
      </c>
      <c r="Z12" s="235">
        <v>178028</v>
      </c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</row>
    <row r="13" spans="1:47" ht="16.5" customHeight="1">
      <c r="A13" s="1240"/>
      <c r="B13" s="1241"/>
      <c r="C13" s="1241"/>
      <c r="D13" s="38" t="s">
        <v>26</v>
      </c>
      <c r="E13" s="236">
        <v>0</v>
      </c>
      <c r="F13" s="236">
        <v>0</v>
      </c>
      <c r="G13" s="236">
        <v>0</v>
      </c>
      <c r="H13" s="236">
        <v>0</v>
      </c>
      <c r="I13" s="236">
        <v>5</v>
      </c>
      <c r="J13" s="236">
        <v>30</v>
      </c>
      <c r="K13" s="236">
        <v>23</v>
      </c>
      <c r="L13" s="236">
        <v>8</v>
      </c>
      <c r="M13" s="236">
        <v>31</v>
      </c>
      <c r="N13" s="236">
        <v>149</v>
      </c>
      <c r="O13" s="236">
        <v>281</v>
      </c>
      <c r="P13" s="236">
        <v>327</v>
      </c>
      <c r="Q13" s="236">
        <v>247</v>
      </c>
      <c r="R13" s="236">
        <v>34</v>
      </c>
      <c r="S13" s="236">
        <v>6</v>
      </c>
      <c r="T13" s="236">
        <v>1</v>
      </c>
      <c r="U13" s="236">
        <v>8</v>
      </c>
      <c r="V13" s="236">
        <v>1</v>
      </c>
      <c r="W13" s="236">
        <v>4</v>
      </c>
      <c r="X13" s="236">
        <v>1</v>
      </c>
      <c r="Y13" s="236">
        <v>0</v>
      </c>
      <c r="Z13" s="237">
        <v>1156</v>
      </c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6.5" customHeight="1">
      <c r="A14" s="1240"/>
      <c r="B14" s="1241"/>
      <c r="C14" s="1247" t="s">
        <v>54</v>
      </c>
      <c r="D14" s="37" t="s">
        <v>27</v>
      </c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0</v>
      </c>
      <c r="K14" s="232">
        <v>0</v>
      </c>
      <c r="L14" s="232">
        <v>0</v>
      </c>
      <c r="M14" s="232">
        <v>0</v>
      </c>
      <c r="N14" s="232">
        <v>7</v>
      </c>
      <c r="O14" s="232">
        <v>2</v>
      </c>
      <c r="P14" s="232">
        <v>1</v>
      </c>
      <c r="Q14" s="232">
        <v>0</v>
      </c>
      <c r="R14" s="232">
        <v>0</v>
      </c>
      <c r="S14" s="232">
        <v>0</v>
      </c>
      <c r="T14" s="232">
        <v>0</v>
      </c>
      <c r="U14" s="232">
        <v>0</v>
      </c>
      <c r="V14" s="232">
        <v>0</v>
      </c>
      <c r="W14" s="232">
        <v>0</v>
      </c>
      <c r="X14" s="232">
        <v>0</v>
      </c>
      <c r="Y14" s="232">
        <v>0</v>
      </c>
      <c r="Z14" s="233">
        <v>10</v>
      </c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</row>
    <row r="15" spans="1:47" ht="16.5" customHeight="1">
      <c r="A15" s="1240"/>
      <c r="B15" s="1241"/>
      <c r="C15" s="1247"/>
      <c r="D15" s="39" t="s">
        <v>28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0</v>
      </c>
      <c r="N15" s="234">
        <v>1549</v>
      </c>
      <c r="O15" s="234">
        <v>393</v>
      </c>
      <c r="P15" s="234">
        <v>263</v>
      </c>
      <c r="Q15" s="234">
        <v>30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5">
        <v>2235</v>
      </c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</row>
    <row r="16" spans="1:47" ht="16.5" customHeight="1">
      <c r="A16" s="1240"/>
      <c r="B16" s="1241"/>
      <c r="C16" s="1247"/>
      <c r="D16" s="38" t="s">
        <v>26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23</v>
      </c>
      <c r="O16" s="236">
        <v>4</v>
      </c>
      <c r="P16" s="236">
        <v>2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8">
        <v>29</v>
      </c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</row>
    <row r="17" spans="1:47" ht="16.5" customHeight="1">
      <c r="A17" s="1240"/>
      <c r="B17" s="1241" t="s">
        <v>30</v>
      </c>
      <c r="C17" s="1241"/>
      <c r="D17" s="37" t="s">
        <v>27</v>
      </c>
      <c r="E17" s="232">
        <v>0</v>
      </c>
      <c r="F17" s="232">
        <v>0</v>
      </c>
      <c r="G17" s="232">
        <v>9</v>
      </c>
      <c r="H17" s="232">
        <v>50</v>
      </c>
      <c r="I17" s="232">
        <v>186</v>
      </c>
      <c r="J17" s="232">
        <v>160</v>
      </c>
      <c r="K17" s="232">
        <v>151</v>
      </c>
      <c r="L17" s="232">
        <v>165</v>
      </c>
      <c r="M17" s="232">
        <v>159</v>
      </c>
      <c r="N17" s="232">
        <v>400</v>
      </c>
      <c r="O17" s="232">
        <v>736</v>
      </c>
      <c r="P17" s="232">
        <v>909</v>
      </c>
      <c r="Q17" s="232">
        <v>676</v>
      </c>
      <c r="R17" s="232">
        <v>270</v>
      </c>
      <c r="S17" s="232">
        <v>108</v>
      </c>
      <c r="T17" s="232">
        <v>98</v>
      </c>
      <c r="U17" s="232">
        <v>71</v>
      </c>
      <c r="V17" s="232">
        <v>59</v>
      </c>
      <c r="W17" s="232">
        <v>22</v>
      </c>
      <c r="X17" s="232">
        <v>23</v>
      </c>
      <c r="Y17" s="232">
        <v>13</v>
      </c>
      <c r="Z17" s="233">
        <v>4264</v>
      </c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</row>
    <row r="18" spans="1:47" ht="16.5" customHeight="1">
      <c r="A18" s="1240"/>
      <c r="B18" s="1241"/>
      <c r="C18" s="1241"/>
      <c r="D18" s="39" t="s">
        <v>28</v>
      </c>
      <c r="E18" s="234">
        <v>0</v>
      </c>
      <c r="F18" s="234">
        <v>0</v>
      </c>
      <c r="G18" s="234">
        <v>776</v>
      </c>
      <c r="H18" s="234">
        <v>6164</v>
      </c>
      <c r="I18" s="234">
        <v>29181</v>
      </c>
      <c r="J18" s="234">
        <v>31998</v>
      </c>
      <c r="K18" s="234">
        <v>35992</v>
      </c>
      <c r="L18" s="234">
        <v>51145</v>
      </c>
      <c r="M18" s="234">
        <v>52910</v>
      </c>
      <c r="N18" s="234">
        <v>155151</v>
      </c>
      <c r="O18" s="234">
        <v>304582</v>
      </c>
      <c r="P18" s="234">
        <v>382804</v>
      </c>
      <c r="Q18" s="234">
        <v>282968</v>
      </c>
      <c r="R18" s="234">
        <v>136002</v>
      </c>
      <c r="S18" s="234">
        <v>56307</v>
      </c>
      <c r="T18" s="234">
        <v>56394</v>
      </c>
      <c r="U18" s="234">
        <v>36890</v>
      </c>
      <c r="V18" s="234">
        <v>35664</v>
      </c>
      <c r="W18" s="234">
        <v>12053</v>
      </c>
      <c r="X18" s="234">
        <v>13947</v>
      </c>
      <c r="Y18" s="234">
        <v>6283</v>
      </c>
      <c r="Z18" s="235">
        <v>1687211</v>
      </c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</row>
    <row r="19" spans="1:47" ht="16.5" customHeight="1">
      <c r="A19" s="1240"/>
      <c r="B19" s="1241"/>
      <c r="C19" s="1241"/>
      <c r="D19" s="38" t="s">
        <v>26</v>
      </c>
      <c r="E19" s="239">
        <v>0</v>
      </c>
      <c r="F19" s="239">
        <v>0</v>
      </c>
      <c r="G19" s="239">
        <v>94</v>
      </c>
      <c r="H19" s="239">
        <v>459</v>
      </c>
      <c r="I19" s="239">
        <v>1539</v>
      </c>
      <c r="J19" s="239">
        <v>1206</v>
      </c>
      <c r="K19" s="239">
        <v>1106</v>
      </c>
      <c r="L19" s="239">
        <v>1159</v>
      </c>
      <c r="M19" s="239">
        <v>963</v>
      </c>
      <c r="N19" s="239">
        <v>2246</v>
      </c>
      <c r="O19" s="239">
        <v>3545</v>
      </c>
      <c r="P19" s="239">
        <v>3536</v>
      </c>
      <c r="Q19" s="239">
        <v>2067</v>
      </c>
      <c r="R19" s="239">
        <v>901</v>
      </c>
      <c r="S19" s="239">
        <v>312</v>
      </c>
      <c r="T19" s="239">
        <v>245</v>
      </c>
      <c r="U19" s="239">
        <v>141</v>
      </c>
      <c r="V19" s="239">
        <v>114</v>
      </c>
      <c r="W19" s="239">
        <v>32</v>
      </c>
      <c r="X19" s="239">
        <v>36</v>
      </c>
      <c r="Y19" s="239">
        <v>17</v>
      </c>
      <c r="Z19" s="240">
        <v>19718</v>
      </c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</row>
    <row r="20" spans="1:47" ht="16.5" customHeight="1">
      <c r="A20" s="1240"/>
      <c r="B20" s="1241" t="s">
        <v>31</v>
      </c>
      <c r="C20" s="1247" t="s">
        <v>55</v>
      </c>
      <c r="D20" s="37" t="s">
        <v>27</v>
      </c>
      <c r="E20" s="232">
        <v>0</v>
      </c>
      <c r="F20" s="232">
        <v>0</v>
      </c>
      <c r="G20" s="232">
        <v>0</v>
      </c>
      <c r="H20" s="232">
        <v>0</v>
      </c>
      <c r="I20" s="232">
        <v>3</v>
      </c>
      <c r="J20" s="232">
        <v>20</v>
      </c>
      <c r="K20" s="232">
        <v>5</v>
      </c>
      <c r="L20" s="232">
        <v>1</v>
      </c>
      <c r="M20" s="232">
        <v>1</v>
      </c>
      <c r="N20" s="232">
        <v>1</v>
      </c>
      <c r="O20" s="232">
        <v>13</v>
      </c>
      <c r="P20" s="232">
        <v>26</v>
      </c>
      <c r="Q20" s="232">
        <v>25</v>
      </c>
      <c r="R20" s="232">
        <v>24</v>
      </c>
      <c r="S20" s="232">
        <v>6</v>
      </c>
      <c r="T20" s="232">
        <v>2</v>
      </c>
      <c r="U20" s="232">
        <v>0</v>
      </c>
      <c r="V20" s="232">
        <v>0</v>
      </c>
      <c r="W20" s="232">
        <v>0</v>
      </c>
      <c r="X20" s="232">
        <v>3</v>
      </c>
      <c r="Y20" s="232">
        <v>0</v>
      </c>
      <c r="Z20" s="233">
        <v>129</v>
      </c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</row>
    <row r="21" spans="1:47" ht="16.5" customHeight="1">
      <c r="A21" s="1240"/>
      <c r="B21" s="1241"/>
      <c r="C21" s="1247"/>
      <c r="D21" s="39" t="s">
        <v>28</v>
      </c>
      <c r="E21" s="234">
        <v>0</v>
      </c>
      <c r="F21" s="234">
        <v>0</v>
      </c>
      <c r="G21" s="234">
        <v>0</v>
      </c>
      <c r="H21" s="234">
        <v>0</v>
      </c>
      <c r="I21" s="234">
        <v>202</v>
      </c>
      <c r="J21" s="234">
        <v>1557</v>
      </c>
      <c r="K21" s="234">
        <v>403</v>
      </c>
      <c r="L21" s="234">
        <v>66</v>
      </c>
      <c r="M21" s="234">
        <v>90</v>
      </c>
      <c r="N21" s="234">
        <v>139</v>
      </c>
      <c r="O21" s="234">
        <v>1743</v>
      </c>
      <c r="P21" s="234">
        <v>3363</v>
      </c>
      <c r="Q21" s="234">
        <v>3362</v>
      </c>
      <c r="R21" s="234">
        <v>3222</v>
      </c>
      <c r="S21" s="234">
        <v>616</v>
      </c>
      <c r="T21" s="234">
        <v>224</v>
      </c>
      <c r="U21" s="234">
        <v>0</v>
      </c>
      <c r="V21" s="234">
        <v>0</v>
      </c>
      <c r="W21" s="234">
        <v>0</v>
      </c>
      <c r="X21" s="234">
        <v>427</v>
      </c>
      <c r="Y21" s="234">
        <v>14</v>
      </c>
      <c r="Z21" s="235">
        <v>15428</v>
      </c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</row>
    <row r="22" spans="1:47" ht="16.5" customHeight="1">
      <c r="A22" s="1240"/>
      <c r="B22" s="1241"/>
      <c r="C22" s="1247"/>
      <c r="D22" s="38" t="s">
        <v>26</v>
      </c>
      <c r="E22" s="236">
        <v>0</v>
      </c>
      <c r="F22" s="236">
        <v>0</v>
      </c>
      <c r="G22" s="236">
        <v>0</v>
      </c>
      <c r="H22" s="236">
        <v>0</v>
      </c>
      <c r="I22" s="236">
        <v>11</v>
      </c>
      <c r="J22" s="236">
        <v>78</v>
      </c>
      <c r="K22" s="236">
        <v>13</v>
      </c>
      <c r="L22" s="236">
        <v>2</v>
      </c>
      <c r="M22" s="236">
        <v>2</v>
      </c>
      <c r="N22" s="236">
        <v>2</v>
      </c>
      <c r="O22" s="236">
        <v>16</v>
      </c>
      <c r="P22" s="236">
        <v>32</v>
      </c>
      <c r="Q22" s="236">
        <v>34</v>
      </c>
      <c r="R22" s="236">
        <v>36</v>
      </c>
      <c r="S22" s="236">
        <v>7</v>
      </c>
      <c r="T22" s="236">
        <v>2</v>
      </c>
      <c r="U22" s="236">
        <v>0</v>
      </c>
      <c r="V22" s="236">
        <v>0</v>
      </c>
      <c r="W22" s="236">
        <v>0</v>
      </c>
      <c r="X22" s="236">
        <v>6</v>
      </c>
      <c r="Y22" s="236">
        <v>0</v>
      </c>
      <c r="Z22" s="237">
        <v>241</v>
      </c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</row>
    <row r="23" spans="1:47" ht="16.5" customHeight="1">
      <c r="A23" s="1240"/>
      <c r="B23" s="1241"/>
      <c r="C23" s="1247" t="s">
        <v>56</v>
      </c>
      <c r="D23" s="37" t="s">
        <v>27</v>
      </c>
      <c r="E23" s="232">
        <v>0</v>
      </c>
      <c r="F23" s="232">
        <v>0</v>
      </c>
      <c r="G23" s="232">
        <v>1</v>
      </c>
      <c r="H23" s="232">
        <v>3</v>
      </c>
      <c r="I23" s="232">
        <v>0</v>
      </c>
      <c r="J23" s="232">
        <v>0</v>
      </c>
      <c r="K23" s="232">
        <v>0</v>
      </c>
      <c r="L23" s="232">
        <v>0</v>
      </c>
      <c r="M23" s="232">
        <v>0</v>
      </c>
      <c r="N23" s="232">
        <v>0</v>
      </c>
      <c r="O23" s="232">
        <v>0</v>
      </c>
      <c r="P23" s="232">
        <v>0</v>
      </c>
      <c r="Q23" s="232">
        <v>0</v>
      </c>
      <c r="R23" s="232">
        <v>0</v>
      </c>
      <c r="S23" s="232">
        <v>0</v>
      </c>
      <c r="T23" s="232">
        <v>0</v>
      </c>
      <c r="U23" s="232">
        <v>0</v>
      </c>
      <c r="V23" s="232">
        <v>0</v>
      </c>
      <c r="W23" s="232">
        <v>0</v>
      </c>
      <c r="X23" s="232">
        <v>0</v>
      </c>
      <c r="Y23" s="232">
        <v>0</v>
      </c>
      <c r="Z23" s="233">
        <v>5</v>
      </c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</row>
    <row r="24" spans="1:47" ht="16.5" customHeight="1">
      <c r="A24" s="1240"/>
      <c r="B24" s="1241"/>
      <c r="C24" s="1247"/>
      <c r="D24" s="39" t="s">
        <v>28</v>
      </c>
      <c r="E24" s="234">
        <v>0</v>
      </c>
      <c r="F24" s="234">
        <v>0</v>
      </c>
      <c r="G24" s="234">
        <v>17</v>
      </c>
      <c r="H24" s="234">
        <v>124</v>
      </c>
      <c r="I24" s="234">
        <v>25</v>
      </c>
      <c r="J24" s="234">
        <v>0</v>
      </c>
      <c r="K24" s="234">
        <v>0</v>
      </c>
      <c r="L24" s="234">
        <v>0</v>
      </c>
      <c r="M24" s="234">
        <v>0</v>
      </c>
      <c r="N24" s="234">
        <v>0</v>
      </c>
      <c r="O24" s="234">
        <v>66</v>
      </c>
      <c r="P24" s="234">
        <v>45</v>
      </c>
      <c r="Q24" s="234">
        <v>33</v>
      </c>
      <c r="R24" s="234">
        <v>0</v>
      </c>
      <c r="S24" s="234">
        <v>22</v>
      </c>
      <c r="T24" s="234">
        <v>0</v>
      </c>
      <c r="U24" s="234">
        <v>0</v>
      </c>
      <c r="V24" s="234">
        <v>0</v>
      </c>
      <c r="W24" s="234">
        <v>0</v>
      </c>
      <c r="X24" s="234">
        <v>0</v>
      </c>
      <c r="Y24" s="234">
        <v>0</v>
      </c>
      <c r="Z24" s="235">
        <v>332</v>
      </c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</row>
    <row r="25" spans="1:47" ht="16.5" customHeight="1">
      <c r="A25" s="1240"/>
      <c r="B25" s="1241"/>
      <c r="C25" s="1247"/>
      <c r="D25" s="38" t="s">
        <v>26</v>
      </c>
      <c r="E25" s="236">
        <v>0</v>
      </c>
      <c r="F25" s="236">
        <v>0</v>
      </c>
      <c r="G25" s="236">
        <v>2</v>
      </c>
      <c r="H25" s="236">
        <v>9</v>
      </c>
      <c r="I25" s="236">
        <v>2</v>
      </c>
      <c r="J25" s="236">
        <v>0</v>
      </c>
      <c r="K25" s="236">
        <v>0</v>
      </c>
      <c r="L25" s="236">
        <v>0</v>
      </c>
      <c r="M25" s="236">
        <v>0</v>
      </c>
      <c r="N25" s="236">
        <v>0</v>
      </c>
      <c r="O25" s="236">
        <v>0</v>
      </c>
      <c r="P25" s="236">
        <v>0</v>
      </c>
      <c r="Q25" s="236">
        <v>0</v>
      </c>
      <c r="R25" s="236">
        <v>0</v>
      </c>
      <c r="S25" s="236">
        <v>0</v>
      </c>
      <c r="T25" s="236">
        <v>0</v>
      </c>
      <c r="U25" s="236">
        <v>0</v>
      </c>
      <c r="V25" s="236">
        <v>0</v>
      </c>
      <c r="W25" s="236">
        <v>0</v>
      </c>
      <c r="X25" s="236">
        <v>0</v>
      </c>
      <c r="Y25" s="236">
        <v>0</v>
      </c>
      <c r="Z25" s="238">
        <v>13</v>
      </c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</row>
    <row r="26" spans="1:47" ht="16.5" customHeight="1">
      <c r="A26" s="1240"/>
      <c r="B26" s="1241" t="s">
        <v>30</v>
      </c>
      <c r="C26" s="1241"/>
      <c r="D26" s="37" t="s">
        <v>27</v>
      </c>
      <c r="E26" s="232">
        <v>0</v>
      </c>
      <c r="F26" s="232">
        <v>0</v>
      </c>
      <c r="G26" s="232">
        <v>1</v>
      </c>
      <c r="H26" s="232">
        <v>3</v>
      </c>
      <c r="I26" s="232">
        <v>4</v>
      </c>
      <c r="J26" s="232">
        <v>20</v>
      </c>
      <c r="K26" s="232">
        <v>5</v>
      </c>
      <c r="L26" s="232">
        <v>1</v>
      </c>
      <c r="M26" s="232">
        <v>1</v>
      </c>
      <c r="N26" s="232">
        <v>1</v>
      </c>
      <c r="O26" s="232">
        <v>14</v>
      </c>
      <c r="P26" s="232">
        <v>26</v>
      </c>
      <c r="Q26" s="232">
        <v>25</v>
      </c>
      <c r="R26" s="232">
        <v>24</v>
      </c>
      <c r="S26" s="232">
        <v>6</v>
      </c>
      <c r="T26" s="232">
        <v>2</v>
      </c>
      <c r="U26" s="232">
        <v>0</v>
      </c>
      <c r="V26" s="232">
        <v>0</v>
      </c>
      <c r="W26" s="232">
        <v>0</v>
      </c>
      <c r="X26" s="232">
        <v>3</v>
      </c>
      <c r="Y26" s="232">
        <v>0</v>
      </c>
      <c r="Z26" s="233">
        <v>135</v>
      </c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</row>
    <row r="27" spans="1:47" ht="16.5" customHeight="1">
      <c r="A27" s="1240"/>
      <c r="B27" s="1241"/>
      <c r="C27" s="1241"/>
      <c r="D27" s="39" t="s">
        <v>28</v>
      </c>
      <c r="E27" s="234">
        <v>0</v>
      </c>
      <c r="F27" s="234">
        <v>0</v>
      </c>
      <c r="G27" s="234">
        <v>17</v>
      </c>
      <c r="H27" s="234">
        <v>124</v>
      </c>
      <c r="I27" s="234">
        <v>227</v>
      </c>
      <c r="J27" s="234">
        <v>1557</v>
      </c>
      <c r="K27" s="234">
        <v>403</v>
      </c>
      <c r="L27" s="234">
        <v>66</v>
      </c>
      <c r="M27" s="234">
        <v>90</v>
      </c>
      <c r="N27" s="234">
        <v>139</v>
      </c>
      <c r="O27" s="234">
        <v>1809</v>
      </c>
      <c r="P27" s="234">
        <v>3408</v>
      </c>
      <c r="Q27" s="234">
        <v>3395</v>
      </c>
      <c r="R27" s="234">
        <v>3222</v>
      </c>
      <c r="S27" s="234">
        <v>638</v>
      </c>
      <c r="T27" s="234">
        <v>224</v>
      </c>
      <c r="U27" s="234">
        <v>0</v>
      </c>
      <c r="V27" s="234">
        <v>0</v>
      </c>
      <c r="W27" s="234">
        <v>0</v>
      </c>
      <c r="X27" s="234">
        <v>427</v>
      </c>
      <c r="Y27" s="234">
        <v>14</v>
      </c>
      <c r="Z27" s="235">
        <v>15760</v>
      </c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</row>
    <row r="28" spans="1:47" ht="16.5" customHeight="1">
      <c r="A28" s="1240"/>
      <c r="B28" s="1241"/>
      <c r="C28" s="1241"/>
      <c r="D28" s="38" t="s">
        <v>26</v>
      </c>
      <c r="E28" s="239">
        <v>0</v>
      </c>
      <c r="F28" s="239">
        <v>0</v>
      </c>
      <c r="G28" s="239">
        <v>2</v>
      </c>
      <c r="H28" s="239">
        <v>9</v>
      </c>
      <c r="I28" s="239">
        <v>13</v>
      </c>
      <c r="J28" s="239">
        <v>78</v>
      </c>
      <c r="K28" s="239">
        <v>13</v>
      </c>
      <c r="L28" s="239">
        <v>2</v>
      </c>
      <c r="M28" s="239">
        <v>2</v>
      </c>
      <c r="N28" s="239">
        <v>2</v>
      </c>
      <c r="O28" s="239">
        <v>16</v>
      </c>
      <c r="P28" s="239">
        <v>32</v>
      </c>
      <c r="Q28" s="239">
        <v>34</v>
      </c>
      <c r="R28" s="239">
        <v>36</v>
      </c>
      <c r="S28" s="239">
        <v>7</v>
      </c>
      <c r="T28" s="239">
        <v>2</v>
      </c>
      <c r="U28" s="239">
        <v>0</v>
      </c>
      <c r="V28" s="239">
        <v>0</v>
      </c>
      <c r="W28" s="239">
        <v>0</v>
      </c>
      <c r="X28" s="239">
        <v>6</v>
      </c>
      <c r="Y28" s="239">
        <v>0</v>
      </c>
      <c r="Z28" s="240">
        <v>254</v>
      </c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</row>
    <row r="29" spans="1:47" ht="16.5" customHeight="1">
      <c r="A29" s="1240" t="s">
        <v>24</v>
      </c>
      <c r="B29" s="1241"/>
      <c r="C29" s="1241"/>
      <c r="D29" s="37" t="s">
        <v>27</v>
      </c>
      <c r="E29" s="232">
        <v>0</v>
      </c>
      <c r="F29" s="232">
        <v>0</v>
      </c>
      <c r="G29" s="232">
        <v>10</v>
      </c>
      <c r="H29" s="232">
        <v>54</v>
      </c>
      <c r="I29" s="232">
        <v>189</v>
      </c>
      <c r="J29" s="232">
        <v>179</v>
      </c>
      <c r="K29" s="232">
        <v>155</v>
      </c>
      <c r="L29" s="232">
        <v>166</v>
      </c>
      <c r="M29" s="232">
        <v>160</v>
      </c>
      <c r="N29" s="232">
        <v>401</v>
      </c>
      <c r="O29" s="232">
        <v>750</v>
      </c>
      <c r="P29" s="232">
        <v>935</v>
      </c>
      <c r="Q29" s="232">
        <v>701</v>
      </c>
      <c r="R29" s="232">
        <v>294</v>
      </c>
      <c r="S29" s="232">
        <v>114</v>
      </c>
      <c r="T29" s="232">
        <v>100</v>
      </c>
      <c r="U29" s="232">
        <v>71</v>
      </c>
      <c r="V29" s="232">
        <v>59</v>
      </c>
      <c r="W29" s="232">
        <v>22</v>
      </c>
      <c r="X29" s="232">
        <v>26</v>
      </c>
      <c r="Y29" s="232">
        <v>13</v>
      </c>
      <c r="Z29" s="233">
        <v>4399</v>
      </c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</row>
    <row r="30" spans="1:47" ht="16.5" customHeight="1">
      <c r="A30" s="1240"/>
      <c r="B30" s="1241"/>
      <c r="C30" s="1241"/>
      <c r="D30" s="39" t="s">
        <v>28</v>
      </c>
      <c r="E30" s="234">
        <v>0</v>
      </c>
      <c r="F30" s="234">
        <v>0</v>
      </c>
      <c r="G30" s="234">
        <v>793</v>
      </c>
      <c r="H30" s="234">
        <v>6288</v>
      </c>
      <c r="I30" s="234">
        <v>29408</v>
      </c>
      <c r="J30" s="234">
        <v>33555</v>
      </c>
      <c r="K30" s="234">
        <v>36395</v>
      </c>
      <c r="L30" s="234">
        <v>51211</v>
      </c>
      <c r="M30" s="234">
        <v>53000</v>
      </c>
      <c r="N30" s="234">
        <v>155290</v>
      </c>
      <c r="O30" s="234">
        <v>306391</v>
      </c>
      <c r="P30" s="234">
        <v>386212</v>
      </c>
      <c r="Q30" s="234">
        <v>286363</v>
      </c>
      <c r="R30" s="234">
        <v>139224</v>
      </c>
      <c r="S30" s="234">
        <v>56945</v>
      </c>
      <c r="T30" s="234">
        <v>56618</v>
      </c>
      <c r="U30" s="234">
        <v>36890</v>
      </c>
      <c r="V30" s="234">
        <v>35664</v>
      </c>
      <c r="W30" s="234">
        <v>12053</v>
      </c>
      <c r="X30" s="234">
        <v>14374</v>
      </c>
      <c r="Y30" s="234">
        <v>6297</v>
      </c>
      <c r="Z30" s="235">
        <v>1702971</v>
      </c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</row>
    <row r="31" spans="1:47" ht="16.5" customHeight="1">
      <c r="A31" s="1240"/>
      <c r="B31" s="1241"/>
      <c r="C31" s="1241"/>
      <c r="D31" s="38" t="s">
        <v>26</v>
      </c>
      <c r="E31" s="239">
        <v>0</v>
      </c>
      <c r="F31" s="239">
        <v>0</v>
      </c>
      <c r="G31" s="239">
        <v>96</v>
      </c>
      <c r="H31" s="239">
        <v>468</v>
      </c>
      <c r="I31" s="239">
        <v>1552</v>
      </c>
      <c r="J31" s="239">
        <v>1284</v>
      </c>
      <c r="K31" s="239">
        <v>1119</v>
      </c>
      <c r="L31" s="239">
        <v>1161</v>
      </c>
      <c r="M31" s="239">
        <v>965</v>
      </c>
      <c r="N31" s="239">
        <v>2248</v>
      </c>
      <c r="O31" s="239">
        <v>3561</v>
      </c>
      <c r="P31" s="239">
        <v>3568</v>
      </c>
      <c r="Q31" s="239">
        <v>2101</v>
      </c>
      <c r="R31" s="239">
        <v>937</v>
      </c>
      <c r="S31" s="239">
        <v>319</v>
      </c>
      <c r="T31" s="239">
        <v>247</v>
      </c>
      <c r="U31" s="239">
        <v>141</v>
      </c>
      <c r="V31" s="239">
        <v>114</v>
      </c>
      <c r="W31" s="239">
        <v>32</v>
      </c>
      <c r="X31" s="239">
        <v>42</v>
      </c>
      <c r="Y31" s="239">
        <v>17</v>
      </c>
      <c r="Z31" s="240">
        <v>19972</v>
      </c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</row>
    <row r="32" spans="1:47" ht="16.5" customHeight="1">
      <c r="A32" s="1240" t="s">
        <v>34</v>
      </c>
      <c r="B32" s="1241" t="s">
        <v>29</v>
      </c>
      <c r="C32" s="1247" t="s">
        <v>53</v>
      </c>
      <c r="D32" s="37" t="s">
        <v>27</v>
      </c>
      <c r="E32" s="232">
        <v>0</v>
      </c>
      <c r="F32" s="232">
        <v>0</v>
      </c>
      <c r="G32" s="232">
        <v>0</v>
      </c>
      <c r="H32" s="232">
        <v>0</v>
      </c>
      <c r="I32" s="232">
        <v>1</v>
      </c>
      <c r="J32" s="232">
        <v>0</v>
      </c>
      <c r="K32" s="232">
        <v>2</v>
      </c>
      <c r="L32" s="232">
        <v>3</v>
      </c>
      <c r="M32" s="232">
        <v>3</v>
      </c>
      <c r="N32" s="232">
        <v>6</v>
      </c>
      <c r="O32" s="232">
        <v>28</v>
      </c>
      <c r="P32" s="232">
        <v>90</v>
      </c>
      <c r="Q32" s="232">
        <v>101</v>
      </c>
      <c r="R32" s="232">
        <v>345</v>
      </c>
      <c r="S32" s="232">
        <v>172</v>
      </c>
      <c r="T32" s="232">
        <v>197</v>
      </c>
      <c r="U32" s="232">
        <v>115</v>
      </c>
      <c r="V32" s="232">
        <v>93</v>
      </c>
      <c r="W32" s="232">
        <v>76</v>
      </c>
      <c r="X32" s="232">
        <v>60</v>
      </c>
      <c r="Y32" s="232">
        <v>39</v>
      </c>
      <c r="Z32" s="233">
        <v>1331</v>
      </c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</row>
    <row r="33" spans="1:47" ht="16.5" customHeight="1">
      <c r="A33" s="1240"/>
      <c r="B33" s="1241"/>
      <c r="C33" s="1247"/>
      <c r="D33" s="39" t="s">
        <v>28</v>
      </c>
      <c r="E33" s="234">
        <v>0</v>
      </c>
      <c r="F33" s="234">
        <v>0</v>
      </c>
      <c r="G33" s="234">
        <v>0</v>
      </c>
      <c r="H33" s="234">
        <v>0</v>
      </c>
      <c r="I33" s="234">
        <v>118</v>
      </c>
      <c r="J33" s="234">
        <v>45</v>
      </c>
      <c r="K33" s="234">
        <v>275</v>
      </c>
      <c r="L33" s="234">
        <v>504</v>
      </c>
      <c r="M33" s="234">
        <v>506</v>
      </c>
      <c r="N33" s="234">
        <v>1378</v>
      </c>
      <c r="O33" s="234">
        <v>6715</v>
      </c>
      <c r="P33" s="234">
        <v>22388</v>
      </c>
      <c r="Q33" s="234">
        <v>25052</v>
      </c>
      <c r="R33" s="234">
        <v>86006</v>
      </c>
      <c r="S33" s="234">
        <v>42678</v>
      </c>
      <c r="T33" s="234">
        <v>49114</v>
      </c>
      <c r="U33" s="234">
        <v>28714</v>
      </c>
      <c r="V33" s="234">
        <v>23284</v>
      </c>
      <c r="W33" s="234">
        <v>19144</v>
      </c>
      <c r="X33" s="234">
        <v>15281</v>
      </c>
      <c r="Y33" s="234">
        <v>9878</v>
      </c>
      <c r="Z33" s="235">
        <v>331080</v>
      </c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</row>
    <row r="34" spans="1:47" ht="16.5" customHeight="1">
      <c r="A34" s="1240"/>
      <c r="B34" s="1241"/>
      <c r="C34" s="1247"/>
      <c r="D34" s="38" t="s">
        <v>26</v>
      </c>
      <c r="E34" s="236">
        <v>0</v>
      </c>
      <c r="F34" s="236">
        <v>0</v>
      </c>
      <c r="G34" s="236">
        <v>0</v>
      </c>
      <c r="H34" s="236">
        <v>0</v>
      </c>
      <c r="I34" s="236">
        <v>8</v>
      </c>
      <c r="J34" s="236">
        <v>2</v>
      </c>
      <c r="K34" s="236">
        <v>11</v>
      </c>
      <c r="L34" s="236">
        <v>12</v>
      </c>
      <c r="M34" s="236">
        <v>9</v>
      </c>
      <c r="N34" s="236">
        <v>19</v>
      </c>
      <c r="O34" s="236">
        <v>57</v>
      </c>
      <c r="P34" s="236">
        <v>131</v>
      </c>
      <c r="Q34" s="236">
        <v>122</v>
      </c>
      <c r="R34" s="236">
        <v>396</v>
      </c>
      <c r="S34" s="236">
        <v>197</v>
      </c>
      <c r="T34" s="236">
        <v>246</v>
      </c>
      <c r="U34" s="236">
        <v>143</v>
      </c>
      <c r="V34" s="236">
        <v>110</v>
      </c>
      <c r="W34" s="236">
        <v>88</v>
      </c>
      <c r="X34" s="236">
        <v>81</v>
      </c>
      <c r="Y34" s="236">
        <v>50</v>
      </c>
      <c r="Z34" s="237">
        <v>1682</v>
      </c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</row>
    <row r="35" spans="1:47" ht="16.5" customHeight="1">
      <c r="A35" s="1240"/>
      <c r="B35" s="1241"/>
      <c r="C35" s="1247" t="s">
        <v>54</v>
      </c>
      <c r="D35" s="37" t="s">
        <v>27</v>
      </c>
      <c r="E35" s="232">
        <v>0</v>
      </c>
      <c r="F35" s="232">
        <v>0</v>
      </c>
      <c r="G35" s="232">
        <v>0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232">
        <v>0</v>
      </c>
      <c r="N35" s="232">
        <v>0</v>
      </c>
      <c r="O35" s="232">
        <v>0</v>
      </c>
      <c r="P35" s="232">
        <v>0</v>
      </c>
      <c r="Q35" s="232">
        <v>0</v>
      </c>
      <c r="R35" s="232">
        <v>0</v>
      </c>
      <c r="S35" s="232">
        <v>0</v>
      </c>
      <c r="T35" s="232">
        <v>0</v>
      </c>
      <c r="U35" s="232">
        <v>0</v>
      </c>
      <c r="V35" s="232">
        <v>0</v>
      </c>
      <c r="W35" s="232">
        <v>0</v>
      </c>
      <c r="X35" s="232">
        <v>0</v>
      </c>
      <c r="Y35" s="232">
        <v>0</v>
      </c>
      <c r="Z35" s="233">
        <v>0</v>
      </c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</row>
    <row r="36" spans="1:47" ht="16.5" customHeight="1">
      <c r="A36" s="1240"/>
      <c r="B36" s="1241"/>
      <c r="C36" s="1247"/>
      <c r="D36" s="39" t="s">
        <v>28</v>
      </c>
      <c r="E36" s="234">
        <v>0</v>
      </c>
      <c r="F36" s="234">
        <v>0</v>
      </c>
      <c r="G36" s="234">
        <v>0</v>
      </c>
      <c r="H36" s="234">
        <v>0</v>
      </c>
      <c r="I36" s="234">
        <v>0</v>
      </c>
      <c r="J36" s="234">
        <v>0</v>
      </c>
      <c r="K36" s="234">
        <v>17</v>
      </c>
      <c r="L36" s="234">
        <v>0</v>
      </c>
      <c r="M36" s="234">
        <v>0</v>
      </c>
      <c r="N36" s="234">
        <v>2</v>
      </c>
      <c r="O36" s="234">
        <v>0</v>
      </c>
      <c r="P36" s="234">
        <v>27</v>
      </c>
      <c r="Q36" s="234">
        <v>0</v>
      </c>
      <c r="R36" s="234">
        <v>0</v>
      </c>
      <c r="S36" s="234">
        <v>0</v>
      </c>
      <c r="T36" s="234">
        <v>0</v>
      </c>
      <c r="U36" s="234">
        <v>0</v>
      </c>
      <c r="V36" s="234">
        <v>0</v>
      </c>
      <c r="W36" s="234">
        <v>0</v>
      </c>
      <c r="X36" s="234">
        <v>0</v>
      </c>
      <c r="Y36" s="234">
        <v>0</v>
      </c>
      <c r="Z36" s="235">
        <v>46</v>
      </c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</row>
    <row r="37" spans="1:47" ht="16.5" customHeight="1">
      <c r="A37" s="1240"/>
      <c r="B37" s="1241"/>
      <c r="C37" s="1247"/>
      <c r="D37" s="38" t="s">
        <v>26</v>
      </c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6">
        <v>0</v>
      </c>
      <c r="K37" s="236">
        <v>1</v>
      </c>
      <c r="L37" s="236">
        <v>0</v>
      </c>
      <c r="M37" s="236">
        <v>0</v>
      </c>
      <c r="N37" s="236">
        <v>0</v>
      </c>
      <c r="O37" s="236">
        <v>0</v>
      </c>
      <c r="P37" s="236">
        <v>0</v>
      </c>
      <c r="Q37" s="236">
        <v>0</v>
      </c>
      <c r="R37" s="236">
        <v>0</v>
      </c>
      <c r="S37" s="236">
        <v>0</v>
      </c>
      <c r="T37" s="236">
        <v>0</v>
      </c>
      <c r="U37" s="236">
        <v>0</v>
      </c>
      <c r="V37" s="236">
        <v>0</v>
      </c>
      <c r="W37" s="236">
        <v>0</v>
      </c>
      <c r="X37" s="236">
        <v>0</v>
      </c>
      <c r="Y37" s="236">
        <v>0</v>
      </c>
      <c r="Z37" s="237">
        <v>1</v>
      </c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</row>
    <row r="38" spans="1:47" ht="16.5" customHeight="1">
      <c r="A38" s="1240"/>
      <c r="B38" s="1241" t="s">
        <v>30</v>
      </c>
      <c r="C38" s="1241"/>
      <c r="D38" s="37" t="s">
        <v>27</v>
      </c>
      <c r="E38" s="232">
        <v>0</v>
      </c>
      <c r="F38" s="232">
        <v>0</v>
      </c>
      <c r="G38" s="232">
        <v>0</v>
      </c>
      <c r="H38" s="232">
        <v>0</v>
      </c>
      <c r="I38" s="232">
        <v>1</v>
      </c>
      <c r="J38" s="232">
        <v>0</v>
      </c>
      <c r="K38" s="232">
        <v>2</v>
      </c>
      <c r="L38" s="232">
        <v>3</v>
      </c>
      <c r="M38" s="232">
        <v>3</v>
      </c>
      <c r="N38" s="232">
        <v>6</v>
      </c>
      <c r="O38" s="232">
        <v>28</v>
      </c>
      <c r="P38" s="232">
        <v>90</v>
      </c>
      <c r="Q38" s="232">
        <v>101</v>
      </c>
      <c r="R38" s="232">
        <v>345</v>
      </c>
      <c r="S38" s="232">
        <v>172</v>
      </c>
      <c r="T38" s="232">
        <v>197</v>
      </c>
      <c r="U38" s="232">
        <v>115</v>
      </c>
      <c r="V38" s="232">
        <v>93</v>
      </c>
      <c r="W38" s="232">
        <v>76</v>
      </c>
      <c r="X38" s="232">
        <v>60</v>
      </c>
      <c r="Y38" s="232">
        <v>39</v>
      </c>
      <c r="Z38" s="233">
        <v>1331</v>
      </c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</row>
    <row r="39" spans="1:47" ht="16.5" customHeight="1">
      <c r="A39" s="1240"/>
      <c r="B39" s="1241"/>
      <c r="C39" s="1241"/>
      <c r="D39" s="39" t="s">
        <v>28</v>
      </c>
      <c r="E39" s="234">
        <v>0</v>
      </c>
      <c r="F39" s="234">
        <v>0</v>
      </c>
      <c r="G39" s="234">
        <v>0</v>
      </c>
      <c r="H39" s="234">
        <v>0</v>
      </c>
      <c r="I39" s="234">
        <v>118</v>
      </c>
      <c r="J39" s="234">
        <v>45</v>
      </c>
      <c r="K39" s="234">
        <v>292</v>
      </c>
      <c r="L39" s="234">
        <v>504</v>
      </c>
      <c r="M39" s="234">
        <v>506</v>
      </c>
      <c r="N39" s="234">
        <v>1380</v>
      </c>
      <c r="O39" s="234">
        <v>6715</v>
      </c>
      <c r="P39" s="234">
        <v>22415</v>
      </c>
      <c r="Q39" s="234">
        <v>25052</v>
      </c>
      <c r="R39" s="234">
        <v>86006</v>
      </c>
      <c r="S39" s="234">
        <v>42678</v>
      </c>
      <c r="T39" s="234">
        <v>49114</v>
      </c>
      <c r="U39" s="234">
        <v>28714</v>
      </c>
      <c r="V39" s="234">
        <v>23284</v>
      </c>
      <c r="W39" s="234">
        <v>19144</v>
      </c>
      <c r="X39" s="234">
        <v>15281</v>
      </c>
      <c r="Y39" s="234">
        <v>9878</v>
      </c>
      <c r="Z39" s="235">
        <v>331126</v>
      </c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</row>
    <row r="40" spans="1:47" ht="16.5" customHeight="1">
      <c r="A40" s="1240"/>
      <c r="B40" s="1241"/>
      <c r="C40" s="1241"/>
      <c r="D40" s="38" t="s">
        <v>26</v>
      </c>
      <c r="E40" s="239">
        <v>0</v>
      </c>
      <c r="F40" s="239">
        <v>0</v>
      </c>
      <c r="G40" s="239">
        <v>0</v>
      </c>
      <c r="H40" s="239">
        <v>0</v>
      </c>
      <c r="I40" s="239">
        <v>8</v>
      </c>
      <c r="J40" s="239">
        <v>2</v>
      </c>
      <c r="K40" s="239">
        <v>12</v>
      </c>
      <c r="L40" s="239">
        <v>12</v>
      </c>
      <c r="M40" s="239">
        <v>9</v>
      </c>
      <c r="N40" s="239">
        <v>19</v>
      </c>
      <c r="O40" s="239">
        <v>57</v>
      </c>
      <c r="P40" s="239">
        <v>131</v>
      </c>
      <c r="Q40" s="239">
        <v>122</v>
      </c>
      <c r="R40" s="239">
        <v>396</v>
      </c>
      <c r="S40" s="239">
        <v>197</v>
      </c>
      <c r="T40" s="239">
        <v>246</v>
      </c>
      <c r="U40" s="239">
        <v>143</v>
      </c>
      <c r="V40" s="239">
        <v>110</v>
      </c>
      <c r="W40" s="239">
        <v>88</v>
      </c>
      <c r="X40" s="239">
        <v>81</v>
      </c>
      <c r="Y40" s="239">
        <v>50</v>
      </c>
      <c r="Z40" s="240">
        <v>1683</v>
      </c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</row>
    <row r="41" spans="1:47" ht="16.5" customHeight="1">
      <c r="A41" s="1240"/>
      <c r="B41" s="1241" t="s">
        <v>31</v>
      </c>
      <c r="C41" s="1247" t="s">
        <v>55</v>
      </c>
      <c r="D41" s="37" t="s">
        <v>27</v>
      </c>
      <c r="E41" s="232">
        <v>0</v>
      </c>
      <c r="F41" s="232">
        <v>0</v>
      </c>
      <c r="G41" s="232">
        <v>0</v>
      </c>
      <c r="H41" s="232">
        <v>0</v>
      </c>
      <c r="I41" s="232">
        <v>0</v>
      </c>
      <c r="J41" s="232">
        <v>0</v>
      </c>
      <c r="K41" s="232">
        <v>0</v>
      </c>
      <c r="L41" s="232">
        <v>0</v>
      </c>
      <c r="M41" s="232">
        <v>0</v>
      </c>
      <c r="N41" s="232">
        <v>0</v>
      </c>
      <c r="O41" s="232">
        <v>0</v>
      </c>
      <c r="P41" s="232">
        <v>1</v>
      </c>
      <c r="Q41" s="232">
        <v>3</v>
      </c>
      <c r="R41" s="232">
        <v>0</v>
      </c>
      <c r="S41" s="232">
        <v>0</v>
      </c>
      <c r="T41" s="232">
        <v>0</v>
      </c>
      <c r="U41" s="232">
        <v>0</v>
      </c>
      <c r="V41" s="232">
        <v>0</v>
      </c>
      <c r="W41" s="232">
        <v>0</v>
      </c>
      <c r="X41" s="232">
        <v>0</v>
      </c>
      <c r="Y41" s="232">
        <v>0</v>
      </c>
      <c r="Z41" s="233">
        <v>4</v>
      </c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</row>
    <row r="42" spans="1:47" ht="16.5" customHeight="1">
      <c r="A42" s="1240"/>
      <c r="B42" s="1241"/>
      <c r="C42" s="1247"/>
      <c r="D42" s="39" t="s">
        <v>28</v>
      </c>
      <c r="E42" s="234">
        <v>0</v>
      </c>
      <c r="F42" s="234">
        <v>0</v>
      </c>
      <c r="G42" s="234">
        <v>0</v>
      </c>
      <c r="H42" s="234">
        <v>0</v>
      </c>
      <c r="I42" s="234">
        <v>0</v>
      </c>
      <c r="J42" s="234">
        <v>0</v>
      </c>
      <c r="K42" s="234">
        <v>0</v>
      </c>
      <c r="L42" s="234">
        <v>0</v>
      </c>
      <c r="M42" s="234">
        <v>0</v>
      </c>
      <c r="N42" s="234">
        <v>0</v>
      </c>
      <c r="O42" s="234">
        <v>0</v>
      </c>
      <c r="P42" s="234">
        <v>80</v>
      </c>
      <c r="Q42" s="234">
        <v>379</v>
      </c>
      <c r="R42" s="234">
        <v>24</v>
      </c>
      <c r="S42" s="234">
        <v>0</v>
      </c>
      <c r="T42" s="234">
        <v>0</v>
      </c>
      <c r="U42" s="234">
        <v>0</v>
      </c>
      <c r="V42" s="234">
        <v>0</v>
      </c>
      <c r="W42" s="234">
        <v>0</v>
      </c>
      <c r="X42" s="234">
        <v>0</v>
      </c>
      <c r="Y42" s="234">
        <v>0</v>
      </c>
      <c r="Z42" s="235">
        <v>483</v>
      </c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</row>
    <row r="43" spans="1:47" ht="16.5" customHeight="1">
      <c r="A43" s="1240"/>
      <c r="B43" s="1241"/>
      <c r="C43" s="1247"/>
      <c r="D43" s="38" t="s">
        <v>26</v>
      </c>
      <c r="E43" s="236">
        <v>0</v>
      </c>
      <c r="F43" s="236">
        <v>0</v>
      </c>
      <c r="G43" s="236">
        <v>0</v>
      </c>
      <c r="H43" s="236">
        <v>0</v>
      </c>
      <c r="I43" s="236">
        <v>0</v>
      </c>
      <c r="J43" s="236">
        <v>0</v>
      </c>
      <c r="K43" s="236">
        <v>0</v>
      </c>
      <c r="L43" s="236">
        <v>0</v>
      </c>
      <c r="M43" s="236">
        <v>0</v>
      </c>
      <c r="N43" s="236">
        <v>0</v>
      </c>
      <c r="O43" s="236">
        <v>0</v>
      </c>
      <c r="P43" s="236">
        <v>1</v>
      </c>
      <c r="Q43" s="236">
        <v>4</v>
      </c>
      <c r="R43" s="236">
        <v>0</v>
      </c>
      <c r="S43" s="236">
        <v>0</v>
      </c>
      <c r="T43" s="236">
        <v>0</v>
      </c>
      <c r="U43" s="236">
        <v>0</v>
      </c>
      <c r="V43" s="236">
        <v>0</v>
      </c>
      <c r="W43" s="236">
        <v>0</v>
      </c>
      <c r="X43" s="236">
        <v>0</v>
      </c>
      <c r="Y43" s="236">
        <v>0</v>
      </c>
      <c r="Z43" s="237">
        <v>5</v>
      </c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</row>
    <row r="44" spans="1:47" ht="16.5" customHeight="1">
      <c r="A44" s="1240"/>
      <c r="B44" s="1241"/>
      <c r="C44" s="1247" t="s">
        <v>56</v>
      </c>
      <c r="D44" s="37" t="s">
        <v>27</v>
      </c>
      <c r="E44" s="232">
        <v>0</v>
      </c>
      <c r="F44" s="232">
        <v>0</v>
      </c>
      <c r="G44" s="232">
        <v>8</v>
      </c>
      <c r="H44" s="232">
        <v>7</v>
      </c>
      <c r="I44" s="232">
        <v>436</v>
      </c>
      <c r="J44" s="232">
        <v>71</v>
      </c>
      <c r="K44" s="232">
        <v>64</v>
      </c>
      <c r="L44" s="232">
        <v>81</v>
      </c>
      <c r="M44" s="232">
        <v>109</v>
      </c>
      <c r="N44" s="232">
        <v>177</v>
      </c>
      <c r="O44" s="232">
        <v>261</v>
      </c>
      <c r="P44" s="232">
        <v>546</v>
      </c>
      <c r="Q44" s="232">
        <v>263</v>
      </c>
      <c r="R44" s="232">
        <v>101</v>
      </c>
      <c r="S44" s="232">
        <v>46</v>
      </c>
      <c r="T44" s="232">
        <v>26</v>
      </c>
      <c r="U44" s="232">
        <v>34</v>
      </c>
      <c r="V44" s="232">
        <v>3</v>
      </c>
      <c r="W44" s="232">
        <v>7</v>
      </c>
      <c r="X44" s="232">
        <v>0</v>
      </c>
      <c r="Y44" s="232">
        <v>19</v>
      </c>
      <c r="Z44" s="233">
        <v>2259</v>
      </c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</row>
    <row r="45" spans="1:47" ht="16.5" customHeight="1">
      <c r="A45" s="1240"/>
      <c r="B45" s="1241"/>
      <c r="C45" s="1247"/>
      <c r="D45" s="39" t="s">
        <v>28</v>
      </c>
      <c r="E45" s="234">
        <v>0</v>
      </c>
      <c r="F45" s="234">
        <v>0</v>
      </c>
      <c r="G45" s="234">
        <v>228</v>
      </c>
      <c r="H45" s="234">
        <v>277</v>
      </c>
      <c r="I45" s="234">
        <v>27296</v>
      </c>
      <c r="J45" s="234">
        <v>5767</v>
      </c>
      <c r="K45" s="234">
        <v>6235</v>
      </c>
      <c r="L45" s="234">
        <v>9120</v>
      </c>
      <c r="M45" s="234">
        <v>13351</v>
      </c>
      <c r="N45" s="234">
        <v>23080</v>
      </c>
      <c r="O45" s="234">
        <v>34211</v>
      </c>
      <c r="P45" s="234">
        <v>73475</v>
      </c>
      <c r="Q45" s="234">
        <v>35680</v>
      </c>
      <c r="R45" s="234">
        <v>13471</v>
      </c>
      <c r="S45" s="234">
        <v>6389</v>
      </c>
      <c r="T45" s="234">
        <v>3596</v>
      </c>
      <c r="U45" s="234">
        <v>4613</v>
      </c>
      <c r="V45" s="234">
        <v>384</v>
      </c>
      <c r="W45" s="234">
        <v>1006</v>
      </c>
      <c r="X45" s="234">
        <v>7</v>
      </c>
      <c r="Y45" s="234">
        <v>2550</v>
      </c>
      <c r="Z45" s="235">
        <v>260736</v>
      </c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</row>
    <row r="46" spans="1:47" ht="16.5" customHeight="1">
      <c r="A46" s="1240"/>
      <c r="B46" s="1241"/>
      <c r="C46" s="1247"/>
      <c r="D46" s="38" t="s">
        <v>26</v>
      </c>
      <c r="E46" s="236">
        <v>0</v>
      </c>
      <c r="F46" s="236">
        <v>0</v>
      </c>
      <c r="G46" s="236">
        <v>26</v>
      </c>
      <c r="H46" s="236">
        <v>23</v>
      </c>
      <c r="I46" s="236">
        <v>1913</v>
      </c>
      <c r="J46" s="236">
        <v>280</v>
      </c>
      <c r="K46" s="236">
        <v>200</v>
      </c>
      <c r="L46" s="236">
        <v>213</v>
      </c>
      <c r="M46" s="236">
        <v>163</v>
      </c>
      <c r="N46" s="236">
        <v>224</v>
      </c>
      <c r="O46" s="236">
        <v>371</v>
      </c>
      <c r="P46" s="236">
        <v>911</v>
      </c>
      <c r="Q46" s="236">
        <v>425</v>
      </c>
      <c r="R46" s="236">
        <v>158</v>
      </c>
      <c r="S46" s="236">
        <v>83</v>
      </c>
      <c r="T46" s="236">
        <v>44</v>
      </c>
      <c r="U46" s="236">
        <v>60</v>
      </c>
      <c r="V46" s="236">
        <v>4</v>
      </c>
      <c r="W46" s="236">
        <v>14</v>
      </c>
      <c r="X46" s="236">
        <v>0</v>
      </c>
      <c r="Y46" s="236">
        <v>35</v>
      </c>
      <c r="Z46" s="237">
        <v>5147</v>
      </c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</row>
    <row r="47" spans="1:47" ht="16.5" customHeight="1">
      <c r="A47" s="1240"/>
      <c r="B47" s="1241" t="s">
        <v>30</v>
      </c>
      <c r="C47" s="1241"/>
      <c r="D47" s="37" t="s">
        <v>27</v>
      </c>
      <c r="E47" s="232">
        <v>0</v>
      </c>
      <c r="F47" s="232">
        <v>0</v>
      </c>
      <c r="G47" s="232">
        <v>8</v>
      </c>
      <c r="H47" s="232">
        <v>7</v>
      </c>
      <c r="I47" s="232">
        <v>436</v>
      </c>
      <c r="J47" s="232">
        <v>71</v>
      </c>
      <c r="K47" s="232">
        <v>64</v>
      </c>
      <c r="L47" s="232">
        <v>81</v>
      </c>
      <c r="M47" s="232">
        <v>109</v>
      </c>
      <c r="N47" s="232">
        <v>177</v>
      </c>
      <c r="O47" s="232">
        <v>261</v>
      </c>
      <c r="P47" s="232">
        <v>546</v>
      </c>
      <c r="Q47" s="232">
        <v>266</v>
      </c>
      <c r="R47" s="232">
        <v>101</v>
      </c>
      <c r="S47" s="232">
        <v>46</v>
      </c>
      <c r="T47" s="232">
        <v>26</v>
      </c>
      <c r="U47" s="232">
        <v>34</v>
      </c>
      <c r="V47" s="232">
        <v>3</v>
      </c>
      <c r="W47" s="232">
        <v>7</v>
      </c>
      <c r="X47" s="232">
        <v>0</v>
      </c>
      <c r="Y47" s="232">
        <v>19</v>
      </c>
      <c r="Z47" s="233">
        <v>2262</v>
      </c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</row>
    <row r="48" spans="1:47" ht="16.5" customHeight="1">
      <c r="A48" s="1240"/>
      <c r="B48" s="1241"/>
      <c r="C48" s="1241"/>
      <c r="D48" s="39" t="s">
        <v>28</v>
      </c>
      <c r="E48" s="234">
        <v>0</v>
      </c>
      <c r="F48" s="234">
        <v>0</v>
      </c>
      <c r="G48" s="234">
        <v>228</v>
      </c>
      <c r="H48" s="234">
        <v>277</v>
      </c>
      <c r="I48" s="234">
        <v>27296</v>
      </c>
      <c r="J48" s="234">
        <v>5767</v>
      </c>
      <c r="K48" s="234">
        <v>6235</v>
      </c>
      <c r="L48" s="234">
        <v>9120</v>
      </c>
      <c r="M48" s="234">
        <v>13351</v>
      </c>
      <c r="N48" s="234">
        <v>23080</v>
      </c>
      <c r="O48" s="234">
        <v>34211</v>
      </c>
      <c r="P48" s="234">
        <v>73555</v>
      </c>
      <c r="Q48" s="234">
        <v>36059</v>
      </c>
      <c r="R48" s="234">
        <v>13495</v>
      </c>
      <c r="S48" s="234">
        <v>6389</v>
      </c>
      <c r="T48" s="234">
        <v>3596</v>
      </c>
      <c r="U48" s="234">
        <v>4613</v>
      </c>
      <c r="V48" s="234">
        <v>384</v>
      </c>
      <c r="W48" s="234">
        <v>1006</v>
      </c>
      <c r="X48" s="234">
        <v>7</v>
      </c>
      <c r="Y48" s="234">
        <v>2550</v>
      </c>
      <c r="Z48" s="235">
        <v>261219</v>
      </c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</row>
    <row r="49" spans="1:47" ht="16.5" customHeight="1">
      <c r="A49" s="1240"/>
      <c r="B49" s="1241"/>
      <c r="C49" s="1241"/>
      <c r="D49" s="38" t="s">
        <v>26</v>
      </c>
      <c r="E49" s="239">
        <v>0</v>
      </c>
      <c r="F49" s="239">
        <v>0</v>
      </c>
      <c r="G49" s="239">
        <v>26</v>
      </c>
      <c r="H49" s="239">
        <v>23</v>
      </c>
      <c r="I49" s="239">
        <v>1913</v>
      </c>
      <c r="J49" s="239">
        <v>280</v>
      </c>
      <c r="K49" s="239">
        <v>200</v>
      </c>
      <c r="L49" s="239">
        <v>213</v>
      </c>
      <c r="M49" s="239">
        <v>163</v>
      </c>
      <c r="N49" s="239">
        <v>224</v>
      </c>
      <c r="O49" s="239">
        <v>371</v>
      </c>
      <c r="P49" s="239">
        <v>912</v>
      </c>
      <c r="Q49" s="239">
        <v>429</v>
      </c>
      <c r="R49" s="239">
        <v>158</v>
      </c>
      <c r="S49" s="239">
        <v>83</v>
      </c>
      <c r="T49" s="239">
        <v>44</v>
      </c>
      <c r="U49" s="239">
        <v>60</v>
      </c>
      <c r="V49" s="239">
        <v>4</v>
      </c>
      <c r="W49" s="239">
        <v>14</v>
      </c>
      <c r="X49" s="239">
        <v>0</v>
      </c>
      <c r="Y49" s="239">
        <v>35</v>
      </c>
      <c r="Z49" s="240">
        <v>5152</v>
      </c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</row>
    <row r="50" spans="1:47" ht="16.5" customHeight="1">
      <c r="A50" s="1240" t="s">
        <v>24</v>
      </c>
      <c r="B50" s="1241"/>
      <c r="C50" s="1241"/>
      <c r="D50" s="37" t="s">
        <v>27</v>
      </c>
      <c r="E50" s="232">
        <v>0</v>
      </c>
      <c r="F50" s="232">
        <v>0</v>
      </c>
      <c r="G50" s="232">
        <v>8</v>
      </c>
      <c r="H50" s="232">
        <v>7</v>
      </c>
      <c r="I50" s="232">
        <v>437</v>
      </c>
      <c r="J50" s="232">
        <v>71</v>
      </c>
      <c r="K50" s="232">
        <v>66</v>
      </c>
      <c r="L50" s="232">
        <v>84</v>
      </c>
      <c r="M50" s="232">
        <v>112</v>
      </c>
      <c r="N50" s="232">
        <v>183</v>
      </c>
      <c r="O50" s="232">
        <v>290</v>
      </c>
      <c r="P50" s="232">
        <v>636</v>
      </c>
      <c r="Q50" s="232">
        <v>367</v>
      </c>
      <c r="R50" s="232">
        <v>446</v>
      </c>
      <c r="S50" s="232">
        <v>218</v>
      </c>
      <c r="T50" s="232">
        <v>222</v>
      </c>
      <c r="U50" s="232">
        <v>149</v>
      </c>
      <c r="V50" s="232">
        <v>96</v>
      </c>
      <c r="W50" s="232">
        <v>83</v>
      </c>
      <c r="X50" s="232">
        <v>60</v>
      </c>
      <c r="Y50" s="232">
        <v>58</v>
      </c>
      <c r="Z50" s="233">
        <v>3594</v>
      </c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</row>
    <row r="51" spans="1:47" ht="16.5" customHeight="1">
      <c r="A51" s="1240"/>
      <c r="B51" s="1241"/>
      <c r="C51" s="1241"/>
      <c r="D51" s="39" t="s">
        <v>28</v>
      </c>
      <c r="E51" s="234">
        <v>0</v>
      </c>
      <c r="F51" s="234">
        <v>0</v>
      </c>
      <c r="G51" s="234">
        <v>228</v>
      </c>
      <c r="H51" s="234">
        <v>277</v>
      </c>
      <c r="I51" s="234">
        <v>27414</v>
      </c>
      <c r="J51" s="234">
        <v>5812</v>
      </c>
      <c r="K51" s="234">
        <v>6527</v>
      </c>
      <c r="L51" s="234">
        <v>9624</v>
      </c>
      <c r="M51" s="234">
        <v>13857</v>
      </c>
      <c r="N51" s="234">
        <v>24460</v>
      </c>
      <c r="O51" s="234">
        <v>40926</v>
      </c>
      <c r="P51" s="234">
        <v>95970</v>
      </c>
      <c r="Q51" s="234">
        <v>61111</v>
      </c>
      <c r="R51" s="234">
        <v>99501</v>
      </c>
      <c r="S51" s="234">
        <v>49067</v>
      </c>
      <c r="T51" s="234">
        <v>52710</v>
      </c>
      <c r="U51" s="234">
        <v>33327</v>
      </c>
      <c r="V51" s="234">
        <v>23668</v>
      </c>
      <c r="W51" s="234">
        <v>20150</v>
      </c>
      <c r="X51" s="234">
        <v>15288</v>
      </c>
      <c r="Y51" s="234">
        <v>12428</v>
      </c>
      <c r="Z51" s="235">
        <v>592345</v>
      </c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</row>
    <row r="52" spans="1:47" ht="16.5" customHeight="1">
      <c r="A52" s="1240"/>
      <c r="B52" s="1241"/>
      <c r="C52" s="1241"/>
      <c r="D52" s="38" t="s">
        <v>26</v>
      </c>
      <c r="E52" s="239">
        <v>0</v>
      </c>
      <c r="F52" s="239">
        <v>0</v>
      </c>
      <c r="G52" s="239">
        <v>26</v>
      </c>
      <c r="H52" s="239">
        <v>23</v>
      </c>
      <c r="I52" s="239">
        <v>1921</v>
      </c>
      <c r="J52" s="239">
        <v>282</v>
      </c>
      <c r="K52" s="239">
        <v>212</v>
      </c>
      <c r="L52" s="239">
        <v>225</v>
      </c>
      <c r="M52" s="239">
        <v>172</v>
      </c>
      <c r="N52" s="239">
        <v>243</v>
      </c>
      <c r="O52" s="239">
        <v>428</v>
      </c>
      <c r="P52" s="239">
        <v>1043</v>
      </c>
      <c r="Q52" s="239">
        <v>551</v>
      </c>
      <c r="R52" s="239">
        <v>554</v>
      </c>
      <c r="S52" s="239">
        <v>280</v>
      </c>
      <c r="T52" s="239">
        <v>290</v>
      </c>
      <c r="U52" s="239">
        <v>203</v>
      </c>
      <c r="V52" s="239">
        <v>114</v>
      </c>
      <c r="W52" s="239">
        <v>102</v>
      </c>
      <c r="X52" s="239">
        <v>81</v>
      </c>
      <c r="Y52" s="239">
        <v>85</v>
      </c>
      <c r="Z52" s="240">
        <v>6835</v>
      </c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</row>
    <row r="53" spans="1:47" ht="16.5" customHeight="1">
      <c r="A53" s="1240" t="s">
        <v>33</v>
      </c>
      <c r="B53" s="1241"/>
      <c r="C53" s="1241"/>
      <c r="D53" s="37" t="s">
        <v>27</v>
      </c>
      <c r="E53" s="232">
        <v>0</v>
      </c>
      <c r="F53" s="232">
        <v>0</v>
      </c>
      <c r="G53" s="232">
        <v>17</v>
      </c>
      <c r="H53" s="232">
        <v>61</v>
      </c>
      <c r="I53" s="232">
        <v>626</v>
      </c>
      <c r="J53" s="232">
        <v>251</v>
      </c>
      <c r="K53" s="232">
        <v>221</v>
      </c>
      <c r="L53" s="232">
        <v>250</v>
      </c>
      <c r="M53" s="232">
        <v>272</v>
      </c>
      <c r="N53" s="232">
        <v>584</v>
      </c>
      <c r="O53" s="232">
        <v>1039</v>
      </c>
      <c r="P53" s="232">
        <v>1571</v>
      </c>
      <c r="Q53" s="232">
        <v>1068</v>
      </c>
      <c r="R53" s="232">
        <v>741</v>
      </c>
      <c r="S53" s="232">
        <v>332</v>
      </c>
      <c r="T53" s="232">
        <v>322</v>
      </c>
      <c r="U53" s="232">
        <v>220</v>
      </c>
      <c r="V53" s="232">
        <v>155</v>
      </c>
      <c r="W53" s="232">
        <v>105</v>
      </c>
      <c r="X53" s="232">
        <v>86</v>
      </c>
      <c r="Y53" s="232">
        <v>71</v>
      </c>
      <c r="Z53" s="233">
        <v>7992</v>
      </c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</row>
    <row r="54" spans="1:47" ht="16.5" customHeight="1">
      <c r="A54" s="1240"/>
      <c r="B54" s="1241"/>
      <c r="C54" s="1241"/>
      <c r="D54" s="39" t="s">
        <v>28</v>
      </c>
      <c r="E54" s="234">
        <v>0</v>
      </c>
      <c r="F54" s="234">
        <v>0</v>
      </c>
      <c r="G54" s="234">
        <v>1021</v>
      </c>
      <c r="H54" s="234">
        <v>6565</v>
      </c>
      <c r="I54" s="234">
        <v>56822</v>
      </c>
      <c r="J54" s="234">
        <v>39367</v>
      </c>
      <c r="K54" s="234">
        <v>42922</v>
      </c>
      <c r="L54" s="234">
        <v>60835</v>
      </c>
      <c r="M54" s="234">
        <v>66857</v>
      </c>
      <c r="N54" s="234">
        <v>179750</v>
      </c>
      <c r="O54" s="234">
        <v>347317</v>
      </c>
      <c r="P54" s="234">
        <v>482182</v>
      </c>
      <c r="Q54" s="234">
        <v>347474</v>
      </c>
      <c r="R54" s="234">
        <v>238725</v>
      </c>
      <c r="S54" s="234">
        <v>106012</v>
      </c>
      <c r="T54" s="234">
        <v>109328</v>
      </c>
      <c r="U54" s="234">
        <v>70217</v>
      </c>
      <c r="V54" s="234">
        <v>59332</v>
      </c>
      <c r="W54" s="234">
        <v>32203</v>
      </c>
      <c r="X54" s="234">
        <v>29662</v>
      </c>
      <c r="Y54" s="234">
        <v>18725</v>
      </c>
      <c r="Z54" s="235">
        <v>2295316</v>
      </c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</row>
    <row r="55" spans="1:47" ht="16.5" customHeight="1" thickBot="1">
      <c r="A55" s="1242"/>
      <c r="B55" s="1243"/>
      <c r="C55" s="1243"/>
      <c r="D55" s="43" t="s">
        <v>26</v>
      </c>
      <c r="E55" s="241">
        <v>0</v>
      </c>
      <c r="F55" s="241">
        <v>0</v>
      </c>
      <c r="G55" s="241">
        <v>122</v>
      </c>
      <c r="H55" s="241">
        <v>491</v>
      </c>
      <c r="I55" s="241">
        <v>3473</v>
      </c>
      <c r="J55" s="241">
        <v>1566</v>
      </c>
      <c r="K55" s="241">
        <v>1331</v>
      </c>
      <c r="L55" s="241">
        <v>1386</v>
      </c>
      <c r="M55" s="241">
        <v>1137</v>
      </c>
      <c r="N55" s="241">
        <v>2491</v>
      </c>
      <c r="O55" s="241">
        <v>3989</v>
      </c>
      <c r="P55" s="241">
        <v>4611</v>
      </c>
      <c r="Q55" s="241">
        <v>2652</v>
      </c>
      <c r="R55" s="241">
        <v>1491</v>
      </c>
      <c r="S55" s="241">
        <v>599</v>
      </c>
      <c r="T55" s="241">
        <v>537</v>
      </c>
      <c r="U55" s="241">
        <v>344</v>
      </c>
      <c r="V55" s="241">
        <v>228</v>
      </c>
      <c r="W55" s="241">
        <v>134</v>
      </c>
      <c r="X55" s="241">
        <v>123</v>
      </c>
      <c r="Y55" s="241">
        <v>102</v>
      </c>
      <c r="Z55" s="241">
        <v>26807</v>
      </c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</row>
    <row r="56" spans="1:47" ht="16.5" customHeight="1" thickBot="1">
      <c r="A56" s="34"/>
      <c r="B56" s="34"/>
      <c r="C56" s="34"/>
      <c r="D56" s="34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</row>
    <row r="57" spans="1:47" ht="16.5" customHeight="1">
      <c r="A57" s="34"/>
      <c r="B57" s="34"/>
      <c r="C57" s="34"/>
      <c r="D57" s="34"/>
      <c r="E57" s="221"/>
      <c r="F57" s="221"/>
      <c r="G57" s="1235" t="s">
        <v>422</v>
      </c>
      <c r="H57" s="1236"/>
      <c r="I57" s="1236"/>
      <c r="J57" s="1236"/>
      <c r="K57" s="1227" t="s">
        <v>434</v>
      </c>
      <c r="L57" s="1228"/>
      <c r="M57" s="1231" t="s">
        <v>435</v>
      </c>
      <c r="N57" s="1232"/>
      <c r="O57" s="1232"/>
      <c r="P57" s="1232"/>
      <c r="Q57" s="1232"/>
      <c r="R57" s="1232"/>
      <c r="S57" s="1232"/>
      <c r="T57" s="1233"/>
      <c r="U57" s="1231" t="s">
        <v>436</v>
      </c>
      <c r="V57" s="1232"/>
      <c r="W57" s="1232"/>
      <c r="X57" s="1232"/>
      <c r="Y57" s="1232"/>
      <c r="Z57" s="12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</row>
    <row r="58" spans="1:47" ht="16.5" customHeight="1">
      <c r="A58" s="34"/>
      <c r="B58" s="34"/>
      <c r="C58" s="34"/>
      <c r="D58" s="34"/>
      <c r="E58" s="221"/>
      <c r="F58" s="221"/>
      <c r="G58" s="1237" t="s">
        <v>437</v>
      </c>
      <c r="H58" s="1220"/>
      <c r="I58" s="1220" t="s">
        <v>438</v>
      </c>
      <c r="J58" s="1220"/>
      <c r="K58" s="1229"/>
      <c r="L58" s="1230"/>
      <c r="M58" s="1220" t="s">
        <v>439</v>
      </c>
      <c r="N58" s="1220"/>
      <c r="O58" s="1220" t="s">
        <v>440</v>
      </c>
      <c r="P58" s="1220"/>
      <c r="Q58" s="1220" t="s">
        <v>441</v>
      </c>
      <c r="R58" s="1220"/>
      <c r="S58" s="1220" t="s">
        <v>442</v>
      </c>
      <c r="T58" s="1220"/>
      <c r="U58" s="1223" t="s">
        <v>437</v>
      </c>
      <c r="V58" s="1224"/>
      <c r="W58" s="1220" t="s">
        <v>443</v>
      </c>
      <c r="X58" s="1220"/>
      <c r="Y58" s="1220" t="s">
        <v>444</v>
      </c>
      <c r="Z58" s="1225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</row>
    <row r="59" spans="1:47" ht="16.5" customHeight="1" thickBot="1">
      <c r="A59" s="34"/>
      <c r="B59" s="34"/>
      <c r="C59" s="34"/>
      <c r="D59" s="34"/>
      <c r="E59" s="221"/>
      <c r="F59" s="221"/>
      <c r="G59" s="1226">
        <v>111</v>
      </c>
      <c r="H59" s="1218"/>
      <c r="I59" s="1218">
        <v>11126</v>
      </c>
      <c r="J59" s="1218"/>
      <c r="K59" s="1218">
        <v>4</v>
      </c>
      <c r="L59" s="1218"/>
      <c r="M59" s="1218">
        <v>6</v>
      </c>
      <c r="N59" s="1218"/>
      <c r="O59" s="1218">
        <v>4</v>
      </c>
      <c r="P59" s="1218"/>
      <c r="Q59" s="1218">
        <v>21</v>
      </c>
      <c r="R59" s="1218"/>
      <c r="S59" s="1221">
        <v>31</v>
      </c>
      <c r="T59" s="1222"/>
      <c r="U59" s="1218">
        <v>8139</v>
      </c>
      <c r="V59" s="1218"/>
      <c r="W59" s="1218">
        <v>2295316</v>
      </c>
      <c r="X59" s="1218"/>
      <c r="Y59" s="1218">
        <v>26807</v>
      </c>
      <c r="Z59" s="1219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</row>
  </sheetData>
  <mergeCells count="48"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5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opLeftCell="B2" zoomScale="60" zoomScaleNormal="60" workbookViewId="0"/>
  </sheetViews>
  <sheetFormatPr defaultRowHeight="13.5"/>
  <cols>
    <col min="31" max="33" width="0" hidden="1" customWidth="1"/>
  </cols>
  <sheetData>
    <row r="1" spans="1:47" ht="18.75">
      <c r="A1" s="1244" t="s">
        <v>61</v>
      </c>
      <c r="B1" s="1245"/>
      <c r="C1" s="1245"/>
      <c r="D1" s="1245"/>
      <c r="E1" s="1245"/>
      <c r="F1" s="1245"/>
      <c r="G1" s="1245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</row>
    <row r="2" spans="1:47" ht="25.5">
      <c r="A2" s="1246" t="s">
        <v>0</v>
      </c>
      <c r="B2" s="1246"/>
      <c r="C2" s="1246"/>
      <c r="D2" s="1246"/>
      <c r="E2" s="1246"/>
      <c r="F2" s="1246"/>
      <c r="G2" s="1246"/>
      <c r="H2" s="1246"/>
      <c r="I2" s="124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</row>
    <row r="3" spans="1:47" ht="14.25" thickBo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</row>
    <row r="4" spans="1:47" ht="16.5" customHeight="1">
      <c r="A4" s="62" t="s">
        <v>36</v>
      </c>
      <c r="B4" s="63" t="s">
        <v>35</v>
      </c>
      <c r="C4" s="63" t="s">
        <v>1</v>
      </c>
      <c r="D4" s="63" t="s">
        <v>2</v>
      </c>
      <c r="E4" s="63" t="s">
        <v>3</v>
      </c>
      <c r="F4" s="63" t="s">
        <v>4</v>
      </c>
      <c r="G4" s="63" t="s">
        <v>5</v>
      </c>
      <c r="H4" s="63" t="s">
        <v>6</v>
      </c>
      <c r="I4" s="63" t="s">
        <v>7</v>
      </c>
      <c r="J4" s="63" t="s">
        <v>8</v>
      </c>
      <c r="K4" s="63" t="s">
        <v>9</v>
      </c>
      <c r="L4" s="63" t="s">
        <v>10</v>
      </c>
      <c r="M4" s="63" t="s">
        <v>11</v>
      </c>
      <c r="N4" s="63" t="s">
        <v>12</v>
      </c>
      <c r="O4" s="63" t="s">
        <v>13</v>
      </c>
      <c r="P4" s="63" t="s">
        <v>14</v>
      </c>
      <c r="Q4" s="63" t="s">
        <v>15</v>
      </c>
      <c r="R4" s="63" t="s">
        <v>16</v>
      </c>
      <c r="S4" s="63" t="s">
        <v>17</v>
      </c>
      <c r="T4" s="63" t="s">
        <v>18</v>
      </c>
      <c r="U4" s="63" t="s">
        <v>19</v>
      </c>
      <c r="V4" s="63" t="s">
        <v>20</v>
      </c>
      <c r="W4" s="63" t="s">
        <v>21</v>
      </c>
      <c r="X4" s="63" t="s">
        <v>22</v>
      </c>
      <c r="Y4" s="63" t="s">
        <v>23</v>
      </c>
      <c r="Z4" s="64" t="s">
        <v>25</v>
      </c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</row>
    <row r="5" spans="1:47" ht="16.5" customHeight="1">
      <c r="A5" s="1240" t="s">
        <v>32</v>
      </c>
      <c r="B5" s="1241" t="s">
        <v>29</v>
      </c>
      <c r="C5" s="1241" t="s">
        <v>51</v>
      </c>
      <c r="D5" s="59" t="s">
        <v>27</v>
      </c>
      <c r="E5" s="231">
        <v>0</v>
      </c>
      <c r="F5" s="232">
        <v>5</v>
      </c>
      <c r="G5" s="232">
        <v>12</v>
      </c>
      <c r="H5" s="232">
        <v>7</v>
      </c>
      <c r="I5" s="232">
        <v>35</v>
      </c>
      <c r="J5" s="232">
        <v>69</v>
      </c>
      <c r="K5" s="232">
        <v>324</v>
      </c>
      <c r="L5" s="232">
        <v>615</v>
      </c>
      <c r="M5" s="232">
        <v>1110</v>
      </c>
      <c r="N5" s="232">
        <v>1800</v>
      </c>
      <c r="O5" s="232">
        <v>2410</v>
      </c>
      <c r="P5" s="232">
        <v>1893</v>
      </c>
      <c r="Q5" s="232">
        <v>895</v>
      </c>
      <c r="R5" s="232">
        <v>465</v>
      </c>
      <c r="S5" s="232">
        <v>218</v>
      </c>
      <c r="T5" s="232">
        <v>186</v>
      </c>
      <c r="U5" s="232">
        <v>82</v>
      </c>
      <c r="V5" s="232">
        <v>112</v>
      </c>
      <c r="W5" s="232">
        <v>57</v>
      </c>
      <c r="X5" s="232">
        <v>27</v>
      </c>
      <c r="Y5" s="232">
        <v>40</v>
      </c>
      <c r="Z5" s="233">
        <v>10361</v>
      </c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</row>
    <row r="6" spans="1:47" ht="16.5" customHeight="1">
      <c r="A6" s="1240"/>
      <c r="B6" s="1241"/>
      <c r="C6" s="1241"/>
      <c r="D6" s="61" t="s">
        <v>28</v>
      </c>
      <c r="E6" s="234">
        <v>0</v>
      </c>
      <c r="F6" s="234">
        <v>278</v>
      </c>
      <c r="G6" s="234">
        <v>1852</v>
      </c>
      <c r="H6" s="234">
        <v>1455</v>
      </c>
      <c r="I6" s="234">
        <v>7714</v>
      </c>
      <c r="J6" s="234">
        <v>19475</v>
      </c>
      <c r="K6" s="234">
        <v>113835</v>
      </c>
      <c r="L6" s="234">
        <v>236746</v>
      </c>
      <c r="M6" s="234">
        <v>511412</v>
      </c>
      <c r="N6" s="234">
        <v>868912</v>
      </c>
      <c r="O6" s="234">
        <v>1243321</v>
      </c>
      <c r="P6" s="234">
        <v>1046885</v>
      </c>
      <c r="Q6" s="234">
        <v>506993</v>
      </c>
      <c r="R6" s="234">
        <v>284531</v>
      </c>
      <c r="S6" s="234">
        <v>134215</v>
      </c>
      <c r="T6" s="234">
        <v>117799</v>
      </c>
      <c r="U6" s="234">
        <v>52484</v>
      </c>
      <c r="V6" s="234">
        <v>71384</v>
      </c>
      <c r="W6" s="234">
        <v>36766</v>
      </c>
      <c r="X6" s="234">
        <v>17183</v>
      </c>
      <c r="Y6" s="234">
        <v>24927</v>
      </c>
      <c r="Z6" s="235">
        <v>5298167</v>
      </c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</row>
    <row r="7" spans="1:47" ht="16.5" customHeight="1">
      <c r="A7" s="1240"/>
      <c r="B7" s="1241"/>
      <c r="C7" s="1241"/>
      <c r="D7" s="60" t="s">
        <v>26</v>
      </c>
      <c r="E7" s="236">
        <v>0</v>
      </c>
      <c r="F7" s="236">
        <v>65</v>
      </c>
      <c r="G7" s="236">
        <v>188</v>
      </c>
      <c r="H7" s="236">
        <v>102</v>
      </c>
      <c r="I7" s="236">
        <v>396</v>
      </c>
      <c r="J7" s="236">
        <v>704</v>
      </c>
      <c r="K7" s="236">
        <v>3271</v>
      </c>
      <c r="L7" s="236">
        <v>5434</v>
      </c>
      <c r="M7" s="236">
        <v>9006</v>
      </c>
      <c r="N7" s="236">
        <v>12762</v>
      </c>
      <c r="O7" s="236">
        <v>15133</v>
      </c>
      <c r="P7" s="236">
        <v>10432</v>
      </c>
      <c r="Q7" s="236">
        <v>4137</v>
      </c>
      <c r="R7" s="236">
        <v>1912</v>
      </c>
      <c r="S7" s="236">
        <v>764</v>
      </c>
      <c r="T7" s="236">
        <v>555</v>
      </c>
      <c r="U7" s="236">
        <v>211</v>
      </c>
      <c r="V7" s="236">
        <v>269</v>
      </c>
      <c r="W7" s="236">
        <v>104</v>
      </c>
      <c r="X7" s="236">
        <v>44</v>
      </c>
      <c r="Y7" s="236">
        <v>69</v>
      </c>
      <c r="Z7" s="237">
        <v>65558</v>
      </c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</row>
    <row r="8" spans="1:47" ht="16.5" customHeight="1">
      <c r="A8" s="1240"/>
      <c r="B8" s="1241"/>
      <c r="C8" s="1241" t="s">
        <v>52</v>
      </c>
      <c r="D8" s="59" t="s">
        <v>27</v>
      </c>
      <c r="E8" s="232">
        <v>0</v>
      </c>
      <c r="F8" s="232">
        <v>5</v>
      </c>
      <c r="G8" s="232">
        <v>47</v>
      </c>
      <c r="H8" s="232">
        <v>187</v>
      </c>
      <c r="I8" s="232">
        <v>367</v>
      </c>
      <c r="J8" s="232">
        <v>358</v>
      </c>
      <c r="K8" s="232">
        <v>550</v>
      </c>
      <c r="L8" s="232">
        <v>522</v>
      </c>
      <c r="M8" s="232">
        <v>369</v>
      </c>
      <c r="N8" s="232">
        <v>282</v>
      </c>
      <c r="O8" s="232">
        <v>243</v>
      </c>
      <c r="P8" s="232">
        <v>252</v>
      </c>
      <c r="Q8" s="232">
        <v>196</v>
      </c>
      <c r="R8" s="232">
        <v>49</v>
      </c>
      <c r="S8" s="232">
        <v>41</v>
      </c>
      <c r="T8" s="232">
        <v>65</v>
      </c>
      <c r="U8" s="232">
        <v>56</v>
      </c>
      <c r="V8" s="232">
        <v>38</v>
      </c>
      <c r="W8" s="232">
        <v>11</v>
      </c>
      <c r="X8" s="232">
        <v>8</v>
      </c>
      <c r="Y8" s="232">
        <v>5</v>
      </c>
      <c r="Z8" s="233">
        <v>3653</v>
      </c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</row>
    <row r="9" spans="1:47" ht="16.5" customHeight="1">
      <c r="A9" s="1240"/>
      <c r="B9" s="1241"/>
      <c r="C9" s="1241"/>
      <c r="D9" s="61" t="s">
        <v>28</v>
      </c>
      <c r="E9" s="234">
        <v>0</v>
      </c>
      <c r="F9" s="234">
        <v>166</v>
      </c>
      <c r="G9" s="234">
        <v>3182</v>
      </c>
      <c r="H9" s="234">
        <v>16977</v>
      </c>
      <c r="I9" s="234">
        <v>45559</v>
      </c>
      <c r="J9" s="234">
        <v>57557</v>
      </c>
      <c r="K9" s="234">
        <v>102583</v>
      </c>
      <c r="L9" s="234">
        <v>112691</v>
      </c>
      <c r="M9" s="234">
        <v>95167</v>
      </c>
      <c r="N9" s="234">
        <v>77285</v>
      </c>
      <c r="O9" s="234">
        <v>67994</v>
      </c>
      <c r="P9" s="234">
        <v>75810</v>
      </c>
      <c r="Q9" s="234">
        <v>58845</v>
      </c>
      <c r="R9" s="234">
        <v>18083</v>
      </c>
      <c r="S9" s="234">
        <v>14264</v>
      </c>
      <c r="T9" s="234">
        <v>24050</v>
      </c>
      <c r="U9" s="234">
        <v>20067</v>
      </c>
      <c r="V9" s="234">
        <v>14044</v>
      </c>
      <c r="W9" s="234">
        <v>4032</v>
      </c>
      <c r="X9" s="234">
        <v>3254</v>
      </c>
      <c r="Y9" s="234">
        <v>1966</v>
      </c>
      <c r="Z9" s="235">
        <v>813576</v>
      </c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</row>
    <row r="10" spans="1:47" ht="16.5" customHeight="1">
      <c r="A10" s="1240"/>
      <c r="B10" s="1241"/>
      <c r="C10" s="1241"/>
      <c r="D10" s="60" t="s">
        <v>26</v>
      </c>
      <c r="E10" s="236">
        <v>0</v>
      </c>
      <c r="F10" s="236">
        <v>38</v>
      </c>
      <c r="G10" s="236">
        <v>386</v>
      </c>
      <c r="H10" s="236">
        <v>1346</v>
      </c>
      <c r="I10" s="236">
        <v>2522</v>
      </c>
      <c r="J10" s="236">
        <v>2256</v>
      </c>
      <c r="K10" s="236">
        <v>3204</v>
      </c>
      <c r="L10" s="236">
        <v>2667</v>
      </c>
      <c r="M10" s="236">
        <v>1781</v>
      </c>
      <c r="N10" s="236">
        <v>1151</v>
      </c>
      <c r="O10" s="236">
        <v>839</v>
      </c>
      <c r="P10" s="236">
        <v>778</v>
      </c>
      <c r="Q10" s="236">
        <v>520</v>
      </c>
      <c r="R10" s="236">
        <v>123</v>
      </c>
      <c r="S10" s="236">
        <v>83</v>
      </c>
      <c r="T10" s="236">
        <v>115</v>
      </c>
      <c r="U10" s="236">
        <v>83</v>
      </c>
      <c r="V10" s="236">
        <v>45</v>
      </c>
      <c r="W10" s="236">
        <v>12</v>
      </c>
      <c r="X10" s="236">
        <v>7</v>
      </c>
      <c r="Y10" s="236">
        <v>6</v>
      </c>
      <c r="Z10" s="237">
        <v>17962</v>
      </c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</row>
    <row r="11" spans="1:47" ht="16.5" customHeight="1">
      <c r="A11" s="1240"/>
      <c r="B11" s="1241"/>
      <c r="C11" s="1241" t="s">
        <v>53</v>
      </c>
      <c r="D11" s="59" t="s">
        <v>27</v>
      </c>
      <c r="E11" s="232"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0</v>
      </c>
      <c r="K11" s="232">
        <v>0</v>
      </c>
      <c r="L11" s="232">
        <v>5</v>
      </c>
      <c r="M11" s="232">
        <v>41</v>
      </c>
      <c r="N11" s="232">
        <v>187</v>
      </c>
      <c r="O11" s="232">
        <v>257</v>
      </c>
      <c r="P11" s="232">
        <v>211</v>
      </c>
      <c r="Q11" s="232">
        <v>326</v>
      </c>
      <c r="R11" s="232">
        <v>34</v>
      </c>
      <c r="S11" s="232">
        <v>7</v>
      </c>
      <c r="T11" s="232">
        <v>8</v>
      </c>
      <c r="U11" s="232">
        <v>8</v>
      </c>
      <c r="V11" s="232">
        <v>3</v>
      </c>
      <c r="W11" s="232">
        <v>6</v>
      </c>
      <c r="X11" s="232">
        <v>3</v>
      </c>
      <c r="Y11" s="232">
        <v>10</v>
      </c>
      <c r="Z11" s="233">
        <v>1107</v>
      </c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</row>
    <row r="12" spans="1:47" ht="16.5" customHeight="1">
      <c r="A12" s="1240"/>
      <c r="B12" s="1241"/>
      <c r="C12" s="1241"/>
      <c r="D12" s="61" t="s">
        <v>28</v>
      </c>
      <c r="E12" s="234">
        <v>0</v>
      </c>
      <c r="F12" s="234">
        <v>0</v>
      </c>
      <c r="G12" s="234">
        <v>12</v>
      </c>
      <c r="H12" s="234">
        <v>0</v>
      </c>
      <c r="I12" s="234">
        <v>0</v>
      </c>
      <c r="J12" s="234">
        <v>0</v>
      </c>
      <c r="K12" s="234">
        <v>0</v>
      </c>
      <c r="L12" s="234">
        <v>954</v>
      </c>
      <c r="M12" s="234">
        <v>7859</v>
      </c>
      <c r="N12" s="234">
        <v>39206</v>
      </c>
      <c r="O12" s="234">
        <v>56070</v>
      </c>
      <c r="P12" s="234">
        <v>47327</v>
      </c>
      <c r="Q12" s="234">
        <v>74675</v>
      </c>
      <c r="R12" s="234">
        <v>8099</v>
      </c>
      <c r="S12" s="234">
        <v>1625</v>
      </c>
      <c r="T12" s="234">
        <v>1679</v>
      </c>
      <c r="U12" s="234">
        <v>1642</v>
      </c>
      <c r="V12" s="234">
        <v>719</v>
      </c>
      <c r="W12" s="234">
        <v>1480</v>
      </c>
      <c r="X12" s="234">
        <v>831</v>
      </c>
      <c r="Y12" s="234">
        <v>2192</v>
      </c>
      <c r="Z12" s="235">
        <v>244370</v>
      </c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</row>
    <row r="13" spans="1:47" ht="16.5" customHeight="1">
      <c r="A13" s="1240"/>
      <c r="B13" s="1241"/>
      <c r="C13" s="1241"/>
      <c r="D13" s="60" t="s">
        <v>26</v>
      </c>
      <c r="E13" s="236">
        <v>0</v>
      </c>
      <c r="F13" s="236">
        <v>0</v>
      </c>
      <c r="G13" s="236">
        <v>2</v>
      </c>
      <c r="H13" s="236">
        <v>0</v>
      </c>
      <c r="I13" s="236">
        <v>0</v>
      </c>
      <c r="J13" s="236">
        <v>0</v>
      </c>
      <c r="K13" s="236">
        <v>0</v>
      </c>
      <c r="L13" s="236">
        <v>23</v>
      </c>
      <c r="M13" s="236">
        <v>153</v>
      </c>
      <c r="N13" s="236">
        <v>566</v>
      </c>
      <c r="O13" s="236">
        <v>519</v>
      </c>
      <c r="P13" s="236">
        <v>312</v>
      </c>
      <c r="Q13" s="236">
        <v>348</v>
      </c>
      <c r="R13" s="236">
        <v>44</v>
      </c>
      <c r="S13" s="236">
        <v>9</v>
      </c>
      <c r="T13" s="236">
        <v>8</v>
      </c>
      <c r="U13" s="236">
        <v>8</v>
      </c>
      <c r="V13" s="236">
        <v>2</v>
      </c>
      <c r="W13" s="236">
        <v>8</v>
      </c>
      <c r="X13" s="236">
        <v>4</v>
      </c>
      <c r="Y13" s="236">
        <v>10</v>
      </c>
      <c r="Z13" s="237">
        <v>2016</v>
      </c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</row>
    <row r="14" spans="1:47" ht="16.5" customHeight="1">
      <c r="A14" s="1240"/>
      <c r="B14" s="1241"/>
      <c r="C14" s="1247" t="s">
        <v>54</v>
      </c>
      <c r="D14" s="59" t="s">
        <v>27</v>
      </c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0</v>
      </c>
      <c r="K14" s="232">
        <v>0</v>
      </c>
      <c r="L14" s="232">
        <v>0</v>
      </c>
      <c r="M14" s="232">
        <v>0</v>
      </c>
      <c r="N14" s="232">
        <v>5</v>
      </c>
      <c r="O14" s="232">
        <v>29</v>
      </c>
      <c r="P14" s="232">
        <v>2</v>
      </c>
      <c r="Q14" s="232">
        <v>0</v>
      </c>
      <c r="R14" s="232">
        <v>0</v>
      </c>
      <c r="S14" s="232">
        <v>0</v>
      </c>
      <c r="T14" s="232">
        <v>0</v>
      </c>
      <c r="U14" s="232">
        <v>0</v>
      </c>
      <c r="V14" s="232">
        <v>0</v>
      </c>
      <c r="W14" s="232">
        <v>0</v>
      </c>
      <c r="X14" s="232">
        <v>0</v>
      </c>
      <c r="Y14" s="232">
        <v>0</v>
      </c>
      <c r="Z14" s="233">
        <v>37</v>
      </c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</row>
    <row r="15" spans="1:47" ht="16.5" customHeight="1">
      <c r="A15" s="1240"/>
      <c r="B15" s="1241"/>
      <c r="C15" s="1247"/>
      <c r="D15" s="61" t="s">
        <v>28</v>
      </c>
      <c r="E15" s="234">
        <v>0</v>
      </c>
      <c r="F15" s="234">
        <v>0</v>
      </c>
      <c r="G15" s="234">
        <v>0</v>
      </c>
      <c r="H15" s="234">
        <v>0</v>
      </c>
      <c r="I15" s="234">
        <v>3</v>
      </c>
      <c r="J15" s="234">
        <v>0</v>
      </c>
      <c r="K15" s="234">
        <v>0</v>
      </c>
      <c r="L15" s="234">
        <v>78</v>
      </c>
      <c r="M15" s="234">
        <v>0</v>
      </c>
      <c r="N15" s="234">
        <v>1153</v>
      </c>
      <c r="O15" s="234">
        <v>6231</v>
      </c>
      <c r="P15" s="234">
        <v>633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5">
        <v>8098</v>
      </c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</row>
    <row r="16" spans="1:47" ht="16.5" customHeight="1">
      <c r="A16" s="1240"/>
      <c r="B16" s="1241"/>
      <c r="C16" s="1247"/>
      <c r="D16" s="60" t="s">
        <v>26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2</v>
      </c>
      <c r="M16" s="236">
        <v>0</v>
      </c>
      <c r="N16" s="236">
        <v>16</v>
      </c>
      <c r="O16" s="236">
        <v>61</v>
      </c>
      <c r="P16" s="236">
        <v>5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8">
        <v>84</v>
      </c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</row>
    <row r="17" spans="1:47" ht="16.5" customHeight="1">
      <c r="A17" s="1240"/>
      <c r="B17" s="1241" t="s">
        <v>30</v>
      </c>
      <c r="C17" s="1241"/>
      <c r="D17" s="59" t="s">
        <v>27</v>
      </c>
      <c r="E17" s="232">
        <v>0</v>
      </c>
      <c r="F17" s="232">
        <v>10</v>
      </c>
      <c r="G17" s="232">
        <v>58</v>
      </c>
      <c r="H17" s="232">
        <v>194</v>
      </c>
      <c r="I17" s="232">
        <v>402</v>
      </c>
      <c r="J17" s="232">
        <v>427</v>
      </c>
      <c r="K17" s="232">
        <v>875</v>
      </c>
      <c r="L17" s="232">
        <v>1143</v>
      </c>
      <c r="M17" s="232">
        <v>1519</v>
      </c>
      <c r="N17" s="232">
        <v>2274</v>
      </c>
      <c r="O17" s="232">
        <v>2939</v>
      </c>
      <c r="P17" s="232">
        <v>2359</v>
      </c>
      <c r="Q17" s="232">
        <v>1417</v>
      </c>
      <c r="R17" s="232">
        <v>548</v>
      </c>
      <c r="S17" s="232">
        <v>266</v>
      </c>
      <c r="T17" s="232">
        <v>258</v>
      </c>
      <c r="U17" s="232">
        <v>146</v>
      </c>
      <c r="V17" s="232">
        <v>154</v>
      </c>
      <c r="W17" s="232">
        <v>74</v>
      </c>
      <c r="X17" s="232">
        <v>39</v>
      </c>
      <c r="Y17" s="232">
        <v>55</v>
      </c>
      <c r="Z17" s="233">
        <v>15157</v>
      </c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</row>
    <row r="18" spans="1:47" ht="16.5" customHeight="1">
      <c r="A18" s="1240"/>
      <c r="B18" s="1241"/>
      <c r="C18" s="1241"/>
      <c r="D18" s="61" t="s">
        <v>28</v>
      </c>
      <c r="E18" s="234">
        <v>0</v>
      </c>
      <c r="F18" s="234">
        <v>444</v>
      </c>
      <c r="G18" s="234">
        <v>5046</v>
      </c>
      <c r="H18" s="234">
        <v>18432</v>
      </c>
      <c r="I18" s="234">
        <v>53276</v>
      </c>
      <c r="J18" s="234">
        <v>77032</v>
      </c>
      <c r="K18" s="234">
        <v>216418</v>
      </c>
      <c r="L18" s="234">
        <v>350469</v>
      </c>
      <c r="M18" s="234">
        <v>614438</v>
      </c>
      <c r="N18" s="234">
        <v>986556</v>
      </c>
      <c r="O18" s="234">
        <v>1373616</v>
      </c>
      <c r="P18" s="234">
        <v>1170655</v>
      </c>
      <c r="Q18" s="234">
        <v>640513</v>
      </c>
      <c r="R18" s="234">
        <v>310713</v>
      </c>
      <c r="S18" s="234">
        <v>150104</v>
      </c>
      <c r="T18" s="234">
        <v>143528</v>
      </c>
      <c r="U18" s="234">
        <v>74193</v>
      </c>
      <c r="V18" s="234">
        <v>86147</v>
      </c>
      <c r="W18" s="234">
        <v>42278</v>
      </c>
      <c r="X18" s="234">
        <v>21268</v>
      </c>
      <c r="Y18" s="234">
        <v>29085</v>
      </c>
      <c r="Z18" s="235">
        <v>6364211</v>
      </c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</row>
    <row r="19" spans="1:47" ht="16.5" customHeight="1">
      <c r="A19" s="1240"/>
      <c r="B19" s="1241"/>
      <c r="C19" s="1241"/>
      <c r="D19" s="60" t="s">
        <v>26</v>
      </c>
      <c r="E19" s="239">
        <v>0</v>
      </c>
      <c r="F19" s="239">
        <v>103</v>
      </c>
      <c r="G19" s="239">
        <v>576</v>
      </c>
      <c r="H19" s="239">
        <v>1448</v>
      </c>
      <c r="I19" s="239">
        <v>2918</v>
      </c>
      <c r="J19" s="239">
        <v>2960</v>
      </c>
      <c r="K19" s="239">
        <v>6475</v>
      </c>
      <c r="L19" s="239">
        <v>8126</v>
      </c>
      <c r="M19" s="239">
        <v>10940</v>
      </c>
      <c r="N19" s="239">
        <v>14495</v>
      </c>
      <c r="O19" s="239">
        <v>16552</v>
      </c>
      <c r="P19" s="239">
        <v>11527</v>
      </c>
      <c r="Q19" s="239">
        <v>5005</v>
      </c>
      <c r="R19" s="239">
        <v>2079</v>
      </c>
      <c r="S19" s="239">
        <v>856</v>
      </c>
      <c r="T19" s="239">
        <v>678</v>
      </c>
      <c r="U19" s="239">
        <v>302</v>
      </c>
      <c r="V19" s="239">
        <v>316</v>
      </c>
      <c r="W19" s="239">
        <v>124</v>
      </c>
      <c r="X19" s="239">
        <v>55</v>
      </c>
      <c r="Y19" s="239">
        <v>85</v>
      </c>
      <c r="Z19" s="240">
        <v>85620</v>
      </c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</row>
    <row r="20" spans="1:47" ht="16.5" customHeight="1">
      <c r="A20" s="1240"/>
      <c r="B20" s="1241" t="s">
        <v>31</v>
      </c>
      <c r="C20" s="1247" t="s">
        <v>55</v>
      </c>
      <c r="D20" s="59" t="s">
        <v>27</v>
      </c>
      <c r="E20" s="232">
        <v>0</v>
      </c>
      <c r="F20" s="232">
        <v>0</v>
      </c>
      <c r="G20" s="232">
        <v>1</v>
      </c>
      <c r="H20" s="232">
        <v>0</v>
      </c>
      <c r="I20" s="232">
        <v>14</v>
      </c>
      <c r="J20" s="232">
        <v>23</v>
      </c>
      <c r="K20" s="232">
        <v>23</v>
      </c>
      <c r="L20" s="232">
        <v>3</v>
      </c>
      <c r="M20" s="232">
        <v>1</v>
      </c>
      <c r="N20" s="232">
        <v>47</v>
      </c>
      <c r="O20" s="232">
        <v>64</v>
      </c>
      <c r="P20" s="232">
        <v>57</v>
      </c>
      <c r="Q20" s="232">
        <v>58</v>
      </c>
      <c r="R20" s="232">
        <v>22</v>
      </c>
      <c r="S20" s="232">
        <v>8</v>
      </c>
      <c r="T20" s="232">
        <v>9</v>
      </c>
      <c r="U20" s="232">
        <v>2</v>
      </c>
      <c r="V20" s="232">
        <v>0</v>
      </c>
      <c r="W20" s="232">
        <v>0</v>
      </c>
      <c r="X20" s="232">
        <v>0</v>
      </c>
      <c r="Y20" s="232">
        <v>0</v>
      </c>
      <c r="Z20" s="233">
        <v>334</v>
      </c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</row>
    <row r="21" spans="1:47" ht="16.5" customHeight="1">
      <c r="A21" s="1240"/>
      <c r="B21" s="1241"/>
      <c r="C21" s="1247"/>
      <c r="D21" s="61" t="s">
        <v>28</v>
      </c>
      <c r="E21" s="234">
        <v>0</v>
      </c>
      <c r="F21" s="234">
        <v>0</v>
      </c>
      <c r="G21" s="234">
        <v>15</v>
      </c>
      <c r="H21" s="234">
        <v>0</v>
      </c>
      <c r="I21" s="234">
        <v>746</v>
      </c>
      <c r="J21" s="234">
        <v>1569</v>
      </c>
      <c r="K21" s="234">
        <v>1725</v>
      </c>
      <c r="L21" s="234">
        <v>329</v>
      </c>
      <c r="M21" s="234">
        <v>134</v>
      </c>
      <c r="N21" s="234">
        <v>5542</v>
      </c>
      <c r="O21" s="234">
        <v>7298</v>
      </c>
      <c r="P21" s="234">
        <v>6742</v>
      </c>
      <c r="Q21" s="234">
        <v>6819</v>
      </c>
      <c r="R21" s="234">
        <v>2602</v>
      </c>
      <c r="S21" s="234">
        <v>1054</v>
      </c>
      <c r="T21" s="234">
        <v>1144</v>
      </c>
      <c r="U21" s="234">
        <v>331</v>
      </c>
      <c r="V21" s="234">
        <v>40</v>
      </c>
      <c r="W21" s="234">
        <v>30</v>
      </c>
      <c r="X21" s="234">
        <v>0</v>
      </c>
      <c r="Y21" s="234">
        <v>26</v>
      </c>
      <c r="Z21" s="235">
        <v>36146</v>
      </c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</row>
    <row r="22" spans="1:47" ht="16.5" customHeight="1">
      <c r="A22" s="1240"/>
      <c r="B22" s="1241"/>
      <c r="C22" s="1247"/>
      <c r="D22" s="60" t="s">
        <v>26</v>
      </c>
      <c r="E22" s="236">
        <v>0</v>
      </c>
      <c r="F22" s="236">
        <v>0</v>
      </c>
      <c r="G22" s="236">
        <v>2</v>
      </c>
      <c r="H22" s="236">
        <v>0</v>
      </c>
      <c r="I22" s="236">
        <v>53</v>
      </c>
      <c r="J22" s="236">
        <v>86</v>
      </c>
      <c r="K22" s="236">
        <v>64</v>
      </c>
      <c r="L22" s="236">
        <v>10</v>
      </c>
      <c r="M22" s="236">
        <v>2</v>
      </c>
      <c r="N22" s="236">
        <v>65</v>
      </c>
      <c r="O22" s="236">
        <v>85</v>
      </c>
      <c r="P22" s="236">
        <v>81</v>
      </c>
      <c r="Q22" s="236">
        <v>72</v>
      </c>
      <c r="R22" s="236">
        <v>28</v>
      </c>
      <c r="S22" s="236">
        <v>9</v>
      </c>
      <c r="T22" s="236">
        <v>13</v>
      </c>
      <c r="U22" s="236">
        <v>3</v>
      </c>
      <c r="V22" s="236">
        <v>0</v>
      </c>
      <c r="W22" s="236">
        <v>0</v>
      </c>
      <c r="X22" s="236">
        <v>0</v>
      </c>
      <c r="Y22" s="236">
        <v>0</v>
      </c>
      <c r="Z22" s="237">
        <v>573</v>
      </c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</row>
    <row r="23" spans="1:47" ht="16.5" customHeight="1">
      <c r="A23" s="1240"/>
      <c r="B23" s="1241"/>
      <c r="C23" s="1247" t="s">
        <v>56</v>
      </c>
      <c r="D23" s="59" t="s">
        <v>27</v>
      </c>
      <c r="E23" s="232">
        <v>0</v>
      </c>
      <c r="F23" s="232">
        <v>0</v>
      </c>
      <c r="G23" s="232">
        <v>0</v>
      </c>
      <c r="H23" s="232">
        <v>13</v>
      </c>
      <c r="I23" s="232">
        <v>7</v>
      </c>
      <c r="J23" s="232">
        <v>7</v>
      </c>
      <c r="K23" s="232">
        <v>3</v>
      </c>
      <c r="L23" s="232">
        <v>0</v>
      </c>
      <c r="M23" s="232">
        <v>3</v>
      </c>
      <c r="N23" s="232">
        <v>0</v>
      </c>
      <c r="O23" s="232">
        <v>4</v>
      </c>
      <c r="P23" s="232">
        <v>2</v>
      </c>
      <c r="Q23" s="232">
        <v>0</v>
      </c>
      <c r="R23" s="232">
        <v>0</v>
      </c>
      <c r="S23" s="232">
        <v>0</v>
      </c>
      <c r="T23" s="232">
        <v>0</v>
      </c>
      <c r="U23" s="232">
        <v>0</v>
      </c>
      <c r="V23" s="232">
        <v>0</v>
      </c>
      <c r="W23" s="232">
        <v>0</v>
      </c>
      <c r="X23" s="232">
        <v>0</v>
      </c>
      <c r="Y23" s="232">
        <v>0</v>
      </c>
      <c r="Z23" s="233">
        <v>40</v>
      </c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</row>
    <row r="24" spans="1:47" ht="16.5" customHeight="1">
      <c r="A24" s="1240"/>
      <c r="B24" s="1241"/>
      <c r="C24" s="1247"/>
      <c r="D24" s="61" t="s">
        <v>28</v>
      </c>
      <c r="E24" s="234">
        <v>0</v>
      </c>
      <c r="F24" s="234">
        <v>0</v>
      </c>
      <c r="G24" s="234">
        <v>12</v>
      </c>
      <c r="H24" s="234">
        <v>397</v>
      </c>
      <c r="I24" s="234">
        <v>453</v>
      </c>
      <c r="J24" s="234">
        <v>487</v>
      </c>
      <c r="K24" s="234">
        <v>437</v>
      </c>
      <c r="L24" s="234">
        <v>35</v>
      </c>
      <c r="M24" s="234">
        <v>535</v>
      </c>
      <c r="N24" s="234">
        <v>21</v>
      </c>
      <c r="O24" s="234">
        <v>476</v>
      </c>
      <c r="P24" s="234">
        <v>304</v>
      </c>
      <c r="Q24" s="234">
        <v>0</v>
      </c>
      <c r="R24" s="234">
        <v>0</v>
      </c>
      <c r="S24" s="234">
        <v>0</v>
      </c>
      <c r="T24" s="234">
        <v>0</v>
      </c>
      <c r="U24" s="234">
        <v>0</v>
      </c>
      <c r="V24" s="234">
        <v>0</v>
      </c>
      <c r="W24" s="234">
        <v>0</v>
      </c>
      <c r="X24" s="234">
        <v>0</v>
      </c>
      <c r="Y24" s="234">
        <v>0</v>
      </c>
      <c r="Z24" s="235">
        <v>3157</v>
      </c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</row>
    <row r="25" spans="1:47" ht="16.5" customHeight="1">
      <c r="A25" s="1240"/>
      <c r="B25" s="1241"/>
      <c r="C25" s="1247"/>
      <c r="D25" s="60" t="s">
        <v>26</v>
      </c>
      <c r="E25" s="236">
        <v>0</v>
      </c>
      <c r="F25" s="236">
        <v>0</v>
      </c>
      <c r="G25" s="236">
        <v>1</v>
      </c>
      <c r="H25" s="236">
        <v>33</v>
      </c>
      <c r="I25" s="236">
        <v>30</v>
      </c>
      <c r="J25" s="236">
        <v>25</v>
      </c>
      <c r="K25" s="236">
        <v>14</v>
      </c>
      <c r="L25" s="236">
        <v>1</v>
      </c>
      <c r="M25" s="236">
        <v>9</v>
      </c>
      <c r="N25" s="236">
        <v>0</v>
      </c>
      <c r="O25" s="236">
        <v>6</v>
      </c>
      <c r="P25" s="236">
        <v>4</v>
      </c>
      <c r="Q25" s="236">
        <v>0</v>
      </c>
      <c r="R25" s="236">
        <v>0</v>
      </c>
      <c r="S25" s="236">
        <v>0</v>
      </c>
      <c r="T25" s="236">
        <v>0</v>
      </c>
      <c r="U25" s="236">
        <v>0</v>
      </c>
      <c r="V25" s="236">
        <v>0</v>
      </c>
      <c r="W25" s="236">
        <v>0</v>
      </c>
      <c r="X25" s="236">
        <v>0</v>
      </c>
      <c r="Y25" s="236">
        <v>0</v>
      </c>
      <c r="Z25" s="238">
        <v>123</v>
      </c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</row>
    <row r="26" spans="1:47" ht="16.5" customHeight="1">
      <c r="A26" s="1240"/>
      <c r="B26" s="1241" t="s">
        <v>30</v>
      </c>
      <c r="C26" s="1241"/>
      <c r="D26" s="59" t="s">
        <v>27</v>
      </c>
      <c r="E26" s="232">
        <v>0</v>
      </c>
      <c r="F26" s="232">
        <v>0</v>
      </c>
      <c r="G26" s="232">
        <v>2</v>
      </c>
      <c r="H26" s="232">
        <v>13</v>
      </c>
      <c r="I26" s="232">
        <v>21</v>
      </c>
      <c r="J26" s="232">
        <v>30</v>
      </c>
      <c r="K26" s="232">
        <v>26</v>
      </c>
      <c r="L26" s="232">
        <v>4</v>
      </c>
      <c r="M26" s="232">
        <v>4</v>
      </c>
      <c r="N26" s="232">
        <v>47</v>
      </c>
      <c r="O26" s="232">
        <v>68</v>
      </c>
      <c r="P26" s="232">
        <v>59</v>
      </c>
      <c r="Q26" s="232">
        <v>58</v>
      </c>
      <c r="R26" s="232">
        <v>22</v>
      </c>
      <c r="S26" s="232">
        <v>8</v>
      </c>
      <c r="T26" s="232">
        <v>9</v>
      </c>
      <c r="U26" s="232">
        <v>2</v>
      </c>
      <c r="V26" s="232">
        <v>0</v>
      </c>
      <c r="W26" s="232">
        <v>0</v>
      </c>
      <c r="X26" s="232">
        <v>0</v>
      </c>
      <c r="Y26" s="232">
        <v>0</v>
      </c>
      <c r="Z26" s="233">
        <v>373</v>
      </c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</row>
    <row r="27" spans="1:47" ht="16.5" customHeight="1">
      <c r="A27" s="1240"/>
      <c r="B27" s="1241"/>
      <c r="C27" s="1241"/>
      <c r="D27" s="61" t="s">
        <v>28</v>
      </c>
      <c r="E27" s="234">
        <v>0</v>
      </c>
      <c r="F27" s="234">
        <v>0</v>
      </c>
      <c r="G27" s="234">
        <v>27</v>
      </c>
      <c r="H27" s="234">
        <v>397</v>
      </c>
      <c r="I27" s="234">
        <v>1199</v>
      </c>
      <c r="J27" s="234">
        <v>2056</v>
      </c>
      <c r="K27" s="234">
        <v>2162</v>
      </c>
      <c r="L27" s="234">
        <v>364</v>
      </c>
      <c r="M27" s="234">
        <v>669</v>
      </c>
      <c r="N27" s="234">
        <v>5563</v>
      </c>
      <c r="O27" s="234">
        <v>7774</v>
      </c>
      <c r="P27" s="234">
        <v>7046</v>
      </c>
      <c r="Q27" s="234">
        <v>6819</v>
      </c>
      <c r="R27" s="234">
        <v>2602</v>
      </c>
      <c r="S27" s="234">
        <v>1054</v>
      </c>
      <c r="T27" s="234">
        <v>1144</v>
      </c>
      <c r="U27" s="234">
        <v>331</v>
      </c>
      <c r="V27" s="234">
        <v>40</v>
      </c>
      <c r="W27" s="234">
        <v>30</v>
      </c>
      <c r="X27" s="234">
        <v>0</v>
      </c>
      <c r="Y27" s="234">
        <v>26</v>
      </c>
      <c r="Z27" s="235">
        <v>39303</v>
      </c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</row>
    <row r="28" spans="1:47" ht="16.5" customHeight="1">
      <c r="A28" s="1240"/>
      <c r="B28" s="1241"/>
      <c r="C28" s="1241"/>
      <c r="D28" s="60" t="s">
        <v>26</v>
      </c>
      <c r="E28" s="239">
        <v>0</v>
      </c>
      <c r="F28" s="239">
        <v>0</v>
      </c>
      <c r="G28" s="239">
        <v>3</v>
      </c>
      <c r="H28" s="239">
        <v>33</v>
      </c>
      <c r="I28" s="239">
        <v>83</v>
      </c>
      <c r="J28" s="239">
        <v>111</v>
      </c>
      <c r="K28" s="239">
        <v>78</v>
      </c>
      <c r="L28" s="239">
        <v>11</v>
      </c>
      <c r="M28" s="239">
        <v>11</v>
      </c>
      <c r="N28" s="239">
        <v>65</v>
      </c>
      <c r="O28" s="239">
        <v>91</v>
      </c>
      <c r="P28" s="239">
        <v>85</v>
      </c>
      <c r="Q28" s="239">
        <v>72</v>
      </c>
      <c r="R28" s="239">
        <v>28</v>
      </c>
      <c r="S28" s="239">
        <v>9</v>
      </c>
      <c r="T28" s="239">
        <v>13</v>
      </c>
      <c r="U28" s="239">
        <v>3</v>
      </c>
      <c r="V28" s="239">
        <v>0</v>
      </c>
      <c r="W28" s="239">
        <v>0</v>
      </c>
      <c r="X28" s="239">
        <v>0</v>
      </c>
      <c r="Y28" s="239">
        <v>0</v>
      </c>
      <c r="Z28" s="240">
        <v>696</v>
      </c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</row>
    <row r="29" spans="1:47" ht="16.5" customHeight="1">
      <c r="A29" s="1240" t="s">
        <v>24</v>
      </c>
      <c r="B29" s="1241"/>
      <c r="C29" s="1241"/>
      <c r="D29" s="59" t="s">
        <v>27</v>
      </c>
      <c r="E29" s="232">
        <v>0</v>
      </c>
      <c r="F29" s="232">
        <v>10</v>
      </c>
      <c r="G29" s="232">
        <v>60</v>
      </c>
      <c r="H29" s="232">
        <v>207</v>
      </c>
      <c r="I29" s="232">
        <v>423</v>
      </c>
      <c r="J29" s="232">
        <v>457</v>
      </c>
      <c r="K29" s="232">
        <v>901</v>
      </c>
      <c r="L29" s="232">
        <v>1147</v>
      </c>
      <c r="M29" s="232">
        <v>1524</v>
      </c>
      <c r="N29" s="232">
        <v>2321</v>
      </c>
      <c r="O29" s="232">
        <v>3007</v>
      </c>
      <c r="P29" s="232">
        <v>2417</v>
      </c>
      <c r="Q29" s="232">
        <v>1475</v>
      </c>
      <c r="R29" s="232">
        <v>570</v>
      </c>
      <c r="S29" s="232">
        <v>274</v>
      </c>
      <c r="T29" s="232">
        <v>267</v>
      </c>
      <c r="U29" s="232">
        <v>148</v>
      </c>
      <c r="V29" s="232">
        <v>154</v>
      </c>
      <c r="W29" s="232">
        <v>74</v>
      </c>
      <c r="X29" s="232">
        <v>39</v>
      </c>
      <c r="Y29" s="232">
        <v>55</v>
      </c>
      <c r="Z29" s="233">
        <v>15531</v>
      </c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</row>
    <row r="30" spans="1:47" ht="16.5" customHeight="1">
      <c r="A30" s="1240"/>
      <c r="B30" s="1241"/>
      <c r="C30" s="1241"/>
      <c r="D30" s="61" t="s">
        <v>28</v>
      </c>
      <c r="E30" s="234">
        <v>0</v>
      </c>
      <c r="F30" s="234">
        <v>444</v>
      </c>
      <c r="G30" s="234">
        <v>5073</v>
      </c>
      <c r="H30" s="234">
        <v>18829</v>
      </c>
      <c r="I30" s="234">
        <v>54475</v>
      </c>
      <c r="J30" s="234">
        <v>79088</v>
      </c>
      <c r="K30" s="234">
        <v>218580</v>
      </c>
      <c r="L30" s="234">
        <v>350833</v>
      </c>
      <c r="M30" s="234">
        <v>615107</v>
      </c>
      <c r="N30" s="234">
        <v>992119</v>
      </c>
      <c r="O30" s="234">
        <v>1381390</v>
      </c>
      <c r="P30" s="234">
        <v>1177701</v>
      </c>
      <c r="Q30" s="234">
        <v>647332</v>
      </c>
      <c r="R30" s="234">
        <v>313315</v>
      </c>
      <c r="S30" s="234">
        <v>151158</v>
      </c>
      <c r="T30" s="234">
        <v>144672</v>
      </c>
      <c r="U30" s="234">
        <v>74524</v>
      </c>
      <c r="V30" s="234">
        <v>86187</v>
      </c>
      <c r="W30" s="234">
        <v>42308</v>
      </c>
      <c r="X30" s="234">
        <v>21268</v>
      </c>
      <c r="Y30" s="234">
        <v>29111</v>
      </c>
      <c r="Z30" s="235">
        <v>6403514</v>
      </c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</row>
    <row r="31" spans="1:47" ht="16.5" customHeight="1">
      <c r="A31" s="1240"/>
      <c r="B31" s="1241"/>
      <c r="C31" s="1241"/>
      <c r="D31" s="60" t="s">
        <v>26</v>
      </c>
      <c r="E31" s="239">
        <v>0</v>
      </c>
      <c r="F31" s="239">
        <v>103</v>
      </c>
      <c r="G31" s="239">
        <v>579</v>
      </c>
      <c r="H31" s="239">
        <v>1481</v>
      </c>
      <c r="I31" s="239">
        <v>3001</v>
      </c>
      <c r="J31" s="239">
        <v>3071</v>
      </c>
      <c r="K31" s="239">
        <v>6553</v>
      </c>
      <c r="L31" s="239">
        <v>8137</v>
      </c>
      <c r="M31" s="239">
        <v>10951</v>
      </c>
      <c r="N31" s="239">
        <v>14560</v>
      </c>
      <c r="O31" s="239">
        <v>16643</v>
      </c>
      <c r="P31" s="239">
        <v>11612</v>
      </c>
      <c r="Q31" s="239">
        <v>5077</v>
      </c>
      <c r="R31" s="239">
        <v>2107</v>
      </c>
      <c r="S31" s="239">
        <v>865</v>
      </c>
      <c r="T31" s="239">
        <v>691</v>
      </c>
      <c r="U31" s="239">
        <v>305</v>
      </c>
      <c r="V31" s="239">
        <v>316</v>
      </c>
      <c r="W31" s="239">
        <v>124</v>
      </c>
      <c r="X31" s="239">
        <v>55</v>
      </c>
      <c r="Y31" s="239">
        <v>85</v>
      </c>
      <c r="Z31" s="240">
        <v>86316</v>
      </c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</row>
    <row r="32" spans="1:47" ht="16.5" customHeight="1">
      <c r="A32" s="1240" t="s">
        <v>34</v>
      </c>
      <c r="B32" s="1241" t="s">
        <v>29</v>
      </c>
      <c r="C32" s="1247" t="s">
        <v>53</v>
      </c>
      <c r="D32" s="59" t="s">
        <v>27</v>
      </c>
      <c r="E32" s="232">
        <v>0</v>
      </c>
      <c r="F32" s="232">
        <v>0</v>
      </c>
      <c r="G32" s="232">
        <v>10</v>
      </c>
      <c r="H32" s="232">
        <v>0</v>
      </c>
      <c r="I32" s="232">
        <v>4</v>
      </c>
      <c r="J32" s="232">
        <v>0</v>
      </c>
      <c r="K32" s="232">
        <v>4</v>
      </c>
      <c r="L32" s="232">
        <v>0</v>
      </c>
      <c r="M32" s="232">
        <v>12</v>
      </c>
      <c r="N32" s="232">
        <v>7</v>
      </c>
      <c r="O32" s="232">
        <v>12</v>
      </c>
      <c r="P32" s="232">
        <v>8</v>
      </c>
      <c r="Q32" s="232">
        <v>18</v>
      </c>
      <c r="R32" s="232">
        <v>166</v>
      </c>
      <c r="S32" s="232">
        <v>154</v>
      </c>
      <c r="T32" s="232">
        <v>223</v>
      </c>
      <c r="U32" s="232">
        <v>203</v>
      </c>
      <c r="V32" s="232">
        <v>250</v>
      </c>
      <c r="W32" s="232">
        <v>130</v>
      </c>
      <c r="X32" s="232">
        <v>116</v>
      </c>
      <c r="Y32" s="232">
        <v>153</v>
      </c>
      <c r="Z32" s="233">
        <v>1468</v>
      </c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</row>
    <row r="33" spans="1:47" ht="16.5" customHeight="1">
      <c r="A33" s="1240"/>
      <c r="B33" s="1241"/>
      <c r="C33" s="1247"/>
      <c r="D33" s="61" t="s">
        <v>28</v>
      </c>
      <c r="E33" s="234">
        <v>0</v>
      </c>
      <c r="F33" s="234">
        <v>0</v>
      </c>
      <c r="G33" s="234">
        <v>290</v>
      </c>
      <c r="H33" s="234">
        <v>6</v>
      </c>
      <c r="I33" s="234">
        <v>456</v>
      </c>
      <c r="J33" s="234">
        <v>0</v>
      </c>
      <c r="K33" s="234">
        <v>566</v>
      </c>
      <c r="L33" s="234">
        <v>0</v>
      </c>
      <c r="M33" s="234">
        <v>2375</v>
      </c>
      <c r="N33" s="234">
        <v>1403</v>
      </c>
      <c r="O33" s="234">
        <v>2853</v>
      </c>
      <c r="P33" s="234">
        <v>1912</v>
      </c>
      <c r="Q33" s="234">
        <v>4077</v>
      </c>
      <c r="R33" s="234">
        <v>37402</v>
      </c>
      <c r="S33" s="234">
        <v>35480</v>
      </c>
      <c r="T33" s="234">
        <v>50730</v>
      </c>
      <c r="U33" s="234">
        <v>44097</v>
      </c>
      <c r="V33" s="234">
        <v>55852</v>
      </c>
      <c r="W33" s="234">
        <v>28116</v>
      </c>
      <c r="X33" s="234">
        <v>26521</v>
      </c>
      <c r="Y33" s="234">
        <v>34868</v>
      </c>
      <c r="Z33" s="235">
        <v>327004</v>
      </c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</row>
    <row r="34" spans="1:47" ht="16.5" customHeight="1">
      <c r="A34" s="1240"/>
      <c r="B34" s="1241"/>
      <c r="C34" s="1247"/>
      <c r="D34" s="60" t="s">
        <v>26</v>
      </c>
      <c r="E34" s="236">
        <v>0</v>
      </c>
      <c r="F34" s="236">
        <v>0</v>
      </c>
      <c r="G34" s="236">
        <v>35</v>
      </c>
      <c r="H34" s="236">
        <v>0</v>
      </c>
      <c r="I34" s="236">
        <v>28</v>
      </c>
      <c r="J34" s="236">
        <v>0</v>
      </c>
      <c r="K34" s="236">
        <v>20</v>
      </c>
      <c r="L34" s="236">
        <v>0</v>
      </c>
      <c r="M34" s="236">
        <v>51</v>
      </c>
      <c r="N34" s="236">
        <v>22</v>
      </c>
      <c r="O34" s="236">
        <v>23</v>
      </c>
      <c r="P34" s="236">
        <v>13</v>
      </c>
      <c r="Q34" s="236">
        <v>20</v>
      </c>
      <c r="R34" s="236">
        <v>178</v>
      </c>
      <c r="S34" s="236">
        <v>156</v>
      </c>
      <c r="T34" s="236">
        <v>234</v>
      </c>
      <c r="U34" s="236">
        <v>211</v>
      </c>
      <c r="V34" s="236">
        <v>280</v>
      </c>
      <c r="W34" s="236">
        <v>113</v>
      </c>
      <c r="X34" s="236">
        <v>126</v>
      </c>
      <c r="Y34" s="236">
        <v>162</v>
      </c>
      <c r="Z34" s="237">
        <v>1672</v>
      </c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</row>
    <row r="35" spans="1:47" ht="16.5" customHeight="1">
      <c r="A35" s="1240"/>
      <c r="B35" s="1241"/>
      <c r="C35" s="1247" t="s">
        <v>54</v>
      </c>
      <c r="D35" s="59" t="s">
        <v>27</v>
      </c>
      <c r="E35" s="232">
        <v>0</v>
      </c>
      <c r="F35" s="232">
        <v>0</v>
      </c>
      <c r="G35" s="232">
        <v>0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232">
        <v>0</v>
      </c>
      <c r="N35" s="232">
        <v>1</v>
      </c>
      <c r="O35" s="232">
        <v>0</v>
      </c>
      <c r="P35" s="232">
        <v>0</v>
      </c>
      <c r="Q35" s="232">
        <v>0</v>
      </c>
      <c r="R35" s="232">
        <v>1</v>
      </c>
      <c r="S35" s="232">
        <v>0</v>
      </c>
      <c r="T35" s="232">
        <v>0</v>
      </c>
      <c r="U35" s="232">
        <v>0</v>
      </c>
      <c r="V35" s="232">
        <v>0</v>
      </c>
      <c r="W35" s="232">
        <v>0</v>
      </c>
      <c r="X35" s="232">
        <v>0</v>
      </c>
      <c r="Y35" s="232">
        <v>75</v>
      </c>
      <c r="Z35" s="233">
        <v>78</v>
      </c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</row>
    <row r="36" spans="1:47" ht="16.5" customHeight="1">
      <c r="A36" s="1240"/>
      <c r="B36" s="1241"/>
      <c r="C36" s="1247"/>
      <c r="D36" s="61" t="s">
        <v>28</v>
      </c>
      <c r="E36" s="234">
        <v>0</v>
      </c>
      <c r="F36" s="234">
        <v>0</v>
      </c>
      <c r="G36" s="234">
        <v>0</v>
      </c>
      <c r="H36" s="234">
        <v>0</v>
      </c>
      <c r="I36" s="234">
        <v>0</v>
      </c>
      <c r="J36" s="234">
        <v>0</v>
      </c>
      <c r="K36" s="234">
        <v>0</v>
      </c>
      <c r="L36" s="234">
        <v>0</v>
      </c>
      <c r="M36" s="234">
        <v>0</v>
      </c>
      <c r="N36" s="234">
        <v>190</v>
      </c>
      <c r="O36" s="234">
        <v>40</v>
      </c>
      <c r="P36" s="234">
        <v>0</v>
      </c>
      <c r="Q36" s="234">
        <v>43</v>
      </c>
      <c r="R36" s="234">
        <v>374</v>
      </c>
      <c r="S36" s="234">
        <v>0</v>
      </c>
      <c r="T36" s="234">
        <v>0</v>
      </c>
      <c r="U36" s="234">
        <v>0</v>
      </c>
      <c r="V36" s="234">
        <v>0</v>
      </c>
      <c r="W36" s="234">
        <v>0</v>
      </c>
      <c r="X36" s="234">
        <v>0</v>
      </c>
      <c r="Y36" s="234">
        <v>19079</v>
      </c>
      <c r="Z36" s="235">
        <v>19726</v>
      </c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</row>
    <row r="37" spans="1:47" ht="16.5" customHeight="1">
      <c r="A37" s="1240"/>
      <c r="B37" s="1241"/>
      <c r="C37" s="1247"/>
      <c r="D37" s="60" t="s">
        <v>26</v>
      </c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6">
        <v>0</v>
      </c>
      <c r="K37" s="236">
        <v>0</v>
      </c>
      <c r="L37" s="236">
        <v>0</v>
      </c>
      <c r="M37" s="236">
        <v>0</v>
      </c>
      <c r="N37" s="236">
        <v>3</v>
      </c>
      <c r="O37" s="236">
        <v>0</v>
      </c>
      <c r="P37" s="236">
        <v>0</v>
      </c>
      <c r="Q37" s="236">
        <v>0</v>
      </c>
      <c r="R37" s="236">
        <v>2</v>
      </c>
      <c r="S37" s="236">
        <v>0</v>
      </c>
      <c r="T37" s="236">
        <v>0</v>
      </c>
      <c r="U37" s="236">
        <v>0</v>
      </c>
      <c r="V37" s="236">
        <v>0</v>
      </c>
      <c r="W37" s="236">
        <v>0</v>
      </c>
      <c r="X37" s="236">
        <v>0</v>
      </c>
      <c r="Y37" s="236">
        <v>113</v>
      </c>
      <c r="Z37" s="237">
        <v>118</v>
      </c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</row>
    <row r="38" spans="1:47" ht="16.5" customHeight="1">
      <c r="A38" s="1240"/>
      <c r="B38" s="1241" t="s">
        <v>30</v>
      </c>
      <c r="C38" s="1241"/>
      <c r="D38" s="59" t="s">
        <v>27</v>
      </c>
      <c r="E38" s="232">
        <v>0</v>
      </c>
      <c r="F38" s="232">
        <v>0</v>
      </c>
      <c r="G38" s="232">
        <v>10</v>
      </c>
      <c r="H38" s="232">
        <v>0</v>
      </c>
      <c r="I38" s="232">
        <v>4</v>
      </c>
      <c r="J38" s="232">
        <v>0</v>
      </c>
      <c r="K38" s="232">
        <v>4</v>
      </c>
      <c r="L38" s="232">
        <v>0</v>
      </c>
      <c r="M38" s="232">
        <v>12</v>
      </c>
      <c r="N38" s="232">
        <v>7</v>
      </c>
      <c r="O38" s="232">
        <v>12</v>
      </c>
      <c r="P38" s="232">
        <v>8</v>
      </c>
      <c r="Q38" s="232">
        <v>18</v>
      </c>
      <c r="R38" s="232">
        <v>167</v>
      </c>
      <c r="S38" s="232">
        <v>154</v>
      </c>
      <c r="T38" s="232">
        <v>223</v>
      </c>
      <c r="U38" s="232">
        <v>203</v>
      </c>
      <c r="V38" s="232">
        <v>250</v>
      </c>
      <c r="W38" s="232">
        <v>130</v>
      </c>
      <c r="X38" s="232">
        <v>116</v>
      </c>
      <c r="Y38" s="232">
        <v>228</v>
      </c>
      <c r="Z38" s="233">
        <v>1546</v>
      </c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</row>
    <row r="39" spans="1:47" ht="16.5" customHeight="1">
      <c r="A39" s="1240"/>
      <c r="B39" s="1241"/>
      <c r="C39" s="1241"/>
      <c r="D39" s="61" t="s">
        <v>28</v>
      </c>
      <c r="E39" s="234">
        <v>0</v>
      </c>
      <c r="F39" s="234">
        <v>0</v>
      </c>
      <c r="G39" s="234">
        <v>290</v>
      </c>
      <c r="H39" s="234">
        <v>6</v>
      </c>
      <c r="I39" s="234">
        <v>456</v>
      </c>
      <c r="J39" s="234">
        <v>0</v>
      </c>
      <c r="K39" s="234">
        <v>566</v>
      </c>
      <c r="L39" s="234">
        <v>0</v>
      </c>
      <c r="M39" s="234">
        <v>2375</v>
      </c>
      <c r="N39" s="234">
        <v>1593</v>
      </c>
      <c r="O39" s="234">
        <v>2893</v>
      </c>
      <c r="P39" s="234">
        <v>1912</v>
      </c>
      <c r="Q39" s="234">
        <v>4120</v>
      </c>
      <c r="R39" s="234">
        <v>37776</v>
      </c>
      <c r="S39" s="234">
        <v>35480</v>
      </c>
      <c r="T39" s="234">
        <v>50730</v>
      </c>
      <c r="U39" s="234">
        <v>44097</v>
      </c>
      <c r="V39" s="234">
        <v>55852</v>
      </c>
      <c r="W39" s="234">
        <v>28116</v>
      </c>
      <c r="X39" s="234">
        <v>26521</v>
      </c>
      <c r="Y39" s="234">
        <v>53947</v>
      </c>
      <c r="Z39" s="235">
        <v>346730</v>
      </c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</row>
    <row r="40" spans="1:47" ht="16.5" customHeight="1">
      <c r="A40" s="1240"/>
      <c r="B40" s="1241"/>
      <c r="C40" s="1241"/>
      <c r="D40" s="60" t="s">
        <v>26</v>
      </c>
      <c r="E40" s="239">
        <v>0</v>
      </c>
      <c r="F40" s="239">
        <v>0</v>
      </c>
      <c r="G40" s="239">
        <v>35</v>
      </c>
      <c r="H40" s="239">
        <v>0</v>
      </c>
      <c r="I40" s="239">
        <v>28</v>
      </c>
      <c r="J40" s="239">
        <v>0</v>
      </c>
      <c r="K40" s="239">
        <v>20</v>
      </c>
      <c r="L40" s="239">
        <v>0</v>
      </c>
      <c r="M40" s="239">
        <v>51</v>
      </c>
      <c r="N40" s="239">
        <v>25</v>
      </c>
      <c r="O40" s="239">
        <v>23</v>
      </c>
      <c r="P40" s="239">
        <v>13</v>
      </c>
      <c r="Q40" s="239">
        <v>20</v>
      </c>
      <c r="R40" s="239">
        <v>180</v>
      </c>
      <c r="S40" s="239">
        <v>156</v>
      </c>
      <c r="T40" s="239">
        <v>234</v>
      </c>
      <c r="U40" s="239">
        <v>211</v>
      </c>
      <c r="V40" s="239">
        <v>280</v>
      </c>
      <c r="W40" s="239">
        <v>113</v>
      </c>
      <c r="X40" s="239">
        <v>126</v>
      </c>
      <c r="Y40" s="239">
        <v>275</v>
      </c>
      <c r="Z40" s="240">
        <v>1790</v>
      </c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</row>
    <row r="41" spans="1:47" ht="16.5" customHeight="1">
      <c r="A41" s="1240"/>
      <c r="B41" s="1241" t="s">
        <v>31</v>
      </c>
      <c r="C41" s="1247" t="s">
        <v>55</v>
      </c>
      <c r="D41" s="59" t="s">
        <v>27</v>
      </c>
      <c r="E41" s="232">
        <v>0</v>
      </c>
      <c r="F41" s="232">
        <v>0</v>
      </c>
      <c r="G41" s="232">
        <v>0</v>
      </c>
      <c r="H41" s="232">
        <v>0</v>
      </c>
      <c r="I41" s="232">
        <v>0</v>
      </c>
      <c r="J41" s="232">
        <v>0</v>
      </c>
      <c r="K41" s="232">
        <v>0</v>
      </c>
      <c r="L41" s="232">
        <v>0</v>
      </c>
      <c r="M41" s="232">
        <v>0</v>
      </c>
      <c r="N41" s="232">
        <v>0</v>
      </c>
      <c r="O41" s="232">
        <v>0</v>
      </c>
      <c r="P41" s="232">
        <v>0</v>
      </c>
      <c r="Q41" s="232">
        <v>0</v>
      </c>
      <c r="R41" s="232">
        <v>0</v>
      </c>
      <c r="S41" s="232">
        <v>0</v>
      </c>
      <c r="T41" s="232">
        <v>0</v>
      </c>
      <c r="U41" s="232">
        <v>0</v>
      </c>
      <c r="V41" s="232">
        <v>0</v>
      </c>
      <c r="W41" s="232">
        <v>0</v>
      </c>
      <c r="X41" s="232">
        <v>0</v>
      </c>
      <c r="Y41" s="232">
        <v>0</v>
      </c>
      <c r="Z41" s="233">
        <v>0</v>
      </c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</row>
    <row r="42" spans="1:47" ht="16.5" customHeight="1">
      <c r="A42" s="1240"/>
      <c r="B42" s="1241"/>
      <c r="C42" s="1247"/>
      <c r="D42" s="61" t="s">
        <v>28</v>
      </c>
      <c r="E42" s="234">
        <v>0</v>
      </c>
      <c r="F42" s="234">
        <v>0</v>
      </c>
      <c r="G42" s="234">
        <v>0</v>
      </c>
      <c r="H42" s="234">
        <v>0</v>
      </c>
      <c r="I42" s="234">
        <v>0</v>
      </c>
      <c r="J42" s="234">
        <v>21</v>
      </c>
      <c r="K42" s="234">
        <v>12</v>
      </c>
      <c r="L42" s="234">
        <v>0</v>
      </c>
      <c r="M42" s="234">
        <v>0</v>
      </c>
      <c r="N42" s="234">
        <v>0</v>
      </c>
      <c r="O42" s="234">
        <v>0</v>
      </c>
      <c r="P42" s="234">
        <v>0</v>
      </c>
      <c r="Q42" s="234">
        <v>0</v>
      </c>
      <c r="R42" s="234">
        <v>0</v>
      </c>
      <c r="S42" s="234">
        <v>0</v>
      </c>
      <c r="T42" s="234">
        <v>0</v>
      </c>
      <c r="U42" s="234">
        <v>0</v>
      </c>
      <c r="V42" s="234">
        <v>0</v>
      </c>
      <c r="W42" s="234">
        <v>0</v>
      </c>
      <c r="X42" s="234">
        <v>0</v>
      </c>
      <c r="Y42" s="234">
        <v>0</v>
      </c>
      <c r="Z42" s="235">
        <v>33</v>
      </c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</row>
    <row r="43" spans="1:47" ht="16.5" customHeight="1">
      <c r="A43" s="1240"/>
      <c r="B43" s="1241"/>
      <c r="C43" s="1247"/>
      <c r="D43" s="60" t="s">
        <v>26</v>
      </c>
      <c r="E43" s="236">
        <v>0</v>
      </c>
      <c r="F43" s="236">
        <v>0</v>
      </c>
      <c r="G43" s="236">
        <v>0</v>
      </c>
      <c r="H43" s="236">
        <v>0</v>
      </c>
      <c r="I43" s="236">
        <v>0</v>
      </c>
      <c r="J43" s="236">
        <v>1</v>
      </c>
      <c r="K43" s="236">
        <v>0</v>
      </c>
      <c r="L43" s="236">
        <v>0</v>
      </c>
      <c r="M43" s="236">
        <v>0</v>
      </c>
      <c r="N43" s="236">
        <v>0</v>
      </c>
      <c r="O43" s="236">
        <v>0</v>
      </c>
      <c r="P43" s="236">
        <v>0</v>
      </c>
      <c r="Q43" s="236">
        <v>0</v>
      </c>
      <c r="R43" s="236">
        <v>0</v>
      </c>
      <c r="S43" s="236">
        <v>0</v>
      </c>
      <c r="T43" s="236">
        <v>0</v>
      </c>
      <c r="U43" s="236">
        <v>0</v>
      </c>
      <c r="V43" s="236">
        <v>0</v>
      </c>
      <c r="W43" s="236">
        <v>0</v>
      </c>
      <c r="X43" s="236">
        <v>0</v>
      </c>
      <c r="Y43" s="236">
        <v>0</v>
      </c>
      <c r="Z43" s="237">
        <v>1</v>
      </c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</row>
    <row r="44" spans="1:47" ht="16.5" customHeight="1">
      <c r="A44" s="1240"/>
      <c r="B44" s="1241"/>
      <c r="C44" s="1247" t="s">
        <v>56</v>
      </c>
      <c r="D44" s="59" t="s">
        <v>27</v>
      </c>
      <c r="E44" s="232">
        <v>0</v>
      </c>
      <c r="F44" s="232">
        <v>48</v>
      </c>
      <c r="G44" s="232">
        <v>220</v>
      </c>
      <c r="H44" s="232">
        <v>65</v>
      </c>
      <c r="I44" s="232">
        <v>231</v>
      </c>
      <c r="J44" s="232">
        <v>107</v>
      </c>
      <c r="K44" s="232">
        <v>143</v>
      </c>
      <c r="L44" s="232">
        <v>93</v>
      </c>
      <c r="M44" s="232">
        <v>380</v>
      </c>
      <c r="N44" s="232">
        <v>1059</v>
      </c>
      <c r="O44" s="232">
        <v>1888</v>
      </c>
      <c r="P44" s="232">
        <v>2442</v>
      </c>
      <c r="Q44" s="232">
        <v>1741</v>
      </c>
      <c r="R44" s="232">
        <v>869</v>
      </c>
      <c r="S44" s="232">
        <v>233</v>
      </c>
      <c r="T44" s="232">
        <v>133</v>
      </c>
      <c r="U44" s="232">
        <v>77</v>
      </c>
      <c r="V44" s="232">
        <v>82</v>
      </c>
      <c r="W44" s="232">
        <v>56</v>
      </c>
      <c r="X44" s="232">
        <v>41</v>
      </c>
      <c r="Y44" s="232">
        <v>536</v>
      </c>
      <c r="Z44" s="233">
        <v>10444</v>
      </c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</row>
    <row r="45" spans="1:47" ht="16.5" customHeight="1">
      <c r="A45" s="1240"/>
      <c r="B45" s="1241"/>
      <c r="C45" s="1247"/>
      <c r="D45" s="61" t="s">
        <v>28</v>
      </c>
      <c r="E45" s="234">
        <v>0</v>
      </c>
      <c r="F45" s="234">
        <v>824</v>
      </c>
      <c r="G45" s="234">
        <v>5371</v>
      </c>
      <c r="H45" s="234">
        <v>2200</v>
      </c>
      <c r="I45" s="234">
        <v>12857</v>
      </c>
      <c r="J45" s="234">
        <v>7133</v>
      </c>
      <c r="K45" s="234">
        <v>12280</v>
      </c>
      <c r="L45" s="234">
        <v>10297</v>
      </c>
      <c r="M45" s="234">
        <v>47185</v>
      </c>
      <c r="N45" s="234">
        <v>137372</v>
      </c>
      <c r="O45" s="234">
        <v>245403</v>
      </c>
      <c r="P45" s="234">
        <v>297970</v>
      </c>
      <c r="Q45" s="234">
        <v>210616</v>
      </c>
      <c r="R45" s="234">
        <v>114143</v>
      </c>
      <c r="S45" s="234">
        <v>30189</v>
      </c>
      <c r="T45" s="234">
        <v>17453</v>
      </c>
      <c r="U45" s="234">
        <v>10364</v>
      </c>
      <c r="V45" s="234">
        <v>12823</v>
      </c>
      <c r="W45" s="234">
        <v>7344</v>
      </c>
      <c r="X45" s="234">
        <v>6186</v>
      </c>
      <c r="Y45" s="234">
        <v>80118</v>
      </c>
      <c r="Z45" s="235">
        <v>1268128</v>
      </c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</row>
    <row r="46" spans="1:47" ht="16.5" customHeight="1">
      <c r="A46" s="1240"/>
      <c r="B46" s="1241"/>
      <c r="C46" s="1247"/>
      <c r="D46" s="60" t="s">
        <v>26</v>
      </c>
      <c r="E46" s="236">
        <v>0</v>
      </c>
      <c r="F46" s="236">
        <v>151</v>
      </c>
      <c r="G46" s="236">
        <v>607</v>
      </c>
      <c r="H46" s="236">
        <v>189</v>
      </c>
      <c r="I46" s="236">
        <v>924</v>
      </c>
      <c r="J46" s="236">
        <v>406</v>
      </c>
      <c r="K46" s="236">
        <v>463</v>
      </c>
      <c r="L46" s="236">
        <v>271</v>
      </c>
      <c r="M46" s="236">
        <v>791</v>
      </c>
      <c r="N46" s="236">
        <v>1786</v>
      </c>
      <c r="O46" s="236">
        <v>3214</v>
      </c>
      <c r="P46" s="236">
        <v>3989</v>
      </c>
      <c r="Q46" s="236">
        <v>2789</v>
      </c>
      <c r="R46" s="236">
        <v>1504</v>
      </c>
      <c r="S46" s="236">
        <v>387</v>
      </c>
      <c r="T46" s="236">
        <v>226</v>
      </c>
      <c r="U46" s="236">
        <v>136</v>
      </c>
      <c r="V46" s="236">
        <v>167</v>
      </c>
      <c r="W46" s="236">
        <v>96</v>
      </c>
      <c r="X46" s="236">
        <v>84</v>
      </c>
      <c r="Y46" s="236">
        <v>1086</v>
      </c>
      <c r="Z46" s="237">
        <v>19266</v>
      </c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</row>
    <row r="47" spans="1:47" ht="16.5" customHeight="1">
      <c r="A47" s="1240"/>
      <c r="B47" s="1241" t="s">
        <v>30</v>
      </c>
      <c r="C47" s="1241"/>
      <c r="D47" s="59" t="s">
        <v>27</v>
      </c>
      <c r="E47" s="232">
        <v>0</v>
      </c>
      <c r="F47" s="232">
        <v>48</v>
      </c>
      <c r="G47" s="232">
        <v>220</v>
      </c>
      <c r="H47" s="232">
        <v>65</v>
      </c>
      <c r="I47" s="232">
        <v>231</v>
      </c>
      <c r="J47" s="232">
        <v>107</v>
      </c>
      <c r="K47" s="232">
        <v>144</v>
      </c>
      <c r="L47" s="232">
        <v>93</v>
      </c>
      <c r="M47" s="232">
        <v>380</v>
      </c>
      <c r="N47" s="232">
        <v>1059</v>
      </c>
      <c r="O47" s="232">
        <v>1888</v>
      </c>
      <c r="P47" s="232">
        <v>2442</v>
      </c>
      <c r="Q47" s="232">
        <v>1741</v>
      </c>
      <c r="R47" s="232">
        <v>869</v>
      </c>
      <c r="S47" s="232">
        <v>233</v>
      </c>
      <c r="T47" s="232">
        <v>133</v>
      </c>
      <c r="U47" s="232">
        <v>77</v>
      </c>
      <c r="V47" s="232">
        <v>82</v>
      </c>
      <c r="W47" s="232">
        <v>56</v>
      </c>
      <c r="X47" s="232">
        <v>41</v>
      </c>
      <c r="Y47" s="232">
        <v>536</v>
      </c>
      <c r="Z47" s="233">
        <v>10445</v>
      </c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</row>
    <row r="48" spans="1:47" ht="16.5" customHeight="1">
      <c r="A48" s="1240"/>
      <c r="B48" s="1241"/>
      <c r="C48" s="1241"/>
      <c r="D48" s="61" t="s">
        <v>28</v>
      </c>
      <c r="E48" s="234">
        <v>0</v>
      </c>
      <c r="F48" s="234">
        <v>824</v>
      </c>
      <c r="G48" s="234">
        <v>5371</v>
      </c>
      <c r="H48" s="234">
        <v>2200</v>
      </c>
      <c r="I48" s="234">
        <v>12857</v>
      </c>
      <c r="J48" s="234">
        <v>7154</v>
      </c>
      <c r="K48" s="234">
        <v>12292</v>
      </c>
      <c r="L48" s="234">
        <v>10297</v>
      </c>
      <c r="M48" s="234">
        <v>47185</v>
      </c>
      <c r="N48" s="234">
        <v>137372</v>
      </c>
      <c r="O48" s="234">
        <v>245403</v>
      </c>
      <c r="P48" s="234">
        <v>297970</v>
      </c>
      <c r="Q48" s="234">
        <v>210616</v>
      </c>
      <c r="R48" s="234">
        <v>114143</v>
      </c>
      <c r="S48" s="234">
        <v>30189</v>
      </c>
      <c r="T48" s="234">
        <v>17453</v>
      </c>
      <c r="U48" s="234">
        <v>10364</v>
      </c>
      <c r="V48" s="234">
        <v>12823</v>
      </c>
      <c r="W48" s="234">
        <v>7344</v>
      </c>
      <c r="X48" s="234">
        <v>6186</v>
      </c>
      <c r="Y48" s="234">
        <v>80118</v>
      </c>
      <c r="Z48" s="235">
        <v>1268161</v>
      </c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</row>
    <row r="49" spans="1:47" ht="16.5" customHeight="1">
      <c r="A49" s="1240"/>
      <c r="B49" s="1241"/>
      <c r="C49" s="1241"/>
      <c r="D49" s="60" t="s">
        <v>26</v>
      </c>
      <c r="E49" s="239">
        <v>0</v>
      </c>
      <c r="F49" s="239">
        <v>151</v>
      </c>
      <c r="G49" s="239">
        <v>607</v>
      </c>
      <c r="H49" s="239">
        <v>189</v>
      </c>
      <c r="I49" s="239">
        <v>924</v>
      </c>
      <c r="J49" s="239">
        <v>407</v>
      </c>
      <c r="K49" s="239">
        <v>463</v>
      </c>
      <c r="L49" s="239">
        <v>271</v>
      </c>
      <c r="M49" s="239">
        <v>791</v>
      </c>
      <c r="N49" s="239">
        <v>1786</v>
      </c>
      <c r="O49" s="239">
        <v>3214</v>
      </c>
      <c r="P49" s="239">
        <v>3989</v>
      </c>
      <c r="Q49" s="239">
        <v>2789</v>
      </c>
      <c r="R49" s="239">
        <v>1504</v>
      </c>
      <c r="S49" s="239">
        <v>387</v>
      </c>
      <c r="T49" s="239">
        <v>226</v>
      </c>
      <c r="U49" s="239">
        <v>136</v>
      </c>
      <c r="V49" s="239">
        <v>167</v>
      </c>
      <c r="W49" s="239">
        <v>96</v>
      </c>
      <c r="X49" s="239">
        <v>84</v>
      </c>
      <c r="Y49" s="239">
        <v>1086</v>
      </c>
      <c r="Z49" s="240">
        <v>19267</v>
      </c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</row>
    <row r="50" spans="1:47" ht="16.5" customHeight="1">
      <c r="A50" s="1240" t="s">
        <v>24</v>
      </c>
      <c r="B50" s="1241"/>
      <c r="C50" s="1241"/>
      <c r="D50" s="59" t="s">
        <v>27</v>
      </c>
      <c r="E50" s="232">
        <v>0</v>
      </c>
      <c r="F50" s="232">
        <v>48</v>
      </c>
      <c r="G50" s="232">
        <v>230</v>
      </c>
      <c r="H50" s="232">
        <v>65</v>
      </c>
      <c r="I50" s="232">
        <v>235</v>
      </c>
      <c r="J50" s="232">
        <v>107</v>
      </c>
      <c r="K50" s="232">
        <v>147</v>
      </c>
      <c r="L50" s="232">
        <v>93</v>
      </c>
      <c r="M50" s="232">
        <v>391</v>
      </c>
      <c r="N50" s="232">
        <v>1066</v>
      </c>
      <c r="O50" s="232">
        <v>1900</v>
      </c>
      <c r="P50" s="232">
        <v>2450</v>
      </c>
      <c r="Q50" s="232">
        <v>1759</v>
      </c>
      <c r="R50" s="232">
        <v>1036</v>
      </c>
      <c r="S50" s="232">
        <v>387</v>
      </c>
      <c r="T50" s="232">
        <v>356</v>
      </c>
      <c r="U50" s="232">
        <v>280</v>
      </c>
      <c r="V50" s="232">
        <v>332</v>
      </c>
      <c r="W50" s="232">
        <v>186</v>
      </c>
      <c r="X50" s="232">
        <v>157</v>
      </c>
      <c r="Y50" s="232">
        <v>764</v>
      </c>
      <c r="Z50" s="233">
        <v>11991</v>
      </c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</row>
    <row r="51" spans="1:47" ht="16.5" customHeight="1">
      <c r="A51" s="1240"/>
      <c r="B51" s="1241"/>
      <c r="C51" s="1241"/>
      <c r="D51" s="61" t="s">
        <v>28</v>
      </c>
      <c r="E51" s="234">
        <v>0</v>
      </c>
      <c r="F51" s="234">
        <v>824</v>
      </c>
      <c r="G51" s="234">
        <v>5661</v>
      </c>
      <c r="H51" s="234">
        <v>2206</v>
      </c>
      <c r="I51" s="234">
        <v>13313</v>
      </c>
      <c r="J51" s="234">
        <v>7154</v>
      </c>
      <c r="K51" s="234">
        <v>12858</v>
      </c>
      <c r="L51" s="234">
        <v>10297</v>
      </c>
      <c r="M51" s="234">
        <v>49560</v>
      </c>
      <c r="N51" s="234">
        <v>138965</v>
      </c>
      <c r="O51" s="234">
        <v>248296</v>
      </c>
      <c r="P51" s="234">
        <v>299882</v>
      </c>
      <c r="Q51" s="234">
        <v>214736</v>
      </c>
      <c r="R51" s="234">
        <v>151919</v>
      </c>
      <c r="S51" s="234">
        <v>65669</v>
      </c>
      <c r="T51" s="234">
        <v>68183</v>
      </c>
      <c r="U51" s="234">
        <v>54461</v>
      </c>
      <c r="V51" s="234">
        <v>68675</v>
      </c>
      <c r="W51" s="234">
        <v>35460</v>
      </c>
      <c r="X51" s="234">
        <v>32707</v>
      </c>
      <c r="Y51" s="234">
        <v>134065</v>
      </c>
      <c r="Z51" s="235">
        <v>1614891</v>
      </c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</row>
    <row r="52" spans="1:47" ht="16.5" customHeight="1">
      <c r="A52" s="1240"/>
      <c r="B52" s="1241"/>
      <c r="C52" s="1241"/>
      <c r="D52" s="60" t="s">
        <v>26</v>
      </c>
      <c r="E52" s="239">
        <v>0</v>
      </c>
      <c r="F52" s="239">
        <v>151</v>
      </c>
      <c r="G52" s="239">
        <v>642</v>
      </c>
      <c r="H52" s="239">
        <v>189</v>
      </c>
      <c r="I52" s="239">
        <v>952</v>
      </c>
      <c r="J52" s="239">
        <v>407</v>
      </c>
      <c r="K52" s="239">
        <v>483</v>
      </c>
      <c r="L52" s="239">
        <v>271</v>
      </c>
      <c r="M52" s="239">
        <v>842</v>
      </c>
      <c r="N52" s="239">
        <v>1811</v>
      </c>
      <c r="O52" s="239">
        <v>3237</v>
      </c>
      <c r="P52" s="239">
        <v>4002</v>
      </c>
      <c r="Q52" s="239">
        <v>2809</v>
      </c>
      <c r="R52" s="239">
        <v>1684</v>
      </c>
      <c r="S52" s="239">
        <v>543</v>
      </c>
      <c r="T52" s="239">
        <v>460</v>
      </c>
      <c r="U52" s="239">
        <v>347</v>
      </c>
      <c r="V52" s="239">
        <v>447</v>
      </c>
      <c r="W52" s="239">
        <v>209</v>
      </c>
      <c r="X52" s="239">
        <v>210</v>
      </c>
      <c r="Y52" s="239">
        <v>1361</v>
      </c>
      <c r="Z52" s="240">
        <v>21057</v>
      </c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</row>
    <row r="53" spans="1:47" ht="16.5" customHeight="1">
      <c r="A53" s="1240" t="s">
        <v>33</v>
      </c>
      <c r="B53" s="1241"/>
      <c r="C53" s="1241"/>
      <c r="D53" s="59" t="s">
        <v>27</v>
      </c>
      <c r="E53" s="232">
        <v>0</v>
      </c>
      <c r="F53" s="232">
        <v>58</v>
      </c>
      <c r="G53" s="232">
        <v>290</v>
      </c>
      <c r="H53" s="232">
        <v>272</v>
      </c>
      <c r="I53" s="232">
        <v>658</v>
      </c>
      <c r="J53" s="232">
        <v>564</v>
      </c>
      <c r="K53" s="232">
        <v>1048</v>
      </c>
      <c r="L53" s="232">
        <v>1240</v>
      </c>
      <c r="M53" s="232">
        <v>1915</v>
      </c>
      <c r="N53" s="232">
        <v>3387</v>
      </c>
      <c r="O53" s="232">
        <v>4907</v>
      </c>
      <c r="P53" s="232">
        <v>4868</v>
      </c>
      <c r="Q53" s="232">
        <v>3234</v>
      </c>
      <c r="R53" s="232">
        <v>1607</v>
      </c>
      <c r="S53" s="232">
        <v>661</v>
      </c>
      <c r="T53" s="232">
        <v>623</v>
      </c>
      <c r="U53" s="232">
        <v>428</v>
      </c>
      <c r="V53" s="232">
        <v>486</v>
      </c>
      <c r="W53" s="232">
        <v>260</v>
      </c>
      <c r="X53" s="232">
        <v>196</v>
      </c>
      <c r="Y53" s="232">
        <v>819</v>
      </c>
      <c r="Z53" s="233">
        <v>27521</v>
      </c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</row>
    <row r="54" spans="1:47" ht="16.5" customHeight="1">
      <c r="A54" s="1240"/>
      <c r="B54" s="1241"/>
      <c r="C54" s="1241"/>
      <c r="D54" s="61" t="s">
        <v>28</v>
      </c>
      <c r="E54" s="234">
        <v>0</v>
      </c>
      <c r="F54" s="234">
        <v>1268</v>
      </c>
      <c r="G54" s="234">
        <v>10734</v>
      </c>
      <c r="H54" s="234">
        <v>21035</v>
      </c>
      <c r="I54" s="234">
        <v>67788</v>
      </c>
      <c r="J54" s="234">
        <v>86242</v>
      </c>
      <c r="K54" s="234">
        <v>231438</v>
      </c>
      <c r="L54" s="234">
        <v>361130</v>
      </c>
      <c r="M54" s="234">
        <v>664667</v>
      </c>
      <c r="N54" s="234">
        <v>1131084</v>
      </c>
      <c r="O54" s="234">
        <v>1629686</v>
      </c>
      <c r="P54" s="234">
        <v>1477583</v>
      </c>
      <c r="Q54" s="234">
        <v>862068</v>
      </c>
      <c r="R54" s="234">
        <v>465234</v>
      </c>
      <c r="S54" s="234">
        <v>216827</v>
      </c>
      <c r="T54" s="234">
        <v>212855</v>
      </c>
      <c r="U54" s="234">
        <v>128985</v>
      </c>
      <c r="V54" s="234">
        <v>154862</v>
      </c>
      <c r="W54" s="234">
        <v>77768</v>
      </c>
      <c r="X54" s="234">
        <v>53975</v>
      </c>
      <c r="Y54" s="234">
        <v>163176</v>
      </c>
      <c r="Z54" s="235">
        <v>8018405</v>
      </c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</row>
    <row r="55" spans="1:47" ht="16.5" customHeight="1" thickBot="1">
      <c r="A55" s="1242"/>
      <c r="B55" s="1243"/>
      <c r="C55" s="1243"/>
      <c r="D55" s="65" t="s">
        <v>26</v>
      </c>
      <c r="E55" s="241">
        <v>0</v>
      </c>
      <c r="F55" s="241">
        <v>254</v>
      </c>
      <c r="G55" s="241">
        <v>1221</v>
      </c>
      <c r="H55" s="241">
        <v>1670</v>
      </c>
      <c r="I55" s="241">
        <v>3953</v>
      </c>
      <c r="J55" s="241">
        <v>3478</v>
      </c>
      <c r="K55" s="241">
        <v>7036</v>
      </c>
      <c r="L55" s="241">
        <v>8408</v>
      </c>
      <c r="M55" s="241">
        <v>11793</v>
      </c>
      <c r="N55" s="241">
        <v>16371</v>
      </c>
      <c r="O55" s="241">
        <v>19880</v>
      </c>
      <c r="P55" s="241">
        <v>15614</v>
      </c>
      <c r="Q55" s="241">
        <v>7886</v>
      </c>
      <c r="R55" s="241">
        <v>3791</v>
      </c>
      <c r="S55" s="241">
        <v>1408</v>
      </c>
      <c r="T55" s="241">
        <v>1151</v>
      </c>
      <c r="U55" s="241">
        <v>652</v>
      </c>
      <c r="V55" s="241">
        <v>763</v>
      </c>
      <c r="W55" s="241">
        <v>333</v>
      </c>
      <c r="X55" s="241">
        <v>265</v>
      </c>
      <c r="Y55" s="241">
        <v>1446</v>
      </c>
      <c r="Z55" s="241">
        <v>107373</v>
      </c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</row>
    <row r="56" spans="1:47" ht="16.5" customHeight="1" thickBot="1">
      <c r="A56" s="56"/>
      <c r="B56" s="56"/>
      <c r="C56" s="56"/>
      <c r="D56" s="56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1:47" ht="16.5" customHeight="1">
      <c r="A57" s="56"/>
      <c r="B57" s="56"/>
      <c r="C57" s="56"/>
      <c r="D57" s="56"/>
      <c r="E57" s="221"/>
      <c r="F57" s="221"/>
      <c r="G57" s="1235" t="s">
        <v>445</v>
      </c>
      <c r="H57" s="1236"/>
      <c r="I57" s="1236"/>
      <c r="J57" s="1236"/>
      <c r="K57" s="1227" t="s">
        <v>446</v>
      </c>
      <c r="L57" s="1228"/>
      <c r="M57" s="1231" t="s">
        <v>447</v>
      </c>
      <c r="N57" s="1232"/>
      <c r="O57" s="1232"/>
      <c r="P57" s="1232"/>
      <c r="Q57" s="1232"/>
      <c r="R57" s="1232"/>
      <c r="S57" s="1232"/>
      <c r="T57" s="1233"/>
      <c r="U57" s="1231" t="s">
        <v>448</v>
      </c>
      <c r="V57" s="1232"/>
      <c r="W57" s="1232"/>
      <c r="X57" s="1232"/>
      <c r="Y57" s="1232"/>
      <c r="Z57" s="1234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</row>
    <row r="58" spans="1:47" ht="16.5" customHeight="1">
      <c r="A58" s="56"/>
      <c r="B58" s="56"/>
      <c r="C58" s="56"/>
      <c r="D58" s="56"/>
      <c r="E58" s="221"/>
      <c r="F58" s="221"/>
      <c r="G58" s="1237" t="s">
        <v>449</v>
      </c>
      <c r="H58" s="1220"/>
      <c r="I58" s="1220" t="s">
        <v>450</v>
      </c>
      <c r="J58" s="1220"/>
      <c r="K58" s="1229"/>
      <c r="L58" s="1230"/>
      <c r="M58" s="1220" t="s">
        <v>451</v>
      </c>
      <c r="N58" s="1220"/>
      <c r="O58" s="1220" t="s">
        <v>452</v>
      </c>
      <c r="P58" s="1220"/>
      <c r="Q58" s="1220" t="s">
        <v>453</v>
      </c>
      <c r="R58" s="1220"/>
      <c r="S58" s="1220" t="s">
        <v>454</v>
      </c>
      <c r="T58" s="1220"/>
      <c r="U58" s="1223" t="s">
        <v>449</v>
      </c>
      <c r="V58" s="1224"/>
      <c r="W58" s="1220" t="s">
        <v>455</v>
      </c>
      <c r="X58" s="1220"/>
      <c r="Y58" s="1220" t="s">
        <v>456</v>
      </c>
      <c r="Z58" s="1225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1:47" ht="16.5" customHeight="1" thickBot="1">
      <c r="A59" s="56"/>
      <c r="B59" s="56"/>
      <c r="C59" s="56"/>
      <c r="D59" s="56"/>
      <c r="E59" s="221"/>
      <c r="F59" s="221"/>
      <c r="G59" s="1226">
        <v>503</v>
      </c>
      <c r="H59" s="1218"/>
      <c r="I59" s="1218">
        <v>50273</v>
      </c>
      <c r="J59" s="1218"/>
      <c r="K59" s="1218">
        <v>55</v>
      </c>
      <c r="L59" s="1218"/>
      <c r="M59" s="1218">
        <v>58</v>
      </c>
      <c r="N59" s="1218"/>
      <c r="O59" s="1218">
        <v>30</v>
      </c>
      <c r="P59" s="1218"/>
      <c r="Q59" s="1218">
        <v>125</v>
      </c>
      <c r="R59" s="1218"/>
      <c r="S59" s="1221">
        <v>213</v>
      </c>
      <c r="T59" s="1222"/>
      <c r="U59" s="1218">
        <v>28292</v>
      </c>
      <c r="V59" s="1218"/>
      <c r="W59" s="1218">
        <v>8018405</v>
      </c>
      <c r="X59" s="1218"/>
      <c r="Y59" s="1218">
        <v>107373</v>
      </c>
      <c r="Z59" s="1219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</row>
  </sheetData>
  <mergeCells count="48"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5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"/>
  <sheetViews>
    <sheetView topLeftCell="B3" zoomScale="60" zoomScaleNormal="60" workbookViewId="0"/>
  </sheetViews>
  <sheetFormatPr defaultRowHeight="13.5"/>
  <cols>
    <col min="31" max="33" width="0" hidden="1" customWidth="1"/>
  </cols>
  <sheetData>
    <row r="1" spans="1:47" ht="18.75">
      <c r="A1" s="1244" t="s">
        <v>76</v>
      </c>
      <c r="B1" s="1245"/>
      <c r="C1" s="1245"/>
      <c r="D1" s="1245"/>
      <c r="E1" s="1245"/>
      <c r="F1" s="1245"/>
      <c r="G1" s="1245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</row>
    <row r="2" spans="1:47" ht="25.5">
      <c r="A2" s="1246" t="s">
        <v>0</v>
      </c>
      <c r="B2" s="1246"/>
      <c r="C2" s="1246"/>
      <c r="D2" s="1246"/>
      <c r="E2" s="1246"/>
      <c r="F2" s="1246"/>
      <c r="G2" s="1246"/>
      <c r="H2" s="1246"/>
      <c r="I2" s="1246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</row>
    <row r="3" spans="1:47" ht="14.25" thickBot="1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</row>
    <row r="4" spans="1:47" ht="16.5" customHeight="1">
      <c r="A4" s="227" t="s">
        <v>36</v>
      </c>
      <c r="B4" s="228" t="s">
        <v>35</v>
      </c>
      <c r="C4" s="228" t="s">
        <v>1</v>
      </c>
      <c r="D4" s="228" t="s">
        <v>2</v>
      </c>
      <c r="E4" s="228" t="s">
        <v>3</v>
      </c>
      <c r="F4" s="228" t="s">
        <v>4</v>
      </c>
      <c r="G4" s="228" t="s">
        <v>5</v>
      </c>
      <c r="H4" s="228" t="s">
        <v>6</v>
      </c>
      <c r="I4" s="228" t="s">
        <v>7</v>
      </c>
      <c r="J4" s="228" t="s">
        <v>8</v>
      </c>
      <c r="K4" s="228" t="s">
        <v>9</v>
      </c>
      <c r="L4" s="228" t="s">
        <v>10</v>
      </c>
      <c r="M4" s="228" t="s">
        <v>11</v>
      </c>
      <c r="N4" s="228" t="s">
        <v>12</v>
      </c>
      <c r="O4" s="228" t="s">
        <v>13</v>
      </c>
      <c r="P4" s="228" t="s">
        <v>14</v>
      </c>
      <c r="Q4" s="228" t="s">
        <v>15</v>
      </c>
      <c r="R4" s="228" t="s">
        <v>16</v>
      </c>
      <c r="S4" s="228" t="s">
        <v>17</v>
      </c>
      <c r="T4" s="228" t="s">
        <v>18</v>
      </c>
      <c r="U4" s="228" t="s">
        <v>19</v>
      </c>
      <c r="V4" s="228" t="s">
        <v>20</v>
      </c>
      <c r="W4" s="228" t="s">
        <v>21</v>
      </c>
      <c r="X4" s="228" t="s">
        <v>22</v>
      </c>
      <c r="Y4" s="228" t="s">
        <v>23</v>
      </c>
      <c r="Z4" s="229" t="s">
        <v>25</v>
      </c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</row>
    <row r="5" spans="1:47" ht="16.5" customHeight="1">
      <c r="A5" s="1240" t="s">
        <v>32</v>
      </c>
      <c r="B5" s="1241" t="s">
        <v>29</v>
      </c>
      <c r="C5" s="1241" t="s">
        <v>51</v>
      </c>
      <c r="D5" s="224" t="s">
        <v>27</v>
      </c>
      <c r="E5" s="231">
        <v>0</v>
      </c>
      <c r="F5" s="232">
        <v>14</v>
      </c>
      <c r="G5" s="232">
        <v>21</v>
      </c>
      <c r="H5" s="232">
        <v>6</v>
      </c>
      <c r="I5" s="232">
        <v>32</v>
      </c>
      <c r="J5" s="232">
        <v>52</v>
      </c>
      <c r="K5" s="232">
        <v>198</v>
      </c>
      <c r="L5" s="232">
        <v>450</v>
      </c>
      <c r="M5" s="232">
        <v>459</v>
      </c>
      <c r="N5" s="232">
        <v>1024</v>
      </c>
      <c r="O5" s="232">
        <v>1286</v>
      </c>
      <c r="P5" s="232">
        <v>1453</v>
      </c>
      <c r="Q5" s="232">
        <v>1150</v>
      </c>
      <c r="R5" s="232">
        <v>590</v>
      </c>
      <c r="S5" s="232">
        <v>312</v>
      </c>
      <c r="T5" s="232">
        <v>117</v>
      </c>
      <c r="U5" s="232">
        <v>111</v>
      </c>
      <c r="V5" s="232">
        <v>42</v>
      </c>
      <c r="W5" s="232">
        <v>34</v>
      </c>
      <c r="X5" s="232">
        <v>21</v>
      </c>
      <c r="Y5" s="232">
        <v>18</v>
      </c>
      <c r="Z5" s="233">
        <v>7391</v>
      </c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</row>
    <row r="6" spans="1:47" ht="16.5" customHeight="1">
      <c r="A6" s="1240"/>
      <c r="B6" s="1241"/>
      <c r="C6" s="1241"/>
      <c r="D6" s="226" t="s">
        <v>28</v>
      </c>
      <c r="E6" s="234">
        <v>0</v>
      </c>
      <c r="F6" s="234">
        <v>895</v>
      </c>
      <c r="G6" s="234">
        <v>3096</v>
      </c>
      <c r="H6" s="234">
        <v>1184</v>
      </c>
      <c r="I6" s="234">
        <v>6854</v>
      </c>
      <c r="J6" s="234">
        <v>14448</v>
      </c>
      <c r="K6" s="234">
        <v>71137</v>
      </c>
      <c r="L6" s="234">
        <v>181495</v>
      </c>
      <c r="M6" s="234">
        <v>220676</v>
      </c>
      <c r="N6" s="234">
        <v>511742</v>
      </c>
      <c r="O6" s="234">
        <v>683123</v>
      </c>
      <c r="P6" s="234">
        <v>817840</v>
      </c>
      <c r="Q6" s="234">
        <v>679586</v>
      </c>
      <c r="R6" s="234">
        <v>358588</v>
      </c>
      <c r="S6" s="234">
        <v>195154</v>
      </c>
      <c r="T6" s="234">
        <v>73647</v>
      </c>
      <c r="U6" s="234">
        <v>72739</v>
      </c>
      <c r="V6" s="234">
        <v>26355</v>
      </c>
      <c r="W6" s="234">
        <v>23375</v>
      </c>
      <c r="X6" s="234">
        <v>14407</v>
      </c>
      <c r="Y6" s="234">
        <v>11608</v>
      </c>
      <c r="Z6" s="235">
        <v>3967949</v>
      </c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</row>
    <row r="7" spans="1:47" ht="16.5" customHeight="1">
      <c r="A7" s="1240"/>
      <c r="B7" s="1241"/>
      <c r="C7" s="1241"/>
      <c r="D7" s="225" t="s">
        <v>26</v>
      </c>
      <c r="E7" s="236">
        <v>0</v>
      </c>
      <c r="F7" s="236">
        <v>238</v>
      </c>
      <c r="G7" s="236">
        <v>371</v>
      </c>
      <c r="H7" s="236">
        <v>87</v>
      </c>
      <c r="I7" s="236">
        <v>363</v>
      </c>
      <c r="J7" s="236">
        <v>549</v>
      </c>
      <c r="K7" s="236">
        <v>2041</v>
      </c>
      <c r="L7" s="236">
        <v>4232</v>
      </c>
      <c r="M7" s="236">
        <v>3855</v>
      </c>
      <c r="N7" s="236">
        <v>7444</v>
      </c>
      <c r="O7" s="236">
        <v>8147</v>
      </c>
      <c r="P7" s="236">
        <v>8018</v>
      </c>
      <c r="Q7" s="236">
        <v>5410</v>
      </c>
      <c r="R7" s="236">
        <v>2408</v>
      </c>
      <c r="S7" s="236">
        <v>1109</v>
      </c>
      <c r="T7" s="236">
        <v>353</v>
      </c>
      <c r="U7" s="236">
        <v>294</v>
      </c>
      <c r="V7" s="236">
        <v>100</v>
      </c>
      <c r="W7" s="236">
        <v>69</v>
      </c>
      <c r="X7" s="236">
        <v>39</v>
      </c>
      <c r="Y7" s="236">
        <v>33</v>
      </c>
      <c r="Z7" s="237">
        <v>45160</v>
      </c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</row>
    <row r="8" spans="1:47" ht="16.5" customHeight="1">
      <c r="A8" s="1240"/>
      <c r="B8" s="1241"/>
      <c r="C8" s="1241" t="s">
        <v>52</v>
      </c>
      <c r="D8" s="224" t="s">
        <v>27</v>
      </c>
      <c r="E8" s="232">
        <v>0</v>
      </c>
      <c r="F8" s="232">
        <v>0</v>
      </c>
      <c r="G8" s="232">
        <v>12</v>
      </c>
      <c r="H8" s="232">
        <v>22</v>
      </c>
      <c r="I8" s="232">
        <v>88</v>
      </c>
      <c r="J8" s="232">
        <v>146</v>
      </c>
      <c r="K8" s="232">
        <v>290</v>
      </c>
      <c r="L8" s="232">
        <v>262</v>
      </c>
      <c r="M8" s="232">
        <v>78</v>
      </c>
      <c r="N8" s="232">
        <v>91</v>
      </c>
      <c r="O8" s="232">
        <v>96</v>
      </c>
      <c r="P8" s="232">
        <v>104</v>
      </c>
      <c r="Q8" s="232">
        <v>93</v>
      </c>
      <c r="R8" s="232">
        <v>44</v>
      </c>
      <c r="S8" s="232">
        <v>36</v>
      </c>
      <c r="T8" s="232">
        <v>9</v>
      </c>
      <c r="U8" s="232">
        <v>17</v>
      </c>
      <c r="V8" s="232">
        <v>11</v>
      </c>
      <c r="W8" s="232">
        <v>7</v>
      </c>
      <c r="X8" s="232">
        <v>6</v>
      </c>
      <c r="Y8" s="232">
        <v>4</v>
      </c>
      <c r="Z8" s="233">
        <v>1417</v>
      </c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</row>
    <row r="9" spans="1:47" ht="16.5" customHeight="1">
      <c r="A9" s="1240"/>
      <c r="B9" s="1241"/>
      <c r="C9" s="1241"/>
      <c r="D9" s="226" t="s">
        <v>28</v>
      </c>
      <c r="E9" s="234">
        <v>0</v>
      </c>
      <c r="F9" s="234">
        <v>0</v>
      </c>
      <c r="G9" s="234">
        <v>794</v>
      </c>
      <c r="H9" s="234">
        <v>2519</v>
      </c>
      <c r="I9" s="234">
        <v>12664</v>
      </c>
      <c r="J9" s="234">
        <v>24666</v>
      </c>
      <c r="K9" s="234">
        <v>56250</v>
      </c>
      <c r="L9" s="234">
        <v>59710</v>
      </c>
      <c r="M9" s="234">
        <v>20543</v>
      </c>
      <c r="N9" s="234">
        <v>27739</v>
      </c>
      <c r="O9" s="234">
        <v>28967</v>
      </c>
      <c r="P9" s="234">
        <v>33839</v>
      </c>
      <c r="Q9" s="234">
        <v>32432</v>
      </c>
      <c r="R9" s="234">
        <v>16080</v>
      </c>
      <c r="S9" s="234">
        <v>12955</v>
      </c>
      <c r="T9" s="234">
        <v>3322</v>
      </c>
      <c r="U9" s="234">
        <v>6996</v>
      </c>
      <c r="V9" s="234">
        <v>5334</v>
      </c>
      <c r="W9" s="234">
        <v>2611</v>
      </c>
      <c r="X9" s="234">
        <v>1934</v>
      </c>
      <c r="Y9" s="234">
        <v>1786</v>
      </c>
      <c r="Z9" s="235">
        <v>351141</v>
      </c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</row>
    <row r="10" spans="1:47" ht="16.5" customHeight="1">
      <c r="A10" s="1240"/>
      <c r="B10" s="1241"/>
      <c r="C10" s="1241"/>
      <c r="D10" s="225" t="s">
        <v>26</v>
      </c>
      <c r="E10" s="236">
        <v>0</v>
      </c>
      <c r="F10" s="236">
        <v>0</v>
      </c>
      <c r="G10" s="236">
        <v>108</v>
      </c>
      <c r="H10" s="236">
        <v>193</v>
      </c>
      <c r="I10" s="236">
        <v>667</v>
      </c>
      <c r="J10" s="236">
        <v>942</v>
      </c>
      <c r="K10" s="236">
        <v>1729</v>
      </c>
      <c r="L10" s="236">
        <v>1407</v>
      </c>
      <c r="M10" s="236">
        <v>368</v>
      </c>
      <c r="N10" s="236">
        <v>413</v>
      </c>
      <c r="O10" s="236">
        <v>358</v>
      </c>
      <c r="P10" s="236">
        <v>327</v>
      </c>
      <c r="Q10" s="236">
        <v>260</v>
      </c>
      <c r="R10" s="236">
        <v>105</v>
      </c>
      <c r="S10" s="236">
        <v>75</v>
      </c>
      <c r="T10" s="236">
        <v>10</v>
      </c>
      <c r="U10" s="236">
        <v>26</v>
      </c>
      <c r="V10" s="236">
        <v>19</v>
      </c>
      <c r="W10" s="236">
        <v>7</v>
      </c>
      <c r="X10" s="236">
        <v>6</v>
      </c>
      <c r="Y10" s="236">
        <v>5</v>
      </c>
      <c r="Z10" s="237">
        <v>7025</v>
      </c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</row>
    <row r="11" spans="1:47" ht="16.5" customHeight="1">
      <c r="A11" s="1240"/>
      <c r="B11" s="1241"/>
      <c r="C11" s="1241" t="s">
        <v>53</v>
      </c>
      <c r="D11" s="224" t="s">
        <v>27</v>
      </c>
      <c r="E11" s="232"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1</v>
      </c>
      <c r="K11" s="232">
        <v>0</v>
      </c>
      <c r="L11" s="232">
        <v>5</v>
      </c>
      <c r="M11" s="232">
        <v>11</v>
      </c>
      <c r="N11" s="232">
        <v>56</v>
      </c>
      <c r="O11" s="232">
        <v>84</v>
      </c>
      <c r="P11" s="232">
        <v>129</v>
      </c>
      <c r="Q11" s="232">
        <v>228</v>
      </c>
      <c r="R11" s="232">
        <v>66</v>
      </c>
      <c r="S11" s="232">
        <v>9</v>
      </c>
      <c r="T11" s="232">
        <v>6</v>
      </c>
      <c r="U11" s="232">
        <v>3</v>
      </c>
      <c r="V11" s="232">
        <v>2</v>
      </c>
      <c r="W11" s="232">
        <v>2</v>
      </c>
      <c r="X11" s="232">
        <v>1</v>
      </c>
      <c r="Y11" s="232">
        <v>4</v>
      </c>
      <c r="Z11" s="233">
        <v>605</v>
      </c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</row>
    <row r="12" spans="1:47" ht="16.5" customHeight="1">
      <c r="A12" s="1240"/>
      <c r="B12" s="1241"/>
      <c r="C12" s="1241"/>
      <c r="D12" s="226" t="s">
        <v>28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4">
        <v>113</v>
      </c>
      <c r="K12" s="234">
        <v>0</v>
      </c>
      <c r="L12" s="234">
        <v>838</v>
      </c>
      <c r="M12" s="234">
        <v>2175</v>
      </c>
      <c r="N12" s="234">
        <v>11827</v>
      </c>
      <c r="O12" s="234">
        <v>18967</v>
      </c>
      <c r="P12" s="234">
        <v>30284</v>
      </c>
      <c r="Q12" s="234">
        <v>54867</v>
      </c>
      <c r="R12" s="234">
        <v>15120</v>
      </c>
      <c r="S12" s="234">
        <v>2153</v>
      </c>
      <c r="T12" s="234">
        <v>1428</v>
      </c>
      <c r="U12" s="234">
        <v>823</v>
      </c>
      <c r="V12" s="234">
        <v>404</v>
      </c>
      <c r="W12" s="234">
        <v>498</v>
      </c>
      <c r="X12" s="234">
        <v>216</v>
      </c>
      <c r="Y12" s="234">
        <v>875</v>
      </c>
      <c r="Z12" s="235">
        <v>140588</v>
      </c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</row>
    <row r="13" spans="1:47" ht="16.5" customHeight="1">
      <c r="A13" s="1240"/>
      <c r="B13" s="1241"/>
      <c r="C13" s="1241"/>
      <c r="D13" s="225" t="s">
        <v>26</v>
      </c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6">
        <v>6</v>
      </c>
      <c r="K13" s="236">
        <v>0</v>
      </c>
      <c r="L13" s="236">
        <v>20</v>
      </c>
      <c r="M13" s="236">
        <v>44</v>
      </c>
      <c r="N13" s="236">
        <v>174</v>
      </c>
      <c r="O13" s="236">
        <v>172</v>
      </c>
      <c r="P13" s="236">
        <v>193</v>
      </c>
      <c r="Q13" s="236">
        <v>264</v>
      </c>
      <c r="R13" s="236">
        <v>70</v>
      </c>
      <c r="S13" s="236">
        <v>10</v>
      </c>
      <c r="T13" s="236">
        <v>5</v>
      </c>
      <c r="U13" s="236">
        <v>5</v>
      </c>
      <c r="V13" s="236">
        <v>2</v>
      </c>
      <c r="W13" s="236">
        <v>2</v>
      </c>
      <c r="X13" s="236">
        <v>0</v>
      </c>
      <c r="Y13" s="236">
        <v>4</v>
      </c>
      <c r="Z13" s="237">
        <v>971</v>
      </c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</row>
    <row r="14" spans="1:47" ht="16.5" customHeight="1">
      <c r="A14" s="1240"/>
      <c r="B14" s="1241"/>
      <c r="C14" s="1247" t="s">
        <v>54</v>
      </c>
      <c r="D14" s="224" t="s">
        <v>27</v>
      </c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0</v>
      </c>
      <c r="K14" s="232">
        <v>0</v>
      </c>
      <c r="L14" s="232">
        <v>0</v>
      </c>
      <c r="M14" s="232">
        <v>0</v>
      </c>
      <c r="N14" s="232">
        <v>1</v>
      </c>
      <c r="O14" s="232">
        <v>6</v>
      </c>
      <c r="P14" s="232">
        <v>0</v>
      </c>
      <c r="Q14" s="232">
        <v>0</v>
      </c>
      <c r="R14" s="232">
        <v>0</v>
      </c>
      <c r="S14" s="232">
        <v>0</v>
      </c>
      <c r="T14" s="232">
        <v>0</v>
      </c>
      <c r="U14" s="232">
        <v>0</v>
      </c>
      <c r="V14" s="232">
        <v>0</v>
      </c>
      <c r="W14" s="232">
        <v>0</v>
      </c>
      <c r="X14" s="232">
        <v>0</v>
      </c>
      <c r="Y14" s="232">
        <v>0</v>
      </c>
      <c r="Z14" s="233">
        <v>7</v>
      </c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</row>
    <row r="15" spans="1:47" ht="16.5" customHeight="1">
      <c r="A15" s="1240"/>
      <c r="B15" s="1241"/>
      <c r="C15" s="1247"/>
      <c r="D15" s="226" t="s">
        <v>28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0</v>
      </c>
      <c r="N15" s="234">
        <v>156</v>
      </c>
      <c r="O15" s="234">
        <v>1637</v>
      </c>
      <c r="P15" s="234">
        <v>0</v>
      </c>
      <c r="Q15" s="234">
        <v>78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5">
        <v>1871</v>
      </c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</row>
    <row r="16" spans="1:47" ht="16.5" customHeight="1">
      <c r="A16" s="1240"/>
      <c r="B16" s="1241"/>
      <c r="C16" s="1247"/>
      <c r="D16" s="225" t="s">
        <v>26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2</v>
      </c>
      <c r="O16" s="236">
        <v>14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8">
        <v>16</v>
      </c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</row>
    <row r="17" spans="1:47" ht="16.5" customHeight="1">
      <c r="A17" s="1240"/>
      <c r="B17" s="1241" t="s">
        <v>30</v>
      </c>
      <c r="C17" s="1241"/>
      <c r="D17" s="224" t="s">
        <v>27</v>
      </c>
      <c r="E17" s="232">
        <v>0</v>
      </c>
      <c r="F17" s="232">
        <v>14</v>
      </c>
      <c r="G17" s="232">
        <v>33</v>
      </c>
      <c r="H17" s="232">
        <v>29</v>
      </c>
      <c r="I17" s="232">
        <v>121</v>
      </c>
      <c r="J17" s="232">
        <v>199</v>
      </c>
      <c r="K17" s="232">
        <v>488</v>
      </c>
      <c r="L17" s="232">
        <v>716</v>
      </c>
      <c r="M17" s="232">
        <v>549</v>
      </c>
      <c r="N17" s="232">
        <v>1172</v>
      </c>
      <c r="O17" s="232">
        <v>1471</v>
      </c>
      <c r="P17" s="232">
        <v>1686</v>
      </c>
      <c r="Q17" s="232">
        <v>1471</v>
      </c>
      <c r="R17" s="232">
        <v>699</v>
      </c>
      <c r="S17" s="232">
        <v>357</v>
      </c>
      <c r="T17" s="232">
        <v>132</v>
      </c>
      <c r="U17" s="232">
        <v>131</v>
      </c>
      <c r="V17" s="232">
        <v>55</v>
      </c>
      <c r="W17" s="232">
        <v>44</v>
      </c>
      <c r="X17" s="232">
        <v>28</v>
      </c>
      <c r="Y17" s="232">
        <v>26</v>
      </c>
      <c r="Z17" s="233">
        <v>9420</v>
      </c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</row>
    <row r="18" spans="1:47" ht="16.5" customHeight="1">
      <c r="A18" s="1240"/>
      <c r="B18" s="1241"/>
      <c r="C18" s="1241"/>
      <c r="D18" s="226" t="s">
        <v>28</v>
      </c>
      <c r="E18" s="234">
        <v>0</v>
      </c>
      <c r="F18" s="234">
        <v>895</v>
      </c>
      <c r="G18" s="234">
        <v>3890</v>
      </c>
      <c r="H18" s="234">
        <v>3703</v>
      </c>
      <c r="I18" s="234">
        <v>19518</v>
      </c>
      <c r="J18" s="234">
        <v>39227</v>
      </c>
      <c r="K18" s="234">
        <v>127387</v>
      </c>
      <c r="L18" s="234">
        <v>242043</v>
      </c>
      <c r="M18" s="234">
        <v>243394</v>
      </c>
      <c r="N18" s="234">
        <v>551464</v>
      </c>
      <c r="O18" s="234">
        <v>732694</v>
      </c>
      <c r="P18" s="234">
        <v>881963</v>
      </c>
      <c r="Q18" s="234">
        <v>766963</v>
      </c>
      <c r="R18" s="234">
        <v>389788</v>
      </c>
      <c r="S18" s="234">
        <v>210262</v>
      </c>
      <c r="T18" s="234">
        <v>78397</v>
      </c>
      <c r="U18" s="234">
        <v>80558</v>
      </c>
      <c r="V18" s="234">
        <v>32093</v>
      </c>
      <c r="W18" s="234">
        <v>26484</v>
      </c>
      <c r="X18" s="234">
        <v>16557</v>
      </c>
      <c r="Y18" s="234">
        <v>14269</v>
      </c>
      <c r="Z18" s="235">
        <v>4461549</v>
      </c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</row>
    <row r="19" spans="1:47" ht="16.5" customHeight="1">
      <c r="A19" s="1240"/>
      <c r="B19" s="1241"/>
      <c r="C19" s="1241"/>
      <c r="D19" s="225" t="s">
        <v>26</v>
      </c>
      <c r="E19" s="239">
        <v>0</v>
      </c>
      <c r="F19" s="239">
        <v>238</v>
      </c>
      <c r="G19" s="239">
        <v>479</v>
      </c>
      <c r="H19" s="239">
        <v>280</v>
      </c>
      <c r="I19" s="239">
        <v>1030</v>
      </c>
      <c r="J19" s="239">
        <v>1497</v>
      </c>
      <c r="K19" s="239">
        <v>3770</v>
      </c>
      <c r="L19" s="239">
        <v>5659</v>
      </c>
      <c r="M19" s="239">
        <v>4267</v>
      </c>
      <c r="N19" s="239">
        <v>8033</v>
      </c>
      <c r="O19" s="239">
        <v>8691</v>
      </c>
      <c r="P19" s="239">
        <v>8538</v>
      </c>
      <c r="Q19" s="239">
        <v>5934</v>
      </c>
      <c r="R19" s="239">
        <v>2583</v>
      </c>
      <c r="S19" s="239">
        <v>1194</v>
      </c>
      <c r="T19" s="239">
        <v>368</v>
      </c>
      <c r="U19" s="239">
        <v>325</v>
      </c>
      <c r="V19" s="239">
        <v>121</v>
      </c>
      <c r="W19" s="239">
        <v>78</v>
      </c>
      <c r="X19" s="239">
        <v>45</v>
      </c>
      <c r="Y19" s="239">
        <v>42</v>
      </c>
      <c r="Z19" s="240">
        <v>53172</v>
      </c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</row>
    <row r="20" spans="1:47" ht="16.5" customHeight="1">
      <c r="A20" s="1240"/>
      <c r="B20" s="1241" t="s">
        <v>31</v>
      </c>
      <c r="C20" s="1247" t="s">
        <v>55</v>
      </c>
      <c r="D20" s="224" t="s">
        <v>27</v>
      </c>
      <c r="E20" s="232">
        <v>0</v>
      </c>
      <c r="F20" s="232">
        <v>0</v>
      </c>
      <c r="G20" s="232">
        <v>0</v>
      </c>
      <c r="H20" s="232">
        <v>0</v>
      </c>
      <c r="I20" s="232">
        <v>3</v>
      </c>
      <c r="J20" s="232">
        <v>25</v>
      </c>
      <c r="K20" s="232">
        <v>13</v>
      </c>
      <c r="L20" s="232">
        <v>3</v>
      </c>
      <c r="M20" s="232">
        <v>2</v>
      </c>
      <c r="N20" s="232">
        <v>20</v>
      </c>
      <c r="O20" s="232">
        <v>12</v>
      </c>
      <c r="P20" s="232">
        <v>13</v>
      </c>
      <c r="Q20" s="232">
        <v>4</v>
      </c>
      <c r="R20" s="232">
        <v>1</v>
      </c>
      <c r="S20" s="232">
        <v>0</v>
      </c>
      <c r="T20" s="232">
        <v>0</v>
      </c>
      <c r="U20" s="232">
        <v>0</v>
      </c>
      <c r="V20" s="232">
        <v>0</v>
      </c>
      <c r="W20" s="232">
        <v>0</v>
      </c>
      <c r="X20" s="232">
        <v>0</v>
      </c>
      <c r="Y20" s="232">
        <v>0</v>
      </c>
      <c r="Z20" s="233">
        <v>96</v>
      </c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</row>
    <row r="21" spans="1:47" ht="16.5" customHeight="1">
      <c r="A21" s="1240"/>
      <c r="B21" s="1241"/>
      <c r="C21" s="1247"/>
      <c r="D21" s="226" t="s">
        <v>28</v>
      </c>
      <c r="E21" s="234">
        <v>0</v>
      </c>
      <c r="F21" s="234">
        <v>0</v>
      </c>
      <c r="G21" s="234">
        <v>5</v>
      </c>
      <c r="H21" s="234">
        <v>11</v>
      </c>
      <c r="I21" s="234">
        <v>88</v>
      </c>
      <c r="J21" s="234">
        <v>2203</v>
      </c>
      <c r="K21" s="234">
        <v>1032</v>
      </c>
      <c r="L21" s="234">
        <v>326</v>
      </c>
      <c r="M21" s="234">
        <v>262</v>
      </c>
      <c r="N21" s="234">
        <v>2413</v>
      </c>
      <c r="O21" s="234">
        <v>1405</v>
      </c>
      <c r="P21" s="234">
        <v>1653</v>
      </c>
      <c r="Q21" s="234">
        <v>467</v>
      </c>
      <c r="R21" s="234">
        <v>128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0</v>
      </c>
      <c r="Z21" s="235">
        <v>9993</v>
      </c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</row>
    <row r="22" spans="1:47" ht="16.5" customHeight="1">
      <c r="A22" s="1240"/>
      <c r="B22" s="1241"/>
      <c r="C22" s="1247"/>
      <c r="D22" s="225" t="s">
        <v>26</v>
      </c>
      <c r="E22" s="236">
        <v>0</v>
      </c>
      <c r="F22" s="236">
        <v>0</v>
      </c>
      <c r="G22" s="236">
        <v>1</v>
      </c>
      <c r="H22" s="236">
        <v>0</v>
      </c>
      <c r="I22" s="236">
        <v>6</v>
      </c>
      <c r="J22" s="236">
        <v>106</v>
      </c>
      <c r="K22" s="236">
        <v>36</v>
      </c>
      <c r="L22" s="236">
        <v>7</v>
      </c>
      <c r="M22" s="236">
        <v>6</v>
      </c>
      <c r="N22" s="236">
        <v>32</v>
      </c>
      <c r="O22" s="236">
        <v>12</v>
      </c>
      <c r="P22" s="236">
        <v>21</v>
      </c>
      <c r="Q22" s="236">
        <v>7</v>
      </c>
      <c r="R22" s="236">
        <v>2</v>
      </c>
      <c r="S22" s="236">
        <v>0</v>
      </c>
      <c r="T22" s="236">
        <v>0</v>
      </c>
      <c r="U22" s="236">
        <v>0</v>
      </c>
      <c r="V22" s="236">
        <v>0</v>
      </c>
      <c r="W22" s="236">
        <v>0</v>
      </c>
      <c r="X22" s="236">
        <v>0</v>
      </c>
      <c r="Y22" s="236">
        <v>0</v>
      </c>
      <c r="Z22" s="237">
        <v>236</v>
      </c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</row>
    <row r="23" spans="1:47" ht="16.5" customHeight="1">
      <c r="A23" s="1240"/>
      <c r="B23" s="1241"/>
      <c r="C23" s="1247" t="s">
        <v>56</v>
      </c>
      <c r="D23" s="224" t="s">
        <v>27</v>
      </c>
      <c r="E23" s="232">
        <v>0</v>
      </c>
      <c r="F23" s="232">
        <v>0</v>
      </c>
      <c r="G23" s="232">
        <v>0</v>
      </c>
      <c r="H23" s="232">
        <v>1</v>
      </c>
      <c r="I23" s="232">
        <v>5</v>
      </c>
      <c r="J23" s="232">
        <v>1</v>
      </c>
      <c r="K23" s="232">
        <v>0</v>
      </c>
      <c r="L23" s="232">
        <v>5</v>
      </c>
      <c r="M23" s="232">
        <v>0</v>
      </c>
      <c r="N23" s="232">
        <v>1</v>
      </c>
      <c r="O23" s="232">
        <v>0</v>
      </c>
      <c r="P23" s="232">
        <v>0</v>
      </c>
      <c r="Q23" s="232">
        <v>0</v>
      </c>
      <c r="R23" s="232">
        <v>0</v>
      </c>
      <c r="S23" s="232">
        <v>0</v>
      </c>
      <c r="T23" s="232">
        <v>0</v>
      </c>
      <c r="U23" s="232">
        <v>0</v>
      </c>
      <c r="V23" s="232">
        <v>0</v>
      </c>
      <c r="W23" s="232">
        <v>0</v>
      </c>
      <c r="X23" s="232">
        <v>0</v>
      </c>
      <c r="Y23" s="232">
        <v>0</v>
      </c>
      <c r="Z23" s="233">
        <v>14</v>
      </c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</row>
    <row r="24" spans="1:47" ht="16.5" customHeight="1">
      <c r="A24" s="1240"/>
      <c r="B24" s="1241"/>
      <c r="C24" s="1247"/>
      <c r="D24" s="226" t="s">
        <v>28</v>
      </c>
      <c r="E24" s="234">
        <v>0</v>
      </c>
      <c r="F24" s="234">
        <v>0</v>
      </c>
      <c r="G24" s="234">
        <v>4</v>
      </c>
      <c r="H24" s="234">
        <v>59</v>
      </c>
      <c r="I24" s="234">
        <v>369</v>
      </c>
      <c r="J24" s="234">
        <v>73</v>
      </c>
      <c r="K24" s="234">
        <v>0</v>
      </c>
      <c r="L24" s="234">
        <v>507</v>
      </c>
      <c r="M24" s="234">
        <v>0</v>
      </c>
      <c r="N24" s="234">
        <v>170</v>
      </c>
      <c r="O24" s="234">
        <v>0</v>
      </c>
      <c r="P24" s="234">
        <v>11</v>
      </c>
      <c r="Q24" s="234">
        <v>0</v>
      </c>
      <c r="R24" s="234">
        <v>0</v>
      </c>
      <c r="S24" s="234">
        <v>0</v>
      </c>
      <c r="T24" s="234">
        <v>0</v>
      </c>
      <c r="U24" s="234">
        <v>0</v>
      </c>
      <c r="V24" s="234">
        <v>0</v>
      </c>
      <c r="W24" s="234">
        <v>0</v>
      </c>
      <c r="X24" s="234">
        <v>0</v>
      </c>
      <c r="Y24" s="234">
        <v>0</v>
      </c>
      <c r="Z24" s="235">
        <v>1193</v>
      </c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</row>
    <row r="25" spans="1:47" ht="16.5" customHeight="1">
      <c r="A25" s="1240"/>
      <c r="B25" s="1241"/>
      <c r="C25" s="1247"/>
      <c r="D25" s="225" t="s">
        <v>26</v>
      </c>
      <c r="E25" s="236">
        <v>0</v>
      </c>
      <c r="F25" s="236">
        <v>0</v>
      </c>
      <c r="G25" s="236">
        <v>0</v>
      </c>
      <c r="H25" s="236">
        <v>4</v>
      </c>
      <c r="I25" s="236">
        <v>25</v>
      </c>
      <c r="J25" s="236">
        <v>3</v>
      </c>
      <c r="K25" s="236">
        <v>0</v>
      </c>
      <c r="L25" s="236">
        <v>14</v>
      </c>
      <c r="M25" s="236">
        <v>0</v>
      </c>
      <c r="N25" s="236">
        <v>2</v>
      </c>
      <c r="O25" s="236">
        <v>0</v>
      </c>
      <c r="P25" s="236">
        <v>0</v>
      </c>
      <c r="Q25" s="236">
        <v>0</v>
      </c>
      <c r="R25" s="236">
        <v>0</v>
      </c>
      <c r="S25" s="236">
        <v>0</v>
      </c>
      <c r="T25" s="236">
        <v>0</v>
      </c>
      <c r="U25" s="236">
        <v>0</v>
      </c>
      <c r="V25" s="236">
        <v>0</v>
      </c>
      <c r="W25" s="236">
        <v>0</v>
      </c>
      <c r="X25" s="236">
        <v>0</v>
      </c>
      <c r="Y25" s="236">
        <v>0</v>
      </c>
      <c r="Z25" s="238">
        <v>48</v>
      </c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</row>
    <row r="26" spans="1:47" ht="16.5" customHeight="1">
      <c r="A26" s="1240"/>
      <c r="B26" s="1241" t="s">
        <v>30</v>
      </c>
      <c r="C26" s="1241"/>
      <c r="D26" s="224" t="s">
        <v>27</v>
      </c>
      <c r="E26" s="232">
        <v>0</v>
      </c>
      <c r="F26" s="232">
        <v>0</v>
      </c>
      <c r="G26" s="232">
        <v>1</v>
      </c>
      <c r="H26" s="232">
        <v>2</v>
      </c>
      <c r="I26" s="232">
        <v>8</v>
      </c>
      <c r="J26" s="232">
        <v>26</v>
      </c>
      <c r="K26" s="232">
        <v>13</v>
      </c>
      <c r="L26" s="232">
        <v>9</v>
      </c>
      <c r="M26" s="232">
        <v>2</v>
      </c>
      <c r="N26" s="232">
        <v>21</v>
      </c>
      <c r="O26" s="232">
        <v>12</v>
      </c>
      <c r="P26" s="232">
        <v>13</v>
      </c>
      <c r="Q26" s="232">
        <v>4</v>
      </c>
      <c r="R26" s="232">
        <v>1</v>
      </c>
      <c r="S26" s="232">
        <v>0</v>
      </c>
      <c r="T26" s="232">
        <v>0</v>
      </c>
      <c r="U26" s="232">
        <v>0</v>
      </c>
      <c r="V26" s="232">
        <v>0</v>
      </c>
      <c r="W26" s="232">
        <v>0</v>
      </c>
      <c r="X26" s="232">
        <v>0</v>
      </c>
      <c r="Y26" s="232">
        <v>0</v>
      </c>
      <c r="Z26" s="233">
        <v>110</v>
      </c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</row>
    <row r="27" spans="1:47" ht="16.5" customHeight="1">
      <c r="A27" s="1240"/>
      <c r="B27" s="1241"/>
      <c r="C27" s="1241"/>
      <c r="D27" s="226" t="s">
        <v>28</v>
      </c>
      <c r="E27" s="234">
        <v>0</v>
      </c>
      <c r="F27" s="234">
        <v>0</v>
      </c>
      <c r="G27" s="234">
        <v>9</v>
      </c>
      <c r="H27" s="234">
        <v>70</v>
      </c>
      <c r="I27" s="234">
        <v>457</v>
      </c>
      <c r="J27" s="234">
        <v>2276</v>
      </c>
      <c r="K27" s="234">
        <v>1032</v>
      </c>
      <c r="L27" s="234">
        <v>833</v>
      </c>
      <c r="M27" s="234">
        <v>262</v>
      </c>
      <c r="N27" s="234">
        <v>2583</v>
      </c>
      <c r="O27" s="234">
        <v>1405</v>
      </c>
      <c r="P27" s="234">
        <v>1664</v>
      </c>
      <c r="Q27" s="234">
        <v>467</v>
      </c>
      <c r="R27" s="234">
        <v>128</v>
      </c>
      <c r="S27" s="234">
        <v>0</v>
      </c>
      <c r="T27" s="234">
        <v>0</v>
      </c>
      <c r="U27" s="234">
        <v>0</v>
      </c>
      <c r="V27" s="234">
        <v>0</v>
      </c>
      <c r="W27" s="234">
        <v>0</v>
      </c>
      <c r="X27" s="234">
        <v>0</v>
      </c>
      <c r="Y27" s="234">
        <v>0</v>
      </c>
      <c r="Z27" s="235">
        <v>11186</v>
      </c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</row>
    <row r="28" spans="1:47" ht="16.5" customHeight="1">
      <c r="A28" s="1240"/>
      <c r="B28" s="1241"/>
      <c r="C28" s="1241"/>
      <c r="D28" s="225" t="s">
        <v>26</v>
      </c>
      <c r="E28" s="239">
        <v>0</v>
      </c>
      <c r="F28" s="239">
        <v>0</v>
      </c>
      <c r="G28" s="239">
        <v>1</v>
      </c>
      <c r="H28" s="239">
        <v>4</v>
      </c>
      <c r="I28" s="239">
        <v>31</v>
      </c>
      <c r="J28" s="239">
        <v>109</v>
      </c>
      <c r="K28" s="239">
        <v>36</v>
      </c>
      <c r="L28" s="239">
        <v>21</v>
      </c>
      <c r="M28" s="239">
        <v>6</v>
      </c>
      <c r="N28" s="239">
        <v>34</v>
      </c>
      <c r="O28" s="239">
        <v>12</v>
      </c>
      <c r="P28" s="239">
        <v>21</v>
      </c>
      <c r="Q28" s="239">
        <v>7</v>
      </c>
      <c r="R28" s="239">
        <v>2</v>
      </c>
      <c r="S28" s="239">
        <v>0</v>
      </c>
      <c r="T28" s="239">
        <v>0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40">
        <v>284</v>
      </c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</row>
    <row r="29" spans="1:47" ht="16.5" customHeight="1">
      <c r="A29" s="1240" t="s">
        <v>24</v>
      </c>
      <c r="B29" s="1241"/>
      <c r="C29" s="1241"/>
      <c r="D29" s="224" t="s">
        <v>27</v>
      </c>
      <c r="E29" s="232">
        <v>0</v>
      </c>
      <c r="F29" s="232">
        <v>14</v>
      </c>
      <c r="G29" s="232">
        <v>34</v>
      </c>
      <c r="H29" s="232">
        <v>30</v>
      </c>
      <c r="I29" s="232">
        <v>129</v>
      </c>
      <c r="J29" s="232">
        <v>225</v>
      </c>
      <c r="K29" s="232">
        <v>501</v>
      </c>
      <c r="L29" s="232">
        <v>725</v>
      </c>
      <c r="M29" s="232">
        <v>551</v>
      </c>
      <c r="N29" s="232">
        <v>1193</v>
      </c>
      <c r="O29" s="232">
        <v>1483</v>
      </c>
      <c r="P29" s="232">
        <v>1699</v>
      </c>
      <c r="Q29" s="232">
        <v>1474</v>
      </c>
      <c r="R29" s="232">
        <v>700</v>
      </c>
      <c r="S29" s="232">
        <v>357</v>
      </c>
      <c r="T29" s="232">
        <v>132</v>
      </c>
      <c r="U29" s="232">
        <v>131</v>
      </c>
      <c r="V29" s="232">
        <v>55</v>
      </c>
      <c r="W29" s="232">
        <v>44</v>
      </c>
      <c r="X29" s="232">
        <v>28</v>
      </c>
      <c r="Y29" s="232">
        <v>26</v>
      </c>
      <c r="Z29" s="233">
        <v>9530</v>
      </c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</row>
    <row r="30" spans="1:47" ht="16.5" customHeight="1">
      <c r="A30" s="1240"/>
      <c r="B30" s="1241"/>
      <c r="C30" s="1241"/>
      <c r="D30" s="226" t="s">
        <v>28</v>
      </c>
      <c r="E30" s="234">
        <v>0</v>
      </c>
      <c r="F30" s="234">
        <v>895</v>
      </c>
      <c r="G30" s="234">
        <v>3899</v>
      </c>
      <c r="H30" s="234">
        <v>3773</v>
      </c>
      <c r="I30" s="234">
        <v>19975</v>
      </c>
      <c r="J30" s="234">
        <v>41503</v>
      </c>
      <c r="K30" s="234">
        <v>128419</v>
      </c>
      <c r="L30" s="234">
        <v>242876</v>
      </c>
      <c r="M30" s="234">
        <v>243656</v>
      </c>
      <c r="N30" s="234">
        <v>554047</v>
      </c>
      <c r="O30" s="234">
        <v>734099</v>
      </c>
      <c r="P30" s="234">
        <v>883627</v>
      </c>
      <c r="Q30" s="234">
        <v>767430</v>
      </c>
      <c r="R30" s="234">
        <v>389916</v>
      </c>
      <c r="S30" s="234">
        <v>210262</v>
      </c>
      <c r="T30" s="234">
        <v>78397</v>
      </c>
      <c r="U30" s="234">
        <v>80558</v>
      </c>
      <c r="V30" s="234">
        <v>32093</v>
      </c>
      <c r="W30" s="234">
        <v>26484</v>
      </c>
      <c r="X30" s="234">
        <v>16557</v>
      </c>
      <c r="Y30" s="234">
        <v>14269</v>
      </c>
      <c r="Z30" s="235">
        <v>4472735</v>
      </c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</row>
    <row r="31" spans="1:47" ht="16.5" customHeight="1">
      <c r="A31" s="1240"/>
      <c r="B31" s="1241"/>
      <c r="C31" s="1241"/>
      <c r="D31" s="225" t="s">
        <v>26</v>
      </c>
      <c r="E31" s="239">
        <v>0</v>
      </c>
      <c r="F31" s="239">
        <v>238</v>
      </c>
      <c r="G31" s="239">
        <v>480</v>
      </c>
      <c r="H31" s="239">
        <v>284</v>
      </c>
      <c r="I31" s="239">
        <v>1061</v>
      </c>
      <c r="J31" s="239">
        <v>1606</v>
      </c>
      <c r="K31" s="239">
        <v>3806</v>
      </c>
      <c r="L31" s="239">
        <v>5680</v>
      </c>
      <c r="M31" s="239">
        <v>4273</v>
      </c>
      <c r="N31" s="239">
        <v>8067</v>
      </c>
      <c r="O31" s="239">
        <v>8703</v>
      </c>
      <c r="P31" s="239">
        <v>8559</v>
      </c>
      <c r="Q31" s="239">
        <v>5941</v>
      </c>
      <c r="R31" s="239">
        <v>2585</v>
      </c>
      <c r="S31" s="239">
        <v>1194</v>
      </c>
      <c r="T31" s="239">
        <v>368</v>
      </c>
      <c r="U31" s="239">
        <v>325</v>
      </c>
      <c r="V31" s="239">
        <v>121</v>
      </c>
      <c r="W31" s="239">
        <v>78</v>
      </c>
      <c r="X31" s="239">
        <v>45</v>
      </c>
      <c r="Y31" s="239">
        <v>42</v>
      </c>
      <c r="Z31" s="240">
        <v>53456</v>
      </c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</row>
    <row r="32" spans="1:47" ht="16.5" customHeight="1">
      <c r="A32" s="1240" t="s">
        <v>34</v>
      </c>
      <c r="B32" s="1241" t="s">
        <v>29</v>
      </c>
      <c r="C32" s="1247" t="s">
        <v>53</v>
      </c>
      <c r="D32" s="224" t="s">
        <v>27</v>
      </c>
      <c r="E32" s="232">
        <v>0</v>
      </c>
      <c r="F32" s="232">
        <v>0</v>
      </c>
      <c r="G32" s="232">
        <v>0</v>
      </c>
      <c r="H32" s="232">
        <v>0</v>
      </c>
      <c r="I32" s="232">
        <v>0</v>
      </c>
      <c r="J32" s="232">
        <v>0</v>
      </c>
      <c r="K32" s="232">
        <v>0</v>
      </c>
      <c r="L32" s="232">
        <v>0</v>
      </c>
      <c r="M32" s="232">
        <v>1</v>
      </c>
      <c r="N32" s="232">
        <v>1</v>
      </c>
      <c r="O32" s="232">
        <v>1</v>
      </c>
      <c r="P32" s="232">
        <v>5</v>
      </c>
      <c r="Q32" s="232">
        <v>1</v>
      </c>
      <c r="R32" s="232">
        <v>95</v>
      </c>
      <c r="S32" s="232">
        <v>52</v>
      </c>
      <c r="T32" s="232">
        <v>54</v>
      </c>
      <c r="U32" s="232">
        <v>32</v>
      </c>
      <c r="V32" s="232">
        <v>25</v>
      </c>
      <c r="W32" s="232">
        <v>4</v>
      </c>
      <c r="X32" s="232">
        <v>10</v>
      </c>
      <c r="Y32" s="232">
        <v>12</v>
      </c>
      <c r="Z32" s="233">
        <v>293</v>
      </c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</row>
    <row r="33" spans="1:47" ht="16.5" customHeight="1">
      <c r="A33" s="1240"/>
      <c r="B33" s="1241"/>
      <c r="C33" s="1247"/>
      <c r="D33" s="226" t="s">
        <v>28</v>
      </c>
      <c r="E33" s="234">
        <v>0</v>
      </c>
      <c r="F33" s="234">
        <v>0</v>
      </c>
      <c r="G33" s="234">
        <v>0</v>
      </c>
      <c r="H33" s="234">
        <v>0</v>
      </c>
      <c r="I33" s="234">
        <v>0</v>
      </c>
      <c r="J33" s="234">
        <v>48</v>
      </c>
      <c r="K33" s="234">
        <v>0</v>
      </c>
      <c r="L33" s="234">
        <v>0</v>
      </c>
      <c r="M33" s="234">
        <v>200</v>
      </c>
      <c r="N33" s="234">
        <v>317</v>
      </c>
      <c r="O33" s="234">
        <v>242</v>
      </c>
      <c r="P33" s="234">
        <v>1016</v>
      </c>
      <c r="Q33" s="234">
        <v>276</v>
      </c>
      <c r="R33" s="234">
        <v>23785</v>
      </c>
      <c r="S33" s="234">
        <v>12377</v>
      </c>
      <c r="T33" s="234">
        <v>13100</v>
      </c>
      <c r="U33" s="234">
        <v>7362</v>
      </c>
      <c r="V33" s="234">
        <v>6165</v>
      </c>
      <c r="W33" s="234">
        <v>878</v>
      </c>
      <c r="X33" s="234">
        <v>2218</v>
      </c>
      <c r="Y33" s="234">
        <v>2867</v>
      </c>
      <c r="Z33" s="235">
        <v>70851</v>
      </c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</row>
    <row r="34" spans="1:47" ht="16.5" customHeight="1">
      <c r="A34" s="1240"/>
      <c r="B34" s="1241"/>
      <c r="C34" s="1247"/>
      <c r="D34" s="225" t="s">
        <v>26</v>
      </c>
      <c r="E34" s="236">
        <v>0</v>
      </c>
      <c r="F34" s="236">
        <v>0</v>
      </c>
      <c r="G34" s="236">
        <v>0</v>
      </c>
      <c r="H34" s="236">
        <v>0</v>
      </c>
      <c r="I34" s="236">
        <v>0</v>
      </c>
      <c r="J34" s="236">
        <v>3</v>
      </c>
      <c r="K34" s="236">
        <v>0</v>
      </c>
      <c r="L34" s="236">
        <v>0</v>
      </c>
      <c r="M34" s="236">
        <v>4</v>
      </c>
      <c r="N34" s="236">
        <v>5</v>
      </c>
      <c r="O34" s="236">
        <v>2</v>
      </c>
      <c r="P34" s="236">
        <v>3</v>
      </c>
      <c r="Q34" s="236">
        <v>1</v>
      </c>
      <c r="R34" s="236">
        <v>129</v>
      </c>
      <c r="S34" s="236">
        <v>64</v>
      </c>
      <c r="T34" s="236">
        <v>69</v>
      </c>
      <c r="U34" s="236">
        <v>38</v>
      </c>
      <c r="V34" s="236">
        <v>31</v>
      </c>
      <c r="W34" s="236">
        <v>5</v>
      </c>
      <c r="X34" s="236">
        <v>8</v>
      </c>
      <c r="Y34" s="236">
        <v>12</v>
      </c>
      <c r="Z34" s="237">
        <v>374</v>
      </c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</row>
    <row r="35" spans="1:47" ht="16.5" customHeight="1">
      <c r="A35" s="1240"/>
      <c r="B35" s="1241"/>
      <c r="C35" s="1247" t="s">
        <v>54</v>
      </c>
      <c r="D35" s="224" t="s">
        <v>27</v>
      </c>
      <c r="E35" s="232">
        <v>0</v>
      </c>
      <c r="F35" s="232">
        <v>0</v>
      </c>
      <c r="G35" s="232">
        <v>0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232">
        <v>0</v>
      </c>
      <c r="N35" s="232">
        <v>0</v>
      </c>
      <c r="O35" s="232">
        <v>0</v>
      </c>
      <c r="P35" s="232">
        <v>0</v>
      </c>
      <c r="Q35" s="232">
        <v>0</v>
      </c>
      <c r="R35" s="232">
        <v>0</v>
      </c>
      <c r="S35" s="232">
        <v>0</v>
      </c>
      <c r="T35" s="232">
        <v>0</v>
      </c>
      <c r="U35" s="232">
        <v>0</v>
      </c>
      <c r="V35" s="232">
        <v>7</v>
      </c>
      <c r="W35" s="232">
        <v>0</v>
      </c>
      <c r="X35" s="232">
        <v>8</v>
      </c>
      <c r="Y35" s="232">
        <v>0</v>
      </c>
      <c r="Z35" s="233">
        <v>15</v>
      </c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</row>
    <row r="36" spans="1:47" ht="16.5" customHeight="1">
      <c r="A36" s="1240"/>
      <c r="B36" s="1241"/>
      <c r="C36" s="1247"/>
      <c r="D36" s="226" t="s">
        <v>28</v>
      </c>
      <c r="E36" s="234">
        <v>0</v>
      </c>
      <c r="F36" s="234">
        <v>0</v>
      </c>
      <c r="G36" s="234">
        <v>0</v>
      </c>
      <c r="H36" s="234">
        <v>0</v>
      </c>
      <c r="I36" s="234">
        <v>0</v>
      </c>
      <c r="J36" s="234">
        <v>0</v>
      </c>
      <c r="K36" s="234">
        <v>0</v>
      </c>
      <c r="L36" s="234">
        <v>0</v>
      </c>
      <c r="M36" s="234">
        <v>0</v>
      </c>
      <c r="N36" s="234">
        <v>0</v>
      </c>
      <c r="O36" s="234">
        <v>77</v>
      </c>
      <c r="P36" s="234">
        <v>0</v>
      </c>
      <c r="Q36" s="234">
        <v>0</v>
      </c>
      <c r="R36" s="234">
        <v>0</v>
      </c>
      <c r="S36" s="234">
        <v>0</v>
      </c>
      <c r="T36" s="234">
        <v>0</v>
      </c>
      <c r="U36" s="234">
        <v>0</v>
      </c>
      <c r="V36" s="234">
        <v>1672</v>
      </c>
      <c r="W36" s="234">
        <v>0</v>
      </c>
      <c r="X36" s="234">
        <v>1973</v>
      </c>
      <c r="Y36" s="234">
        <v>0</v>
      </c>
      <c r="Z36" s="235">
        <v>3722</v>
      </c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</row>
    <row r="37" spans="1:47" ht="16.5" customHeight="1">
      <c r="A37" s="1240"/>
      <c r="B37" s="1241"/>
      <c r="C37" s="1247"/>
      <c r="D37" s="225" t="s">
        <v>26</v>
      </c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6">
        <v>0</v>
      </c>
      <c r="K37" s="236">
        <v>0</v>
      </c>
      <c r="L37" s="236">
        <v>0</v>
      </c>
      <c r="M37" s="236">
        <v>0</v>
      </c>
      <c r="N37" s="236">
        <v>0</v>
      </c>
      <c r="O37" s="236">
        <v>1</v>
      </c>
      <c r="P37" s="236">
        <v>0</v>
      </c>
      <c r="Q37" s="236">
        <v>0</v>
      </c>
      <c r="R37" s="236">
        <v>0</v>
      </c>
      <c r="S37" s="236">
        <v>0</v>
      </c>
      <c r="T37" s="236">
        <v>0</v>
      </c>
      <c r="U37" s="236">
        <v>0</v>
      </c>
      <c r="V37" s="236">
        <v>10</v>
      </c>
      <c r="W37" s="236">
        <v>0</v>
      </c>
      <c r="X37" s="236">
        <v>12</v>
      </c>
      <c r="Y37" s="236">
        <v>0</v>
      </c>
      <c r="Z37" s="237">
        <v>23</v>
      </c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</row>
    <row r="38" spans="1:47" ht="16.5" customHeight="1">
      <c r="A38" s="1240"/>
      <c r="B38" s="1241" t="s">
        <v>30</v>
      </c>
      <c r="C38" s="1241"/>
      <c r="D38" s="224" t="s">
        <v>27</v>
      </c>
      <c r="E38" s="232">
        <v>0</v>
      </c>
      <c r="F38" s="232">
        <v>0</v>
      </c>
      <c r="G38" s="232">
        <v>0</v>
      </c>
      <c r="H38" s="232">
        <v>0</v>
      </c>
      <c r="I38" s="232">
        <v>0</v>
      </c>
      <c r="J38" s="232">
        <v>0</v>
      </c>
      <c r="K38" s="232">
        <v>0</v>
      </c>
      <c r="L38" s="232">
        <v>0</v>
      </c>
      <c r="M38" s="232">
        <v>1</v>
      </c>
      <c r="N38" s="232">
        <v>1</v>
      </c>
      <c r="O38" s="232">
        <v>1</v>
      </c>
      <c r="P38" s="232">
        <v>5</v>
      </c>
      <c r="Q38" s="232">
        <v>1</v>
      </c>
      <c r="R38" s="232">
        <v>95</v>
      </c>
      <c r="S38" s="232">
        <v>52</v>
      </c>
      <c r="T38" s="232">
        <v>54</v>
      </c>
      <c r="U38" s="232">
        <v>32</v>
      </c>
      <c r="V38" s="232">
        <v>32</v>
      </c>
      <c r="W38" s="232">
        <v>4</v>
      </c>
      <c r="X38" s="232">
        <v>18</v>
      </c>
      <c r="Y38" s="232">
        <v>12</v>
      </c>
      <c r="Z38" s="233">
        <v>308</v>
      </c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</row>
    <row r="39" spans="1:47" ht="16.5" customHeight="1">
      <c r="A39" s="1240"/>
      <c r="B39" s="1241"/>
      <c r="C39" s="1241"/>
      <c r="D39" s="226" t="s">
        <v>28</v>
      </c>
      <c r="E39" s="234">
        <v>0</v>
      </c>
      <c r="F39" s="234">
        <v>0</v>
      </c>
      <c r="G39" s="234">
        <v>0</v>
      </c>
      <c r="H39" s="234">
        <v>0</v>
      </c>
      <c r="I39" s="234">
        <v>0</v>
      </c>
      <c r="J39" s="234">
        <v>48</v>
      </c>
      <c r="K39" s="234">
        <v>0</v>
      </c>
      <c r="L39" s="234">
        <v>0</v>
      </c>
      <c r="M39" s="234">
        <v>200</v>
      </c>
      <c r="N39" s="234">
        <v>317</v>
      </c>
      <c r="O39" s="234">
        <v>319</v>
      </c>
      <c r="P39" s="234">
        <v>1016</v>
      </c>
      <c r="Q39" s="234">
        <v>276</v>
      </c>
      <c r="R39" s="234">
        <v>23785</v>
      </c>
      <c r="S39" s="234">
        <v>12377</v>
      </c>
      <c r="T39" s="234">
        <v>13100</v>
      </c>
      <c r="U39" s="234">
        <v>7362</v>
      </c>
      <c r="V39" s="234">
        <v>7837</v>
      </c>
      <c r="W39" s="234">
        <v>878</v>
      </c>
      <c r="X39" s="234">
        <v>4191</v>
      </c>
      <c r="Y39" s="234">
        <v>2867</v>
      </c>
      <c r="Z39" s="235">
        <v>74573</v>
      </c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</row>
    <row r="40" spans="1:47" ht="16.5" customHeight="1">
      <c r="A40" s="1240"/>
      <c r="B40" s="1241"/>
      <c r="C40" s="1241"/>
      <c r="D40" s="225" t="s">
        <v>26</v>
      </c>
      <c r="E40" s="239">
        <v>0</v>
      </c>
      <c r="F40" s="239">
        <v>0</v>
      </c>
      <c r="G40" s="239">
        <v>0</v>
      </c>
      <c r="H40" s="239">
        <v>0</v>
      </c>
      <c r="I40" s="239">
        <v>0</v>
      </c>
      <c r="J40" s="239">
        <v>3</v>
      </c>
      <c r="K40" s="239">
        <v>0</v>
      </c>
      <c r="L40" s="239">
        <v>0</v>
      </c>
      <c r="M40" s="239">
        <v>4</v>
      </c>
      <c r="N40" s="239">
        <v>5</v>
      </c>
      <c r="O40" s="239">
        <v>3</v>
      </c>
      <c r="P40" s="239">
        <v>3</v>
      </c>
      <c r="Q40" s="239">
        <v>1</v>
      </c>
      <c r="R40" s="239">
        <v>129</v>
      </c>
      <c r="S40" s="239">
        <v>64</v>
      </c>
      <c r="T40" s="239">
        <v>69</v>
      </c>
      <c r="U40" s="239">
        <v>38</v>
      </c>
      <c r="V40" s="239">
        <v>41</v>
      </c>
      <c r="W40" s="239">
        <v>5</v>
      </c>
      <c r="X40" s="239">
        <v>20</v>
      </c>
      <c r="Y40" s="239">
        <v>12</v>
      </c>
      <c r="Z40" s="240">
        <v>397</v>
      </c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</row>
    <row r="41" spans="1:47" ht="16.5" customHeight="1">
      <c r="A41" s="1240"/>
      <c r="B41" s="1241" t="s">
        <v>31</v>
      </c>
      <c r="C41" s="1247" t="s">
        <v>55</v>
      </c>
      <c r="D41" s="224" t="s">
        <v>27</v>
      </c>
      <c r="E41" s="232">
        <v>0</v>
      </c>
      <c r="F41" s="232">
        <v>0</v>
      </c>
      <c r="G41" s="232">
        <v>0</v>
      </c>
      <c r="H41" s="232">
        <v>0</v>
      </c>
      <c r="I41" s="232">
        <v>0</v>
      </c>
      <c r="J41" s="232">
        <v>0</v>
      </c>
      <c r="K41" s="232">
        <v>0</v>
      </c>
      <c r="L41" s="232">
        <v>0</v>
      </c>
      <c r="M41" s="232">
        <v>0</v>
      </c>
      <c r="N41" s="232">
        <v>0</v>
      </c>
      <c r="O41" s="232">
        <v>0</v>
      </c>
      <c r="P41" s="232">
        <v>0</v>
      </c>
      <c r="Q41" s="232">
        <v>0</v>
      </c>
      <c r="R41" s="232">
        <v>0</v>
      </c>
      <c r="S41" s="232">
        <v>0</v>
      </c>
      <c r="T41" s="232">
        <v>0</v>
      </c>
      <c r="U41" s="232">
        <v>0</v>
      </c>
      <c r="V41" s="232">
        <v>0</v>
      </c>
      <c r="W41" s="232">
        <v>0</v>
      </c>
      <c r="X41" s="232">
        <v>0</v>
      </c>
      <c r="Y41" s="232">
        <v>0</v>
      </c>
      <c r="Z41" s="233">
        <v>0</v>
      </c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</row>
    <row r="42" spans="1:47" ht="16.5" customHeight="1">
      <c r="A42" s="1240"/>
      <c r="B42" s="1241"/>
      <c r="C42" s="1247"/>
      <c r="D42" s="226" t="s">
        <v>28</v>
      </c>
      <c r="E42" s="234">
        <v>0</v>
      </c>
      <c r="F42" s="234">
        <v>0</v>
      </c>
      <c r="G42" s="234">
        <v>0</v>
      </c>
      <c r="H42" s="234">
        <v>0</v>
      </c>
      <c r="I42" s="234">
        <v>0</v>
      </c>
      <c r="J42" s="234">
        <v>0</v>
      </c>
      <c r="K42" s="234">
        <v>0</v>
      </c>
      <c r="L42" s="234">
        <v>0</v>
      </c>
      <c r="M42" s="234">
        <v>0</v>
      </c>
      <c r="N42" s="234">
        <v>0</v>
      </c>
      <c r="O42" s="234">
        <v>0</v>
      </c>
      <c r="P42" s="234">
        <v>0</v>
      </c>
      <c r="Q42" s="234">
        <v>0</v>
      </c>
      <c r="R42" s="234">
        <v>0</v>
      </c>
      <c r="S42" s="234">
        <v>0</v>
      </c>
      <c r="T42" s="234">
        <v>0</v>
      </c>
      <c r="U42" s="234">
        <v>0</v>
      </c>
      <c r="V42" s="234">
        <v>0</v>
      </c>
      <c r="W42" s="234">
        <v>0</v>
      </c>
      <c r="X42" s="234">
        <v>0</v>
      </c>
      <c r="Y42" s="234">
        <v>0</v>
      </c>
      <c r="Z42" s="235">
        <v>0</v>
      </c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</row>
    <row r="43" spans="1:47" ht="16.5" customHeight="1">
      <c r="A43" s="1240"/>
      <c r="B43" s="1241"/>
      <c r="C43" s="1247"/>
      <c r="D43" s="225" t="s">
        <v>26</v>
      </c>
      <c r="E43" s="236">
        <v>0</v>
      </c>
      <c r="F43" s="236">
        <v>0</v>
      </c>
      <c r="G43" s="236">
        <v>0</v>
      </c>
      <c r="H43" s="236">
        <v>0</v>
      </c>
      <c r="I43" s="236">
        <v>0</v>
      </c>
      <c r="J43" s="236">
        <v>0</v>
      </c>
      <c r="K43" s="236">
        <v>0</v>
      </c>
      <c r="L43" s="236">
        <v>0</v>
      </c>
      <c r="M43" s="236">
        <v>0</v>
      </c>
      <c r="N43" s="236">
        <v>0</v>
      </c>
      <c r="O43" s="236">
        <v>0</v>
      </c>
      <c r="P43" s="236">
        <v>0</v>
      </c>
      <c r="Q43" s="236">
        <v>0</v>
      </c>
      <c r="R43" s="236">
        <v>0</v>
      </c>
      <c r="S43" s="236">
        <v>0</v>
      </c>
      <c r="T43" s="236">
        <v>0</v>
      </c>
      <c r="U43" s="236">
        <v>0</v>
      </c>
      <c r="V43" s="236">
        <v>0</v>
      </c>
      <c r="W43" s="236">
        <v>0</v>
      </c>
      <c r="X43" s="236">
        <v>0</v>
      </c>
      <c r="Y43" s="236">
        <v>0</v>
      </c>
      <c r="Z43" s="237">
        <v>0</v>
      </c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</row>
    <row r="44" spans="1:47" ht="16.5" customHeight="1">
      <c r="A44" s="1240"/>
      <c r="B44" s="1241"/>
      <c r="C44" s="1247" t="s">
        <v>56</v>
      </c>
      <c r="D44" s="224" t="s">
        <v>27</v>
      </c>
      <c r="E44" s="232">
        <v>0</v>
      </c>
      <c r="F44" s="232">
        <v>0</v>
      </c>
      <c r="G44" s="232">
        <v>0</v>
      </c>
      <c r="H44" s="232">
        <v>13</v>
      </c>
      <c r="I44" s="232">
        <v>103</v>
      </c>
      <c r="J44" s="232">
        <v>49</v>
      </c>
      <c r="K44" s="232">
        <v>53</v>
      </c>
      <c r="L44" s="232">
        <v>8</v>
      </c>
      <c r="M44" s="232">
        <v>53</v>
      </c>
      <c r="N44" s="232">
        <v>1403</v>
      </c>
      <c r="O44" s="232">
        <v>1002</v>
      </c>
      <c r="P44" s="232">
        <v>925</v>
      </c>
      <c r="Q44" s="232">
        <v>561</v>
      </c>
      <c r="R44" s="232">
        <v>354</v>
      </c>
      <c r="S44" s="232">
        <v>143</v>
      </c>
      <c r="T44" s="232">
        <v>106</v>
      </c>
      <c r="U44" s="232">
        <v>36</v>
      </c>
      <c r="V44" s="232">
        <v>52</v>
      </c>
      <c r="W44" s="232">
        <v>5</v>
      </c>
      <c r="X44" s="232">
        <v>4</v>
      </c>
      <c r="Y44" s="232">
        <v>8</v>
      </c>
      <c r="Z44" s="233">
        <v>4878</v>
      </c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</row>
    <row r="45" spans="1:47" ht="16.5" customHeight="1">
      <c r="A45" s="1240"/>
      <c r="B45" s="1241"/>
      <c r="C45" s="1247"/>
      <c r="D45" s="226" t="s">
        <v>28</v>
      </c>
      <c r="E45" s="234">
        <v>0</v>
      </c>
      <c r="F45" s="234">
        <v>0</v>
      </c>
      <c r="G45" s="234">
        <v>4</v>
      </c>
      <c r="H45" s="234">
        <v>471</v>
      </c>
      <c r="I45" s="234">
        <v>5532</v>
      </c>
      <c r="J45" s="234">
        <v>3698</v>
      </c>
      <c r="K45" s="234">
        <v>5328</v>
      </c>
      <c r="L45" s="234">
        <v>918</v>
      </c>
      <c r="M45" s="234">
        <v>7006</v>
      </c>
      <c r="N45" s="234">
        <v>184883</v>
      </c>
      <c r="O45" s="234">
        <v>134000</v>
      </c>
      <c r="P45" s="234">
        <v>124677</v>
      </c>
      <c r="Q45" s="234">
        <v>76538</v>
      </c>
      <c r="R45" s="234">
        <v>49467</v>
      </c>
      <c r="S45" s="234">
        <v>19908</v>
      </c>
      <c r="T45" s="234">
        <v>15520</v>
      </c>
      <c r="U45" s="234">
        <v>5171</v>
      </c>
      <c r="V45" s="234">
        <v>7393</v>
      </c>
      <c r="W45" s="234">
        <v>706</v>
      </c>
      <c r="X45" s="234">
        <v>597</v>
      </c>
      <c r="Y45" s="234">
        <v>1021</v>
      </c>
      <c r="Z45" s="235">
        <v>642838</v>
      </c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</row>
    <row r="46" spans="1:47" ht="16.5" customHeight="1">
      <c r="A46" s="1240"/>
      <c r="B46" s="1241"/>
      <c r="C46" s="1247"/>
      <c r="D46" s="225" t="s">
        <v>26</v>
      </c>
      <c r="E46" s="236">
        <v>0</v>
      </c>
      <c r="F46" s="236">
        <v>0</v>
      </c>
      <c r="G46" s="236">
        <v>0</v>
      </c>
      <c r="H46" s="236">
        <v>40</v>
      </c>
      <c r="I46" s="236">
        <v>380</v>
      </c>
      <c r="J46" s="236">
        <v>185</v>
      </c>
      <c r="K46" s="236">
        <v>178</v>
      </c>
      <c r="L46" s="236">
        <v>16</v>
      </c>
      <c r="M46" s="236">
        <v>101</v>
      </c>
      <c r="N46" s="236">
        <v>2306</v>
      </c>
      <c r="O46" s="236">
        <v>1723</v>
      </c>
      <c r="P46" s="236">
        <v>1560</v>
      </c>
      <c r="Q46" s="236">
        <v>1017</v>
      </c>
      <c r="R46" s="236">
        <v>667</v>
      </c>
      <c r="S46" s="236">
        <v>268</v>
      </c>
      <c r="T46" s="236">
        <v>204</v>
      </c>
      <c r="U46" s="236">
        <v>69</v>
      </c>
      <c r="V46" s="236">
        <v>102</v>
      </c>
      <c r="W46" s="236">
        <v>8</v>
      </c>
      <c r="X46" s="236">
        <v>8</v>
      </c>
      <c r="Y46" s="236">
        <v>13</v>
      </c>
      <c r="Z46" s="237">
        <v>8845</v>
      </c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</row>
    <row r="47" spans="1:47" ht="16.5" customHeight="1">
      <c r="A47" s="1240"/>
      <c r="B47" s="1241" t="s">
        <v>30</v>
      </c>
      <c r="C47" s="1241"/>
      <c r="D47" s="224" t="s">
        <v>27</v>
      </c>
      <c r="E47" s="232">
        <v>0</v>
      </c>
      <c r="F47" s="232">
        <v>0</v>
      </c>
      <c r="G47" s="232">
        <v>0</v>
      </c>
      <c r="H47" s="232">
        <v>13</v>
      </c>
      <c r="I47" s="232">
        <v>103</v>
      </c>
      <c r="J47" s="232">
        <v>49</v>
      </c>
      <c r="K47" s="232">
        <v>53</v>
      </c>
      <c r="L47" s="232">
        <v>8</v>
      </c>
      <c r="M47" s="232">
        <v>53</v>
      </c>
      <c r="N47" s="232">
        <v>1403</v>
      </c>
      <c r="O47" s="232">
        <v>1002</v>
      </c>
      <c r="P47" s="232">
        <v>925</v>
      </c>
      <c r="Q47" s="232">
        <v>561</v>
      </c>
      <c r="R47" s="232">
        <v>354</v>
      </c>
      <c r="S47" s="232">
        <v>143</v>
      </c>
      <c r="T47" s="232">
        <v>106</v>
      </c>
      <c r="U47" s="232">
        <v>36</v>
      </c>
      <c r="V47" s="232">
        <v>52</v>
      </c>
      <c r="W47" s="232">
        <v>5</v>
      </c>
      <c r="X47" s="232">
        <v>4</v>
      </c>
      <c r="Y47" s="232">
        <v>8</v>
      </c>
      <c r="Z47" s="233">
        <v>4878</v>
      </c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</row>
    <row r="48" spans="1:47" ht="16.5" customHeight="1">
      <c r="A48" s="1240"/>
      <c r="B48" s="1241"/>
      <c r="C48" s="1241"/>
      <c r="D48" s="226" t="s">
        <v>28</v>
      </c>
      <c r="E48" s="234">
        <v>0</v>
      </c>
      <c r="F48" s="234">
        <v>0</v>
      </c>
      <c r="G48" s="234">
        <v>4</v>
      </c>
      <c r="H48" s="234">
        <v>471</v>
      </c>
      <c r="I48" s="234">
        <v>5532</v>
      </c>
      <c r="J48" s="234">
        <v>3698</v>
      </c>
      <c r="K48" s="234">
        <v>5328</v>
      </c>
      <c r="L48" s="234">
        <v>918</v>
      </c>
      <c r="M48" s="234">
        <v>7006</v>
      </c>
      <c r="N48" s="234">
        <v>184883</v>
      </c>
      <c r="O48" s="234">
        <v>134000</v>
      </c>
      <c r="P48" s="234">
        <v>124677</v>
      </c>
      <c r="Q48" s="234">
        <v>76538</v>
      </c>
      <c r="R48" s="234">
        <v>49467</v>
      </c>
      <c r="S48" s="234">
        <v>19908</v>
      </c>
      <c r="T48" s="234">
        <v>15520</v>
      </c>
      <c r="U48" s="234">
        <v>5171</v>
      </c>
      <c r="V48" s="234">
        <v>7393</v>
      </c>
      <c r="W48" s="234">
        <v>706</v>
      </c>
      <c r="X48" s="234">
        <v>597</v>
      </c>
      <c r="Y48" s="234">
        <v>1021</v>
      </c>
      <c r="Z48" s="235">
        <v>642838</v>
      </c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</row>
    <row r="49" spans="1:47" ht="16.5" customHeight="1">
      <c r="A49" s="1240"/>
      <c r="B49" s="1241"/>
      <c r="C49" s="1241"/>
      <c r="D49" s="225" t="s">
        <v>26</v>
      </c>
      <c r="E49" s="239">
        <v>0</v>
      </c>
      <c r="F49" s="239">
        <v>0</v>
      </c>
      <c r="G49" s="239">
        <v>0</v>
      </c>
      <c r="H49" s="239">
        <v>40</v>
      </c>
      <c r="I49" s="239">
        <v>380</v>
      </c>
      <c r="J49" s="239">
        <v>185</v>
      </c>
      <c r="K49" s="239">
        <v>178</v>
      </c>
      <c r="L49" s="239">
        <v>16</v>
      </c>
      <c r="M49" s="239">
        <v>101</v>
      </c>
      <c r="N49" s="239">
        <v>2306</v>
      </c>
      <c r="O49" s="239">
        <v>1723</v>
      </c>
      <c r="P49" s="239">
        <v>1560</v>
      </c>
      <c r="Q49" s="239">
        <v>1017</v>
      </c>
      <c r="R49" s="239">
        <v>667</v>
      </c>
      <c r="S49" s="239">
        <v>268</v>
      </c>
      <c r="T49" s="239">
        <v>204</v>
      </c>
      <c r="U49" s="239">
        <v>69</v>
      </c>
      <c r="V49" s="239">
        <v>102</v>
      </c>
      <c r="W49" s="239">
        <v>8</v>
      </c>
      <c r="X49" s="239">
        <v>8</v>
      </c>
      <c r="Y49" s="239">
        <v>13</v>
      </c>
      <c r="Z49" s="240">
        <v>8845</v>
      </c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</row>
    <row r="50" spans="1:47" ht="16.5" customHeight="1">
      <c r="A50" s="1240" t="s">
        <v>24</v>
      </c>
      <c r="B50" s="1241"/>
      <c r="C50" s="1241"/>
      <c r="D50" s="224" t="s">
        <v>27</v>
      </c>
      <c r="E50" s="232">
        <v>0</v>
      </c>
      <c r="F50" s="232">
        <v>0</v>
      </c>
      <c r="G50" s="232">
        <v>0</v>
      </c>
      <c r="H50" s="232">
        <v>13</v>
      </c>
      <c r="I50" s="232">
        <v>103</v>
      </c>
      <c r="J50" s="232">
        <v>49</v>
      </c>
      <c r="K50" s="232">
        <v>53</v>
      </c>
      <c r="L50" s="232">
        <v>8</v>
      </c>
      <c r="M50" s="232">
        <v>54</v>
      </c>
      <c r="N50" s="232">
        <v>1404</v>
      </c>
      <c r="O50" s="232">
        <v>1003</v>
      </c>
      <c r="P50" s="232">
        <v>929</v>
      </c>
      <c r="Q50" s="232">
        <v>562</v>
      </c>
      <c r="R50" s="232">
        <v>449</v>
      </c>
      <c r="S50" s="232">
        <v>194</v>
      </c>
      <c r="T50" s="232">
        <v>160</v>
      </c>
      <c r="U50" s="232">
        <v>68</v>
      </c>
      <c r="V50" s="232">
        <v>83</v>
      </c>
      <c r="W50" s="232">
        <v>9</v>
      </c>
      <c r="X50" s="232">
        <v>22</v>
      </c>
      <c r="Y50" s="232">
        <v>20</v>
      </c>
      <c r="Z50" s="233">
        <v>5186</v>
      </c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</row>
    <row r="51" spans="1:47" ht="16.5" customHeight="1">
      <c r="A51" s="1240"/>
      <c r="B51" s="1241"/>
      <c r="C51" s="1241"/>
      <c r="D51" s="226" t="s">
        <v>28</v>
      </c>
      <c r="E51" s="234">
        <v>0</v>
      </c>
      <c r="F51" s="234">
        <v>0</v>
      </c>
      <c r="G51" s="234">
        <v>4</v>
      </c>
      <c r="H51" s="234">
        <v>471</v>
      </c>
      <c r="I51" s="234">
        <v>5532</v>
      </c>
      <c r="J51" s="234">
        <v>3746</v>
      </c>
      <c r="K51" s="234">
        <v>5328</v>
      </c>
      <c r="L51" s="234">
        <v>918</v>
      </c>
      <c r="M51" s="234">
        <v>7206</v>
      </c>
      <c r="N51" s="234">
        <v>185200</v>
      </c>
      <c r="O51" s="234">
        <v>134319</v>
      </c>
      <c r="P51" s="234">
        <v>125693</v>
      </c>
      <c r="Q51" s="234">
        <v>76814</v>
      </c>
      <c r="R51" s="234">
        <v>73252</v>
      </c>
      <c r="S51" s="234">
        <v>32285</v>
      </c>
      <c r="T51" s="234">
        <v>28620</v>
      </c>
      <c r="U51" s="234">
        <v>12533</v>
      </c>
      <c r="V51" s="234">
        <v>15230</v>
      </c>
      <c r="W51" s="234">
        <v>1584</v>
      </c>
      <c r="X51" s="234">
        <v>4788</v>
      </c>
      <c r="Y51" s="234">
        <v>3888</v>
      </c>
      <c r="Z51" s="235">
        <v>717411</v>
      </c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</row>
    <row r="52" spans="1:47" ht="16.5" customHeight="1">
      <c r="A52" s="1240"/>
      <c r="B52" s="1241"/>
      <c r="C52" s="1241"/>
      <c r="D52" s="225" t="s">
        <v>26</v>
      </c>
      <c r="E52" s="239">
        <v>0</v>
      </c>
      <c r="F52" s="239">
        <v>0</v>
      </c>
      <c r="G52" s="239">
        <v>0</v>
      </c>
      <c r="H52" s="239">
        <v>40</v>
      </c>
      <c r="I52" s="239">
        <v>380</v>
      </c>
      <c r="J52" s="239">
        <v>188</v>
      </c>
      <c r="K52" s="239">
        <v>178</v>
      </c>
      <c r="L52" s="239">
        <v>16</v>
      </c>
      <c r="M52" s="239">
        <v>105</v>
      </c>
      <c r="N52" s="239">
        <v>2311</v>
      </c>
      <c r="O52" s="239">
        <v>1726</v>
      </c>
      <c r="P52" s="239">
        <v>1563</v>
      </c>
      <c r="Q52" s="239">
        <v>1018</v>
      </c>
      <c r="R52" s="239">
        <v>796</v>
      </c>
      <c r="S52" s="239">
        <v>332</v>
      </c>
      <c r="T52" s="239">
        <v>273</v>
      </c>
      <c r="U52" s="239">
        <v>107</v>
      </c>
      <c r="V52" s="239">
        <v>143</v>
      </c>
      <c r="W52" s="239">
        <v>13</v>
      </c>
      <c r="X52" s="239">
        <v>28</v>
      </c>
      <c r="Y52" s="239">
        <v>25</v>
      </c>
      <c r="Z52" s="240">
        <v>9242</v>
      </c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</row>
    <row r="53" spans="1:47" ht="16.5" customHeight="1">
      <c r="A53" s="1240" t="s">
        <v>33</v>
      </c>
      <c r="B53" s="1241"/>
      <c r="C53" s="1241"/>
      <c r="D53" s="224" t="s">
        <v>27</v>
      </c>
      <c r="E53" s="232">
        <v>0</v>
      </c>
      <c r="F53" s="232">
        <v>14</v>
      </c>
      <c r="G53" s="232">
        <v>34</v>
      </c>
      <c r="H53" s="232">
        <v>44</v>
      </c>
      <c r="I53" s="232">
        <v>232</v>
      </c>
      <c r="J53" s="232">
        <v>275</v>
      </c>
      <c r="K53" s="232">
        <v>554</v>
      </c>
      <c r="L53" s="232">
        <v>733</v>
      </c>
      <c r="M53" s="232">
        <v>605</v>
      </c>
      <c r="N53" s="232">
        <v>2597</v>
      </c>
      <c r="O53" s="232">
        <v>2486</v>
      </c>
      <c r="P53" s="232">
        <v>2628</v>
      </c>
      <c r="Q53" s="232">
        <v>2036</v>
      </c>
      <c r="R53" s="232">
        <v>1150</v>
      </c>
      <c r="S53" s="232">
        <v>551</v>
      </c>
      <c r="T53" s="232">
        <v>292</v>
      </c>
      <c r="U53" s="232">
        <v>199</v>
      </c>
      <c r="V53" s="232">
        <v>138</v>
      </c>
      <c r="W53" s="232">
        <v>53</v>
      </c>
      <c r="X53" s="232">
        <v>50</v>
      </c>
      <c r="Y53" s="232">
        <v>46</v>
      </c>
      <c r="Z53" s="233">
        <v>14717</v>
      </c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</row>
    <row r="54" spans="1:47" ht="16.5" customHeight="1">
      <c r="A54" s="1240"/>
      <c r="B54" s="1241"/>
      <c r="C54" s="1241"/>
      <c r="D54" s="226" t="s">
        <v>28</v>
      </c>
      <c r="E54" s="234">
        <v>0</v>
      </c>
      <c r="F54" s="234">
        <v>895</v>
      </c>
      <c r="G54" s="234">
        <v>3903</v>
      </c>
      <c r="H54" s="234">
        <v>4244</v>
      </c>
      <c r="I54" s="234">
        <v>25507</v>
      </c>
      <c r="J54" s="234">
        <v>45249</v>
      </c>
      <c r="K54" s="234">
        <v>133747</v>
      </c>
      <c r="L54" s="234">
        <v>243794</v>
      </c>
      <c r="M54" s="234">
        <v>250862</v>
      </c>
      <c r="N54" s="234">
        <v>739247</v>
      </c>
      <c r="O54" s="234">
        <v>868418</v>
      </c>
      <c r="P54" s="234">
        <v>1009320</v>
      </c>
      <c r="Q54" s="234">
        <v>844244</v>
      </c>
      <c r="R54" s="234">
        <v>463168</v>
      </c>
      <c r="S54" s="234">
        <v>242547</v>
      </c>
      <c r="T54" s="234">
        <v>107017</v>
      </c>
      <c r="U54" s="234">
        <v>93091</v>
      </c>
      <c r="V54" s="234">
        <v>47323</v>
      </c>
      <c r="W54" s="234">
        <v>28068</v>
      </c>
      <c r="X54" s="234">
        <v>21345</v>
      </c>
      <c r="Y54" s="234">
        <v>18157</v>
      </c>
      <c r="Z54" s="235">
        <v>5190146</v>
      </c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</row>
    <row r="55" spans="1:47" ht="16.5" customHeight="1" thickBot="1">
      <c r="A55" s="1242"/>
      <c r="B55" s="1243"/>
      <c r="C55" s="1243"/>
      <c r="D55" s="230" t="s">
        <v>26</v>
      </c>
      <c r="E55" s="241">
        <v>0</v>
      </c>
      <c r="F55" s="241">
        <v>238</v>
      </c>
      <c r="G55" s="241">
        <v>480</v>
      </c>
      <c r="H55" s="241">
        <v>324</v>
      </c>
      <c r="I55" s="241">
        <v>1441</v>
      </c>
      <c r="J55" s="241">
        <v>1794</v>
      </c>
      <c r="K55" s="241">
        <v>3984</v>
      </c>
      <c r="L55" s="241">
        <v>5696</v>
      </c>
      <c r="M55" s="241">
        <v>4378</v>
      </c>
      <c r="N55" s="241">
        <v>10378</v>
      </c>
      <c r="O55" s="241">
        <v>10429</v>
      </c>
      <c r="P55" s="241">
        <v>10122</v>
      </c>
      <c r="Q55" s="241">
        <v>6959</v>
      </c>
      <c r="R55" s="241">
        <v>3381</v>
      </c>
      <c r="S55" s="241">
        <v>1526</v>
      </c>
      <c r="T55" s="241">
        <v>641</v>
      </c>
      <c r="U55" s="241">
        <v>432</v>
      </c>
      <c r="V55" s="241">
        <v>264</v>
      </c>
      <c r="W55" s="241">
        <v>91</v>
      </c>
      <c r="X55" s="241">
        <v>73</v>
      </c>
      <c r="Y55" s="241">
        <v>67</v>
      </c>
      <c r="Z55" s="241">
        <v>62698</v>
      </c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</row>
    <row r="56" spans="1:47" ht="16.5" customHeight="1" thickBot="1">
      <c r="A56" s="221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</row>
    <row r="57" spans="1:47" ht="16.5" customHeight="1">
      <c r="A57" s="221"/>
      <c r="B57" s="221"/>
      <c r="C57" s="221"/>
      <c r="D57" s="221"/>
      <c r="E57" s="221"/>
      <c r="F57" s="221"/>
      <c r="G57" s="1235" t="s">
        <v>422</v>
      </c>
      <c r="H57" s="1236"/>
      <c r="I57" s="1236"/>
      <c r="J57" s="1236"/>
      <c r="K57" s="1227" t="s">
        <v>434</v>
      </c>
      <c r="L57" s="1228"/>
      <c r="M57" s="1231" t="s">
        <v>435</v>
      </c>
      <c r="N57" s="1232"/>
      <c r="O57" s="1232"/>
      <c r="P57" s="1232"/>
      <c r="Q57" s="1232"/>
      <c r="R57" s="1232"/>
      <c r="S57" s="1232"/>
      <c r="T57" s="1233"/>
      <c r="U57" s="1231" t="s">
        <v>436</v>
      </c>
      <c r="V57" s="1232"/>
      <c r="W57" s="1232"/>
      <c r="X57" s="1232"/>
      <c r="Y57" s="1232"/>
      <c r="Z57" s="1234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</row>
    <row r="58" spans="1:47" ht="16.5" customHeight="1">
      <c r="A58" s="221"/>
      <c r="B58" s="221"/>
      <c r="C58" s="221"/>
      <c r="D58" s="221"/>
      <c r="E58" s="221"/>
      <c r="F58" s="221"/>
      <c r="G58" s="1237" t="s">
        <v>437</v>
      </c>
      <c r="H58" s="1220"/>
      <c r="I58" s="1220" t="s">
        <v>438</v>
      </c>
      <c r="J58" s="1220"/>
      <c r="K58" s="1229"/>
      <c r="L58" s="1230"/>
      <c r="M58" s="1220" t="s">
        <v>439</v>
      </c>
      <c r="N58" s="1220"/>
      <c r="O58" s="1220" t="s">
        <v>440</v>
      </c>
      <c r="P58" s="1220"/>
      <c r="Q58" s="1220" t="s">
        <v>441</v>
      </c>
      <c r="R58" s="1220"/>
      <c r="S58" s="1220" t="s">
        <v>442</v>
      </c>
      <c r="T58" s="1220"/>
      <c r="U58" s="1223" t="s">
        <v>437</v>
      </c>
      <c r="V58" s="1224"/>
      <c r="W58" s="1220" t="s">
        <v>443</v>
      </c>
      <c r="X58" s="1220"/>
      <c r="Y58" s="1220" t="s">
        <v>444</v>
      </c>
      <c r="Z58" s="1225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221"/>
      <c r="AP58" s="221"/>
      <c r="AQ58" s="221"/>
      <c r="AR58" s="221"/>
      <c r="AS58" s="221"/>
      <c r="AT58" s="221"/>
      <c r="AU58" s="221"/>
    </row>
    <row r="59" spans="1:47" ht="16.5" customHeight="1" thickBot="1">
      <c r="A59" s="221"/>
      <c r="B59" s="221"/>
      <c r="C59" s="221"/>
      <c r="D59" s="221"/>
      <c r="E59" s="221"/>
      <c r="F59" s="221"/>
      <c r="G59" s="1226">
        <v>197</v>
      </c>
      <c r="H59" s="1218"/>
      <c r="I59" s="1218">
        <v>19705</v>
      </c>
      <c r="J59" s="1218"/>
      <c r="K59" s="1218">
        <v>9</v>
      </c>
      <c r="L59" s="1218"/>
      <c r="M59" s="1218">
        <v>12</v>
      </c>
      <c r="N59" s="1218"/>
      <c r="O59" s="1218">
        <v>12</v>
      </c>
      <c r="P59" s="1218"/>
      <c r="Q59" s="1218">
        <v>22</v>
      </c>
      <c r="R59" s="1218"/>
      <c r="S59" s="1221">
        <v>45</v>
      </c>
      <c r="T59" s="1222"/>
      <c r="U59" s="1218">
        <v>14969</v>
      </c>
      <c r="V59" s="1218"/>
      <c r="W59" s="1218">
        <v>5190146</v>
      </c>
      <c r="X59" s="1218"/>
      <c r="Y59" s="1218">
        <v>62698</v>
      </c>
      <c r="Z59" s="1219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</row>
    <row r="60" spans="1:47" ht="16.5" customHeight="1"/>
    <row r="61" spans="1:47" ht="16.5" customHeight="1"/>
  </sheetData>
  <mergeCells count="48"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5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opLeftCell="B2" zoomScale="60" zoomScaleNormal="60" workbookViewId="0"/>
  </sheetViews>
  <sheetFormatPr defaultRowHeight="13.5"/>
  <cols>
    <col min="31" max="33" width="0" hidden="1" customWidth="1"/>
  </cols>
  <sheetData>
    <row r="1" spans="1:47" ht="18.75">
      <c r="A1" s="1244" t="s">
        <v>62</v>
      </c>
      <c r="B1" s="1245"/>
      <c r="C1" s="1245"/>
      <c r="D1" s="1245"/>
      <c r="E1" s="1245"/>
      <c r="F1" s="1245"/>
      <c r="G1" s="1245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</row>
    <row r="2" spans="1:47" ht="25.5">
      <c r="A2" s="1246" t="s">
        <v>0</v>
      </c>
      <c r="B2" s="1246"/>
      <c r="C2" s="1246"/>
      <c r="D2" s="1246"/>
      <c r="E2" s="1246"/>
      <c r="F2" s="1246"/>
      <c r="G2" s="1246"/>
      <c r="H2" s="1246"/>
      <c r="I2" s="1246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47" ht="14.25" thickBo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</row>
    <row r="4" spans="1:47" ht="16.5" customHeight="1">
      <c r="A4" s="73" t="s">
        <v>36</v>
      </c>
      <c r="B4" s="74" t="s">
        <v>35</v>
      </c>
      <c r="C4" s="74" t="s">
        <v>1</v>
      </c>
      <c r="D4" s="74" t="s">
        <v>2</v>
      </c>
      <c r="E4" s="74" t="s">
        <v>3</v>
      </c>
      <c r="F4" s="74" t="s">
        <v>4</v>
      </c>
      <c r="G4" s="74" t="s">
        <v>5</v>
      </c>
      <c r="H4" s="74" t="s">
        <v>6</v>
      </c>
      <c r="I4" s="74" t="s">
        <v>7</v>
      </c>
      <c r="J4" s="74" t="s">
        <v>8</v>
      </c>
      <c r="K4" s="74" t="s">
        <v>9</v>
      </c>
      <c r="L4" s="74" t="s">
        <v>10</v>
      </c>
      <c r="M4" s="74" t="s">
        <v>11</v>
      </c>
      <c r="N4" s="74" t="s">
        <v>12</v>
      </c>
      <c r="O4" s="74" t="s">
        <v>13</v>
      </c>
      <c r="P4" s="74" t="s">
        <v>14</v>
      </c>
      <c r="Q4" s="74" t="s">
        <v>15</v>
      </c>
      <c r="R4" s="74" t="s">
        <v>16</v>
      </c>
      <c r="S4" s="74" t="s">
        <v>17</v>
      </c>
      <c r="T4" s="74" t="s">
        <v>18</v>
      </c>
      <c r="U4" s="74" t="s">
        <v>19</v>
      </c>
      <c r="V4" s="74" t="s">
        <v>20</v>
      </c>
      <c r="W4" s="74" t="s">
        <v>21</v>
      </c>
      <c r="X4" s="74" t="s">
        <v>22</v>
      </c>
      <c r="Y4" s="74" t="s">
        <v>23</v>
      </c>
      <c r="Z4" s="75" t="s">
        <v>25</v>
      </c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</row>
    <row r="5" spans="1:47" ht="16.5" customHeight="1">
      <c r="A5" s="1240" t="s">
        <v>32</v>
      </c>
      <c r="B5" s="1241" t="s">
        <v>29</v>
      </c>
      <c r="C5" s="1241" t="s">
        <v>51</v>
      </c>
      <c r="D5" s="70" t="s">
        <v>27</v>
      </c>
      <c r="E5" s="231">
        <v>20</v>
      </c>
      <c r="F5" s="232">
        <v>72</v>
      </c>
      <c r="G5" s="232">
        <v>47</v>
      </c>
      <c r="H5" s="232">
        <v>117</v>
      </c>
      <c r="I5" s="232">
        <v>147</v>
      </c>
      <c r="J5" s="232">
        <v>621</v>
      </c>
      <c r="K5" s="232">
        <v>1393</v>
      </c>
      <c r="L5" s="232">
        <v>1930</v>
      </c>
      <c r="M5" s="232">
        <v>5394</v>
      </c>
      <c r="N5" s="232">
        <v>4343</v>
      </c>
      <c r="O5" s="232">
        <v>3645</v>
      </c>
      <c r="P5" s="232">
        <v>2264</v>
      </c>
      <c r="Q5" s="232">
        <v>794</v>
      </c>
      <c r="R5" s="232">
        <v>491</v>
      </c>
      <c r="S5" s="232">
        <v>265</v>
      </c>
      <c r="T5" s="232">
        <v>239</v>
      </c>
      <c r="U5" s="232">
        <v>212</v>
      </c>
      <c r="V5" s="232">
        <v>107</v>
      </c>
      <c r="W5" s="232">
        <v>75</v>
      </c>
      <c r="X5" s="232">
        <v>47</v>
      </c>
      <c r="Y5" s="232">
        <v>46</v>
      </c>
      <c r="Z5" s="233">
        <v>22267</v>
      </c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</row>
    <row r="6" spans="1:47" ht="16.5" customHeight="1">
      <c r="A6" s="1240"/>
      <c r="B6" s="1241"/>
      <c r="C6" s="1241"/>
      <c r="D6" s="72" t="s">
        <v>28</v>
      </c>
      <c r="E6" s="234">
        <v>235</v>
      </c>
      <c r="F6" s="234">
        <v>4586</v>
      </c>
      <c r="G6" s="234">
        <v>6088</v>
      </c>
      <c r="H6" s="234">
        <v>22967</v>
      </c>
      <c r="I6" s="234">
        <v>35619</v>
      </c>
      <c r="J6" s="234">
        <v>203209</v>
      </c>
      <c r="K6" s="234">
        <v>522927</v>
      </c>
      <c r="L6" s="234">
        <v>817734</v>
      </c>
      <c r="M6" s="234">
        <v>2534219</v>
      </c>
      <c r="N6" s="234">
        <v>2221393</v>
      </c>
      <c r="O6" s="234">
        <v>1922438</v>
      </c>
      <c r="P6" s="234">
        <v>1285626</v>
      </c>
      <c r="Q6" s="234">
        <v>455781</v>
      </c>
      <c r="R6" s="234">
        <v>299457</v>
      </c>
      <c r="S6" s="234">
        <v>165875</v>
      </c>
      <c r="T6" s="234">
        <v>165901</v>
      </c>
      <c r="U6" s="234">
        <v>136926</v>
      </c>
      <c r="V6" s="234">
        <v>69921</v>
      </c>
      <c r="W6" s="234">
        <v>51850</v>
      </c>
      <c r="X6" s="234">
        <v>34988</v>
      </c>
      <c r="Y6" s="234">
        <v>29255</v>
      </c>
      <c r="Z6" s="235">
        <v>10986995</v>
      </c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</row>
    <row r="7" spans="1:47" ht="16.5" customHeight="1">
      <c r="A7" s="1240"/>
      <c r="B7" s="1241"/>
      <c r="C7" s="1241"/>
      <c r="D7" s="71" t="s">
        <v>26</v>
      </c>
      <c r="E7" s="236">
        <v>168</v>
      </c>
      <c r="F7" s="236">
        <v>1107</v>
      </c>
      <c r="G7" s="236">
        <v>683</v>
      </c>
      <c r="H7" s="236">
        <v>1639</v>
      </c>
      <c r="I7" s="236">
        <v>1808</v>
      </c>
      <c r="J7" s="236">
        <v>7464</v>
      </c>
      <c r="K7" s="236">
        <v>15052</v>
      </c>
      <c r="L7" s="236">
        <v>18015</v>
      </c>
      <c r="M7" s="236">
        <v>45703</v>
      </c>
      <c r="N7" s="236">
        <v>31819</v>
      </c>
      <c r="O7" s="236">
        <v>23170</v>
      </c>
      <c r="P7" s="236">
        <v>12640</v>
      </c>
      <c r="Q7" s="236">
        <v>3613</v>
      </c>
      <c r="R7" s="236">
        <v>1991</v>
      </c>
      <c r="S7" s="236">
        <v>913</v>
      </c>
      <c r="T7" s="236">
        <v>732</v>
      </c>
      <c r="U7" s="236">
        <v>539</v>
      </c>
      <c r="V7" s="236">
        <v>243</v>
      </c>
      <c r="W7" s="236">
        <v>136</v>
      </c>
      <c r="X7" s="236">
        <v>78</v>
      </c>
      <c r="Y7" s="236">
        <v>73</v>
      </c>
      <c r="Z7" s="237">
        <v>167586</v>
      </c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</row>
    <row r="8" spans="1:47" ht="16.5" customHeight="1">
      <c r="A8" s="1240"/>
      <c r="B8" s="1241"/>
      <c r="C8" s="1241" t="s">
        <v>52</v>
      </c>
      <c r="D8" s="70" t="s">
        <v>27</v>
      </c>
      <c r="E8" s="232">
        <v>8</v>
      </c>
      <c r="F8" s="232">
        <v>63</v>
      </c>
      <c r="G8" s="232">
        <v>172</v>
      </c>
      <c r="H8" s="232">
        <v>453</v>
      </c>
      <c r="I8" s="232">
        <v>524</v>
      </c>
      <c r="J8" s="232">
        <v>839</v>
      </c>
      <c r="K8" s="232">
        <v>1270</v>
      </c>
      <c r="L8" s="232">
        <v>1126</v>
      </c>
      <c r="M8" s="232">
        <v>1268</v>
      </c>
      <c r="N8" s="232">
        <v>858</v>
      </c>
      <c r="O8" s="232">
        <v>733</v>
      </c>
      <c r="P8" s="232">
        <v>460</v>
      </c>
      <c r="Q8" s="232">
        <v>148</v>
      </c>
      <c r="R8" s="232">
        <v>100</v>
      </c>
      <c r="S8" s="232">
        <v>95</v>
      </c>
      <c r="T8" s="232">
        <v>93</v>
      </c>
      <c r="U8" s="232">
        <v>97</v>
      </c>
      <c r="V8" s="232">
        <v>58</v>
      </c>
      <c r="W8" s="232">
        <v>22</v>
      </c>
      <c r="X8" s="232">
        <v>8</v>
      </c>
      <c r="Y8" s="232">
        <v>22</v>
      </c>
      <c r="Z8" s="233">
        <v>8419</v>
      </c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</row>
    <row r="9" spans="1:47" ht="16.5" customHeight="1">
      <c r="A9" s="1240"/>
      <c r="B9" s="1241"/>
      <c r="C9" s="1241"/>
      <c r="D9" s="72" t="s">
        <v>28</v>
      </c>
      <c r="E9" s="234">
        <v>116</v>
      </c>
      <c r="F9" s="234">
        <v>2560</v>
      </c>
      <c r="G9" s="234">
        <v>14463</v>
      </c>
      <c r="H9" s="234">
        <v>53608</v>
      </c>
      <c r="I9" s="234">
        <v>80182</v>
      </c>
      <c r="J9" s="234">
        <v>164624</v>
      </c>
      <c r="K9" s="234">
        <v>296276</v>
      </c>
      <c r="L9" s="234">
        <v>307538</v>
      </c>
      <c r="M9" s="234">
        <v>383013</v>
      </c>
      <c r="N9" s="234">
        <v>285085</v>
      </c>
      <c r="O9" s="234">
        <v>238560</v>
      </c>
      <c r="P9" s="234">
        <v>161956</v>
      </c>
      <c r="Q9" s="234">
        <v>52354</v>
      </c>
      <c r="R9" s="234">
        <v>37640</v>
      </c>
      <c r="S9" s="234">
        <v>38208</v>
      </c>
      <c r="T9" s="234">
        <v>38885</v>
      </c>
      <c r="U9" s="234">
        <v>39447</v>
      </c>
      <c r="V9" s="234">
        <v>24005</v>
      </c>
      <c r="W9" s="234">
        <v>9027</v>
      </c>
      <c r="X9" s="234">
        <v>3530</v>
      </c>
      <c r="Y9" s="234">
        <v>9425</v>
      </c>
      <c r="Z9" s="235">
        <v>2240502</v>
      </c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</row>
    <row r="10" spans="1:47" ht="16.5" customHeight="1">
      <c r="A10" s="1240"/>
      <c r="B10" s="1241"/>
      <c r="C10" s="1241"/>
      <c r="D10" s="71" t="s">
        <v>26</v>
      </c>
      <c r="E10" s="236">
        <v>56</v>
      </c>
      <c r="F10" s="236">
        <v>575</v>
      </c>
      <c r="G10" s="236">
        <v>1606</v>
      </c>
      <c r="H10" s="236">
        <v>4004</v>
      </c>
      <c r="I10" s="236">
        <v>4155</v>
      </c>
      <c r="J10" s="236">
        <v>6132</v>
      </c>
      <c r="K10" s="236">
        <v>8532</v>
      </c>
      <c r="L10" s="236">
        <v>6752</v>
      </c>
      <c r="M10" s="236">
        <v>6875</v>
      </c>
      <c r="N10" s="236">
        <v>4052</v>
      </c>
      <c r="O10" s="236">
        <v>2830</v>
      </c>
      <c r="P10" s="236">
        <v>1629</v>
      </c>
      <c r="Q10" s="236">
        <v>426</v>
      </c>
      <c r="R10" s="236">
        <v>240</v>
      </c>
      <c r="S10" s="236">
        <v>197</v>
      </c>
      <c r="T10" s="236">
        <v>189</v>
      </c>
      <c r="U10" s="236">
        <v>128</v>
      </c>
      <c r="V10" s="236">
        <v>80</v>
      </c>
      <c r="W10" s="236">
        <v>23</v>
      </c>
      <c r="X10" s="236">
        <v>6</v>
      </c>
      <c r="Y10" s="236">
        <v>25</v>
      </c>
      <c r="Z10" s="237">
        <v>48512</v>
      </c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</row>
    <row r="11" spans="1:47" ht="16.5" customHeight="1">
      <c r="A11" s="1240"/>
      <c r="B11" s="1241"/>
      <c r="C11" s="1241" t="s">
        <v>53</v>
      </c>
      <c r="D11" s="70" t="s">
        <v>27</v>
      </c>
      <c r="E11" s="232">
        <v>0</v>
      </c>
      <c r="F11" s="232">
        <v>0</v>
      </c>
      <c r="G11" s="232">
        <v>1</v>
      </c>
      <c r="H11" s="232">
        <v>0</v>
      </c>
      <c r="I11" s="232">
        <v>0</v>
      </c>
      <c r="J11" s="232">
        <v>2</v>
      </c>
      <c r="K11" s="232">
        <v>5</v>
      </c>
      <c r="L11" s="232">
        <v>61</v>
      </c>
      <c r="M11" s="232">
        <v>392</v>
      </c>
      <c r="N11" s="232">
        <v>502</v>
      </c>
      <c r="O11" s="232">
        <v>328</v>
      </c>
      <c r="P11" s="232">
        <v>213</v>
      </c>
      <c r="Q11" s="232">
        <v>1</v>
      </c>
      <c r="R11" s="232">
        <v>3</v>
      </c>
      <c r="S11" s="232">
        <v>2</v>
      </c>
      <c r="T11" s="232">
        <v>1</v>
      </c>
      <c r="U11" s="232">
        <v>1</v>
      </c>
      <c r="V11" s="232">
        <v>2</v>
      </c>
      <c r="W11" s="232">
        <v>1</v>
      </c>
      <c r="X11" s="232">
        <v>0</v>
      </c>
      <c r="Y11" s="232">
        <v>5</v>
      </c>
      <c r="Z11" s="233">
        <v>1520</v>
      </c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</row>
    <row r="12" spans="1:47" ht="16.5" customHeight="1">
      <c r="A12" s="1240"/>
      <c r="B12" s="1241"/>
      <c r="C12" s="1241"/>
      <c r="D12" s="72" t="s">
        <v>28</v>
      </c>
      <c r="E12" s="234">
        <v>0</v>
      </c>
      <c r="F12" s="234">
        <v>0</v>
      </c>
      <c r="G12" s="234">
        <v>31</v>
      </c>
      <c r="H12" s="234">
        <v>17</v>
      </c>
      <c r="I12" s="234">
        <v>0</v>
      </c>
      <c r="J12" s="234">
        <v>229</v>
      </c>
      <c r="K12" s="234">
        <v>634</v>
      </c>
      <c r="L12" s="234">
        <v>9778</v>
      </c>
      <c r="M12" s="234">
        <v>71083</v>
      </c>
      <c r="N12" s="234">
        <v>99459</v>
      </c>
      <c r="O12" s="234">
        <v>69642</v>
      </c>
      <c r="P12" s="234">
        <v>46679</v>
      </c>
      <c r="Q12" s="234">
        <v>301</v>
      </c>
      <c r="R12" s="234">
        <v>635</v>
      </c>
      <c r="S12" s="234">
        <v>524</v>
      </c>
      <c r="T12" s="234">
        <v>244</v>
      </c>
      <c r="U12" s="234">
        <v>260</v>
      </c>
      <c r="V12" s="234">
        <v>418</v>
      </c>
      <c r="W12" s="234">
        <v>221</v>
      </c>
      <c r="X12" s="234">
        <v>0</v>
      </c>
      <c r="Y12" s="234">
        <v>1333</v>
      </c>
      <c r="Z12" s="235">
        <v>301488</v>
      </c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</row>
    <row r="13" spans="1:47" ht="16.5" customHeight="1">
      <c r="A13" s="1240"/>
      <c r="B13" s="1241"/>
      <c r="C13" s="1241"/>
      <c r="D13" s="71" t="s">
        <v>26</v>
      </c>
      <c r="E13" s="236">
        <v>0</v>
      </c>
      <c r="F13" s="236">
        <v>0</v>
      </c>
      <c r="G13" s="236">
        <v>3</v>
      </c>
      <c r="H13" s="236">
        <v>1</v>
      </c>
      <c r="I13" s="236">
        <v>0</v>
      </c>
      <c r="J13" s="236">
        <v>12</v>
      </c>
      <c r="K13" s="236">
        <v>27</v>
      </c>
      <c r="L13" s="236">
        <v>310</v>
      </c>
      <c r="M13" s="236">
        <v>1467</v>
      </c>
      <c r="N13" s="236">
        <v>1529</v>
      </c>
      <c r="O13" s="236">
        <v>779</v>
      </c>
      <c r="P13" s="236">
        <v>361</v>
      </c>
      <c r="Q13" s="236">
        <v>2</v>
      </c>
      <c r="R13" s="236">
        <v>4</v>
      </c>
      <c r="S13" s="236">
        <v>2</v>
      </c>
      <c r="T13" s="236">
        <v>1</v>
      </c>
      <c r="U13" s="236">
        <v>1</v>
      </c>
      <c r="V13" s="236">
        <v>1</v>
      </c>
      <c r="W13" s="236">
        <v>1</v>
      </c>
      <c r="X13" s="236">
        <v>0</v>
      </c>
      <c r="Y13" s="236">
        <v>7</v>
      </c>
      <c r="Z13" s="237">
        <v>4508</v>
      </c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</row>
    <row r="14" spans="1:47" ht="16.5" customHeight="1">
      <c r="A14" s="1240"/>
      <c r="B14" s="1241"/>
      <c r="C14" s="1247" t="s">
        <v>54</v>
      </c>
      <c r="D14" s="70" t="s">
        <v>27</v>
      </c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0</v>
      </c>
      <c r="K14" s="232">
        <v>0</v>
      </c>
      <c r="L14" s="232">
        <v>12</v>
      </c>
      <c r="M14" s="232">
        <v>4</v>
      </c>
      <c r="N14" s="232">
        <v>54</v>
      </c>
      <c r="O14" s="232">
        <v>13</v>
      </c>
      <c r="P14" s="232">
        <v>13</v>
      </c>
      <c r="Q14" s="232">
        <v>3</v>
      </c>
      <c r="R14" s="232">
        <v>0</v>
      </c>
      <c r="S14" s="232">
        <v>0</v>
      </c>
      <c r="T14" s="232">
        <v>0</v>
      </c>
      <c r="U14" s="232">
        <v>0</v>
      </c>
      <c r="V14" s="232">
        <v>0</v>
      </c>
      <c r="W14" s="232">
        <v>0</v>
      </c>
      <c r="X14" s="232">
        <v>0</v>
      </c>
      <c r="Y14" s="232">
        <v>0</v>
      </c>
      <c r="Z14" s="233">
        <v>101</v>
      </c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</row>
    <row r="15" spans="1:47" ht="16.5" customHeight="1">
      <c r="A15" s="1240"/>
      <c r="B15" s="1241"/>
      <c r="C15" s="1247"/>
      <c r="D15" s="72" t="s">
        <v>28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2283</v>
      </c>
      <c r="M15" s="234">
        <v>1014</v>
      </c>
      <c r="N15" s="234">
        <v>12092</v>
      </c>
      <c r="O15" s="234">
        <v>3269</v>
      </c>
      <c r="P15" s="234">
        <v>3618</v>
      </c>
      <c r="Q15" s="234">
        <v>967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5">
        <v>23243</v>
      </c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</row>
    <row r="16" spans="1:47" ht="16.5" customHeight="1">
      <c r="A16" s="1240"/>
      <c r="B16" s="1241"/>
      <c r="C16" s="1247"/>
      <c r="D16" s="71" t="s">
        <v>26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67</v>
      </c>
      <c r="M16" s="236">
        <v>20</v>
      </c>
      <c r="N16" s="236">
        <v>184</v>
      </c>
      <c r="O16" s="236">
        <v>39</v>
      </c>
      <c r="P16" s="236">
        <v>33</v>
      </c>
      <c r="Q16" s="236">
        <v>7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8">
        <v>350</v>
      </c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</row>
    <row r="17" spans="1:47" ht="16.5" customHeight="1">
      <c r="A17" s="1240"/>
      <c r="B17" s="1241" t="s">
        <v>30</v>
      </c>
      <c r="C17" s="1241"/>
      <c r="D17" s="70" t="s">
        <v>27</v>
      </c>
      <c r="E17" s="232">
        <v>28</v>
      </c>
      <c r="F17" s="232">
        <v>135</v>
      </c>
      <c r="G17" s="232">
        <v>220</v>
      </c>
      <c r="H17" s="232">
        <v>570</v>
      </c>
      <c r="I17" s="232">
        <v>671</v>
      </c>
      <c r="J17" s="232">
        <v>1462</v>
      </c>
      <c r="K17" s="232">
        <v>2667</v>
      </c>
      <c r="L17" s="232">
        <v>3130</v>
      </c>
      <c r="M17" s="232">
        <v>7058</v>
      </c>
      <c r="N17" s="232">
        <v>5757</v>
      </c>
      <c r="O17" s="232">
        <v>4720</v>
      </c>
      <c r="P17" s="232">
        <v>2950</v>
      </c>
      <c r="Q17" s="232">
        <v>946</v>
      </c>
      <c r="R17" s="232">
        <v>593</v>
      </c>
      <c r="S17" s="232">
        <v>363</v>
      </c>
      <c r="T17" s="232">
        <v>333</v>
      </c>
      <c r="U17" s="232">
        <v>310</v>
      </c>
      <c r="V17" s="232">
        <v>166</v>
      </c>
      <c r="W17" s="232">
        <v>98</v>
      </c>
      <c r="X17" s="232">
        <v>55</v>
      </c>
      <c r="Y17" s="232">
        <v>73</v>
      </c>
      <c r="Z17" s="233">
        <v>32306</v>
      </c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</row>
    <row r="18" spans="1:47" ht="16.5" customHeight="1">
      <c r="A18" s="1240"/>
      <c r="B18" s="1241"/>
      <c r="C18" s="1241"/>
      <c r="D18" s="72" t="s">
        <v>28</v>
      </c>
      <c r="E18" s="234">
        <v>351</v>
      </c>
      <c r="F18" s="234">
        <v>7146</v>
      </c>
      <c r="G18" s="234">
        <v>20582</v>
      </c>
      <c r="H18" s="234">
        <v>76592</v>
      </c>
      <c r="I18" s="234">
        <v>115801</v>
      </c>
      <c r="J18" s="234">
        <v>368062</v>
      </c>
      <c r="K18" s="234">
        <v>819837</v>
      </c>
      <c r="L18" s="234">
        <v>1137333</v>
      </c>
      <c r="M18" s="234">
        <v>2989329</v>
      </c>
      <c r="N18" s="234">
        <v>2618029</v>
      </c>
      <c r="O18" s="234">
        <v>2233909</v>
      </c>
      <c r="P18" s="234">
        <v>1497879</v>
      </c>
      <c r="Q18" s="234">
        <v>509403</v>
      </c>
      <c r="R18" s="234">
        <v>337732</v>
      </c>
      <c r="S18" s="234">
        <v>204607</v>
      </c>
      <c r="T18" s="234">
        <v>205030</v>
      </c>
      <c r="U18" s="234">
        <v>176633</v>
      </c>
      <c r="V18" s="234">
        <v>94344</v>
      </c>
      <c r="W18" s="234">
        <v>61098</v>
      </c>
      <c r="X18" s="234">
        <v>38518</v>
      </c>
      <c r="Y18" s="234">
        <v>40013</v>
      </c>
      <c r="Z18" s="235">
        <v>13552228</v>
      </c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</row>
    <row r="19" spans="1:47" ht="16.5" customHeight="1">
      <c r="A19" s="1240"/>
      <c r="B19" s="1241"/>
      <c r="C19" s="1241"/>
      <c r="D19" s="71" t="s">
        <v>26</v>
      </c>
      <c r="E19" s="239">
        <v>224</v>
      </c>
      <c r="F19" s="239">
        <v>1682</v>
      </c>
      <c r="G19" s="239">
        <v>2292</v>
      </c>
      <c r="H19" s="239">
        <v>5644</v>
      </c>
      <c r="I19" s="239">
        <v>5963</v>
      </c>
      <c r="J19" s="239">
        <v>13608</v>
      </c>
      <c r="K19" s="239">
        <v>23611</v>
      </c>
      <c r="L19" s="239">
        <v>25144</v>
      </c>
      <c r="M19" s="239">
        <v>54065</v>
      </c>
      <c r="N19" s="239">
        <v>37584</v>
      </c>
      <c r="O19" s="239">
        <v>26818</v>
      </c>
      <c r="P19" s="239">
        <v>14663</v>
      </c>
      <c r="Q19" s="239">
        <v>4048</v>
      </c>
      <c r="R19" s="239">
        <v>2235</v>
      </c>
      <c r="S19" s="239">
        <v>1112</v>
      </c>
      <c r="T19" s="239">
        <v>922</v>
      </c>
      <c r="U19" s="239">
        <v>668</v>
      </c>
      <c r="V19" s="239">
        <v>324</v>
      </c>
      <c r="W19" s="239">
        <v>160</v>
      </c>
      <c r="X19" s="239">
        <v>84</v>
      </c>
      <c r="Y19" s="239">
        <v>105</v>
      </c>
      <c r="Z19" s="240">
        <v>220956</v>
      </c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</row>
    <row r="20" spans="1:47" ht="16.5" customHeight="1">
      <c r="A20" s="1240"/>
      <c r="B20" s="1241" t="s">
        <v>31</v>
      </c>
      <c r="C20" s="1247" t="s">
        <v>55</v>
      </c>
      <c r="D20" s="70" t="s">
        <v>27</v>
      </c>
      <c r="E20" s="232">
        <v>2</v>
      </c>
      <c r="F20" s="232">
        <v>1</v>
      </c>
      <c r="G20" s="232">
        <v>6</v>
      </c>
      <c r="H20" s="232">
        <v>9</v>
      </c>
      <c r="I20" s="232">
        <v>20</v>
      </c>
      <c r="J20" s="232">
        <v>30</v>
      </c>
      <c r="K20" s="232">
        <v>37</v>
      </c>
      <c r="L20" s="232">
        <v>114</v>
      </c>
      <c r="M20" s="232">
        <v>241</v>
      </c>
      <c r="N20" s="232">
        <v>180</v>
      </c>
      <c r="O20" s="232">
        <v>440</v>
      </c>
      <c r="P20" s="232">
        <v>258</v>
      </c>
      <c r="Q20" s="232">
        <v>9</v>
      </c>
      <c r="R20" s="232">
        <v>1</v>
      </c>
      <c r="S20" s="232">
        <v>1</v>
      </c>
      <c r="T20" s="232">
        <v>0</v>
      </c>
      <c r="U20" s="232">
        <v>0</v>
      </c>
      <c r="V20" s="232">
        <v>0</v>
      </c>
      <c r="W20" s="232">
        <v>0</v>
      </c>
      <c r="X20" s="232">
        <v>0</v>
      </c>
      <c r="Y20" s="232">
        <v>0</v>
      </c>
      <c r="Z20" s="233">
        <v>1348</v>
      </c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</row>
    <row r="21" spans="1:47" ht="16.5" customHeight="1">
      <c r="A21" s="1240"/>
      <c r="B21" s="1241"/>
      <c r="C21" s="1247"/>
      <c r="D21" s="72" t="s">
        <v>28</v>
      </c>
      <c r="E21" s="234">
        <v>0</v>
      </c>
      <c r="F21" s="234">
        <v>26</v>
      </c>
      <c r="G21" s="234">
        <v>273</v>
      </c>
      <c r="H21" s="234">
        <v>630</v>
      </c>
      <c r="I21" s="234">
        <v>1419</v>
      </c>
      <c r="J21" s="234">
        <v>2788</v>
      </c>
      <c r="K21" s="234">
        <v>3938</v>
      </c>
      <c r="L21" s="234">
        <v>11581</v>
      </c>
      <c r="M21" s="234">
        <v>28156</v>
      </c>
      <c r="N21" s="234">
        <v>21581</v>
      </c>
      <c r="O21" s="234">
        <v>53211</v>
      </c>
      <c r="P21" s="234">
        <v>30386</v>
      </c>
      <c r="Q21" s="234">
        <v>1106</v>
      </c>
      <c r="R21" s="234">
        <v>106</v>
      </c>
      <c r="S21" s="234">
        <v>191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0</v>
      </c>
      <c r="Z21" s="235">
        <v>155392</v>
      </c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</row>
    <row r="22" spans="1:47" ht="16.5" customHeight="1">
      <c r="A22" s="1240"/>
      <c r="B22" s="1241"/>
      <c r="C22" s="1247"/>
      <c r="D22" s="71" t="s">
        <v>26</v>
      </c>
      <c r="E22" s="236">
        <v>0</v>
      </c>
      <c r="F22" s="236">
        <v>5</v>
      </c>
      <c r="G22" s="236">
        <v>30</v>
      </c>
      <c r="H22" s="236">
        <v>35</v>
      </c>
      <c r="I22" s="236">
        <v>68</v>
      </c>
      <c r="J22" s="236">
        <v>92</v>
      </c>
      <c r="K22" s="236">
        <v>66</v>
      </c>
      <c r="L22" s="236">
        <v>110</v>
      </c>
      <c r="M22" s="236">
        <v>172</v>
      </c>
      <c r="N22" s="236">
        <v>140</v>
      </c>
      <c r="O22" s="236">
        <v>349</v>
      </c>
      <c r="P22" s="236">
        <v>198</v>
      </c>
      <c r="Q22" s="236">
        <v>8</v>
      </c>
      <c r="R22" s="236">
        <v>0</v>
      </c>
      <c r="S22" s="236">
        <v>2</v>
      </c>
      <c r="T22" s="236">
        <v>0</v>
      </c>
      <c r="U22" s="236">
        <v>0</v>
      </c>
      <c r="V22" s="236">
        <v>0</v>
      </c>
      <c r="W22" s="236">
        <v>0</v>
      </c>
      <c r="X22" s="236">
        <v>0</v>
      </c>
      <c r="Y22" s="236">
        <v>0</v>
      </c>
      <c r="Z22" s="237">
        <v>1275</v>
      </c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</row>
    <row r="23" spans="1:47" ht="16.5" customHeight="1">
      <c r="A23" s="1240"/>
      <c r="B23" s="1241"/>
      <c r="C23" s="1247" t="s">
        <v>56</v>
      </c>
      <c r="D23" s="70" t="s">
        <v>27</v>
      </c>
      <c r="E23" s="232">
        <v>0</v>
      </c>
      <c r="F23" s="232">
        <v>3</v>
      </c>
      <c r="G23" s="232">
        <v>24</v>
      </c>
      <c r="H23" s="232">
        <v>11</v>
      </c>
      <c r="I23" s="232">
        <v>4</v>
      </c>
      <c r="J23" s="232">
        <v>0</v>
      </c>
      <c r="K23" s="232">
        <v>0</v>
      </c>
      <c r="L23" s="232">
        <v>0</v>
      </c>
      <c r="M23" s="232">
        <v>3</v>
      </c>
      <c r="N23" s="232">
        <v>0</v>
      </c>
      <c r="O23" s="232">
        <v>2</v>
      </c>
      <c r="P23" s="232">
        <v>0</v>
      </c>
      <c r="Q23" s="232">
        <v>1</v>
      </c>
      <c r="R23" s="232">
        <v>0</v>
      </c>
      <c r="S23" s="232">
        <v>0</v>
      </c>
      <c r="T23" s="232">
        <v>0</v>
      </c>
      <c r="U23" s="232">
        <v>0</v>
      </c>
      <c r="V23" s="232">
        <v>0</v>
      </c>
      <c r="W23" s="232">
        <v>0</v>
      </c>
      <c r="X23" s="232">
        <v>0</v>
      </c>
      <c r="Y23" s="232">
        <v>0</v>
      </c>
      <c r="Z23" s="233">
        <v>48</v>
      </c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</row>
    <row r="24" spans="1:47" ht="16.5" customHeight="1">
      <c r="A24" s="1240"/>
      <c r="B24" s="1241"/>
      <c r="C24" s="1247"/>
      <c r="D24" s="72" t="s">
        <v>28</v>
      </c>
      <c r="E24" s="234">
        <v>0</v>
      </c>
      <c r="F24" s="234">
        <v>42</v>
      </c>
      <c r="G24" s="234">
        <v>799</v>
      </c>
      <c r="H24" s="234">
        <v>526</v>
      </c>
      <c r="I24" s="234">
        <v>228</v>
      </c>
      <c r="J24" s="234">
        <v>24</v>
      </c>
      <c r="K24" s="234">
        <v>0</v>
      </c>
      <c r="L24" s="234">
        <v>9</v>
      </c>
      <c r="M24" s="234">
        <v>280</v>
      </c>
      <c r="N24" s="234">
        <v>43</v>
      </c>
      <c r="O24" s="234">
        <v>277</v>
      </c>
      <c r="P24" s="234">
        <v>0</v>
      </c>
      <c r="Q24" s="234">
        <v>102</v>
      </c>
      <c r="R24" s="234">
        <v>0</v>
      </c>
      <c r="S24" s="234">
        <v>0</v>
      </c>
      <c r="T24" s="234">
        <v>0</v>
      </c>
      <c r="U24" s="234">
        <v>0</v>
      </c>
      <c r="V24" s="234">
        <v>0</v>
      </c>
      <c r="W24" s="234">
        <v>0</v>
      </c>
      <c r="X24" s="234">
        <v>0</v>
      </c>
      <c r="Y24" s="234">
        <v>0</v>
      </c>
      <c r="Z24" s="235">
        <v>2330</v>
      </c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</row>
    <row r="25" spans="1:47" ht="16.5" customHeight="1">
      <c r="A25" s="1240"/>
      <c r="B25" s="1241"/>
      <c r="C25" s="1247"/>
      <c r="D25" s="71" t="s">
        <v>26</v>
      </c>
      <c r="E25" s="236">
        <v>0</v>
      </c>
      <c r="F25" s="236">
        <v>6</v>
      </c>
      <c r="G25" s="236">
        <v>84</v>
      </c>
      <c r="H25" s="236">
        <v>43</v>
      </c>
      <c r="I25" s="236">
        <v>15</v>
      </c>
      <c r="J25" s="236">
        <v>1</v>
      </c>
      <c r="K25" s="236">
        <v>0</v>
      </c>
      <c r="L25" s="236">
        <v>0</v>
      </c>
      <c r="M25" s="236">
        <v>4</v>
      </c>
      <c r="N25" s="236">
        <v>0</v>
      </c>
      <c r="O25" s="236">
        <v>2</v>
      </c>
      <c r="P25" s="236">
        <v>0</v>
      </c>
      <c r="Q25" s="236">
        <v>0</v>
      </c>
      <c r="R25" s="236">
        <v>0</v>
      </c>
      <c r="S25" s="236">
        <v>0</v>
      </c>
      <c r="T25" s="236">
        <v>0</v>
      </c>
      <c r="U25" s="236">
        <v>0</v>
      </c>
      <c r="V25" s="236">
        <v>0</v>
      </c>
      <c r="W25" s="236">
        <v>0</v>
      </c>
      <c r="X25" s="236">
        <v>0</v>
      </c>
      <c r="Y25" s="236">
        <v>0</v>
      </c>
      <c r="Z25" s="238">
        <v>155</v>
      </c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</row>
    <row r="26" spans="1:47" ht="16.5" customHeight="1">
      <c r="A26" s="1240"/>
      <c r="B26" s="1241" t="s">
        <v>30</v>
      </c>
      <c r="C26" s="1241"/>
      <c r="D26" s="70" t="s">
        <v>27</v>
      </c>
      <c r="E26" s="232">
        <v>2</v>
      </c>
      <c r="F26" s="232">
        <v>4</v>
      </c>
      <c r="G26" s="232">
        <v>30</v>
      </c>
      <c r="H26" s="232">
        <v>21</v>
      </c>
      <c r="I26" s="232">
        <v>23</v>
      </c>
      <c r="J26" s="232">
        <v>30</v>
      </c>
      <c r="K26" s="232">
        <v>37</v>
      </c>
      <c r="L26" s="232">
        <v>114</v>
      </c>
      <c r="M26" s="232">
        <v>243</v>
      </c>
      <c r="N26" s="232">
        <v>180</v>
      </c>
      <c r="O26" s="232">
        <v>442</v>
      </c>
      <c r="P26" s="232">
        <v>258</v>
      </c>
      <c r="Q26" s="232">
        <v>10</v>
      </c>
      <c r="R26" s="232">
        <v>1</v>
      </c>
      <c r="S26" s="232">
        <v>1</v>
      </c>
      <c r="T26" s="232">
        <v>0</v>
      </c>
      <c r="U26" s="232">
        <v>0</v>
      </c>
      <c r="V26" s="232">
        <v>0</v>
      </c>
      <c r="W26" s="232">
        <v>0</v>
      </c>
      <c r="X26" s="232">
        <v>0</v>
      </c>
      <c r="Y26" s="232">
        <v>0</v>
      </c>
      <c r="Z26" s="233">
        <v>1396</v>
      </c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</row>
    <row r="27" spans="1:47" ht="16.5" customHeight="1">
      <c r="A27" s="1240"/>
      <c r="B27" s="1241"/>
      <c r="C27" s="1241"/>
      <c r="D27" s="72" t="s">
        <v>28</v>
      </c>
      <c r="E27" s="234">
        <v>0</v>
      </c>
      <c r="F27" s="234">
        <v>68</v>
      </c>
      <c r="G27" s="234">
        <v>1072</v>
      </c>
      <c r="H27" s="234">
        <v>1156</v>
      </c>
      <c r="I27" s="234">
        <v>1647</v>
      </c>
      <c r="J27" s="234">
        <v>2812</v>
      </c>
      <c r="K27" s="234">
        <v>3938</v>
      </c>
      <c r="L27" s="234">
        <v>11590</v>
      </c>
      <c r="M27" s="234">
        <v>28436</v>
      </c>
      <c r="N27" s="234">
        <v>21624</v>
      </c>
      <c r="O27" s="234">
        <v>53488</v>
      </c>
      <c r="P27" s="234">
        <v>30386</v>
      </c>
      <c r="Q27" s="234">
        <v>1208</v>
      </c>
      <c r="R27" s="234">
        <v>106</v>
      </c>
      <c r="S27" s="234">
        <v>191</v>
      </c>
      <c r="T27" s="234">
        <v>0</v>
      </c>
      <c r="U27" s="234">
        <v>0</v>
      </c>
      <c r="V27" s="234">
        <v>0</v>
      </c>
      <c r="W27" s="234">
        <v>0</v>
      </c>
      <c r="X27" s="234">
        <v>0</v>
      </c>
      <c r="Y27" s="234">
        <v>0</v>
      </c>
      <c r="Z27" s="235">
        <v>157722</v>
      </c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</row>
    <row r="28" spans="1:47" ht="16.5" customHeight="1">
      <c r="A28" s="1240"/>
      <c r="B28" s="1241"/>
      <c r="C28" s="1241"/>
      <c r="D28" s="71" t="s">
        <v>26</v>
      </c>
      <c r="E28" s="239">
        <v>0</v>
      </c>
      <c r="F28" s="239">
        <v>11</v>
      </c>
      <c r="G28" s="239">
        <v>114</v>
      </c>
      <c r="H28" s="239">
        <v>78</v>
      </c>
      <c r="I28" s="239">
        <v>83</v>
      </c>
      <c r="J28" s="239">
        <v>93</v>
      </c>
      <c r="K28" s="239">
        <v>66</v>
      </c>
      <c r="L28" s="239">
        <v>110</v>
      </c>
      <c r="M28" s="239">
        <v>176</v>
      </c>
      <c r="N28" s="239">
        <v>140</v>
      </c>
      <c r="O28" s="239">
        <v>351</v>
      </c>
      <c r="P28" s="239">
        <v>198</v>
      </c>
      <c r="Q28" s="239">
        <v>8</v>
      </c>
      <c r="R28" s="239">
        <v>0</v>
      </c>
      <c r="S28" s="239">
        <v>2</v>
      </c>
      <c r="T28" s="239">
        <v>0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40">
        <v>1430</v>
      </c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</row>
    <row r="29" spans="1:47" ht="16.5" customHeight="1">
      <c r="A29" s="1240" t="s">
        <v>24</v>
      </c>
      <c r="B29" s="1241"/>
      <c r="C29" s="1241"/>
      <c r="D29" s="70" t="s">
        <v>27</v>
      </c>
      <c r="E29" s="232">
        <v>30</v>
      </c>
      <c r="F29" s="232">
        <v>139</v>
      </c>
      <c r="G29" s="232">
        <v>250</v>
      </c>
      <c r="H29" s="232">
        <v>591</v>
      </c>
      <c r="I29" s="232">
        <v>694</v>
      </c>
      <c r="J29" s="232">
        <v>1492</v>
      </c>
      <c r="K29" s="232">
        <v>2704</v>
      </c>
      <c r="L29" s="232">
        <v>3244</v>
      </c>
      <c r="M29" s="232">
        <v>7301</v>
      </c>
      <c r="N29" s="232">
        <v>5937</v>
      </c>
      <c r="O29" s="232">
        <v>5161</v>
      </c>
      <c r="P29" s="232">
        <v>3208</v>
      </c>
      <c r="Q29" s="232">
        <v>956</v>
      </c>
      <c r="R29" s="232">
        <v>594</v>
      </c>
      <c r="S29" s="232">
        <v>365</v>
      </c>
      <c r="T29" s="232">
        <v>333</v>
      </c>
      <c r="U29" s="232">
        <v>310</v>
      </c>
      <c r="V29" s="232">
        <v>166</v>
      </c>
      <c r="W29" s="232">
        <v>98</v>
      </c>
      <c r="X29" s="232">
        <v>55</v>
      </c>
      <c r="Y29" s="232">
        <v>73</v>
      </c>
      <c r="Z29" s="233">
        <v>33702</v>
      </c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</row>
    <row r="30" spans="1:47" ht="16.5" customHeight="1">
      <c r="A30" s="1240"/>
      <c r="B30" s="1241"/>
      <c r="C30" s="1241"/>
      <c r="D30" s="72" t="s">
        <v>28</v>
      </c>
      <c r="E30" s="234">
        <v>351</v>
      </c>
      <c r="F30" s="234">
        <v>7214</v>
      </c>
      <c r="G30" s="234">
        <v>21654</v>
      </c>
      <c r="H30" s="234">
        <v>77748</v>
      </c>
      <c r="I30" s="234">
        <v>117448</v>
      </c>
      <c r="J30" s="234">
        <v>370874</v>
      </c>
      <c r="K30" s="234">
        <v>823775</v>
      </c>
      <c r="L30" s="234">
        <v>1148923</v>
      </c>
      <c r="M30" s="234">
        <v>3017765</v>
      </c>
      <c r="N30" s="234">
        <v>2639653</v>
      </c>
      <c r="O30" s="234">
        <v>2287397</v>
      </c>
      <c r="P30" s="234">
        <v>1528265</v>
      </c>
      <c r="Q30" s="234">
        <v>510611</v>
      </c>
      <c r="R30" s="234">
        <v>337838</v>
      </c>
      <c r="S30" s="234">
        <v>204798</v>
      </c>
      <c r="T30" s="234">
        <v>205030</v>
      </c>
      <c r="U30" s="234">
        <v>176633</v>
      </c>
      <c r="V30" s="234">
        <v>94344</v>
      </c>
      <c r="W30" s="234">
        <v>61098</v>
      </c>
      <c r="X30" s="234">
        <v>38518</v>
      </c>
      <c r="Y30" s="234">
        <v>40013</v>
      </c>
      <c r="Z30" s="235">
        <v>13709950</v>
      </c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</row>
    <row r="31" spans="1:47" ht="16.5" customHeight="1">
      <c r="A31" s="1240"/>
      <c r="B31" s="1241"/>
      <c r="C31" s="1241"/>
      <c r="D31" s="71" t="s">
        <v>26</v>
      </c>
      <c r="E31" s="239">
        <v>224</v>
      </c>
      <c r="F31" s="239">
        <v>1693</v>
      </c>
      <c r="G31" s="239">
        <v>2406</v>
      </c>
      <c r="H31" s="239">
        <v>5722</v>
      </c>
      <c r="I31" s="239">
        <v>6046</v>
      </c>
      <c r="J31" s="239">
        <v>13701</v>
      </c>
      <c r="K31" s="239">
        <v>23677</v>
      </c>
      <c r="L31" s="239">
        <v>25254</v>
      </c>
      <c r="M31" s="239">
        <v>54241</v>
      </c>
      <c r="N31" s="239">
        <v>37724</v>
      </c>
      <c r="O31" s="239">
        <v>27169</v>
      </c>
      <c r="P31" s="239">
        <v>14861</v>
      </c>
      <c r="Q31" s="239">
        <v>4056</v>
      </c>
      <c r="R31" s="239">
        <v>2235</v>
      </c>
      <c r="S31" s="239">
        <v>1114</v>
      </c>
      <c r="T31" s="239">
        <v>922</v>
      </c>
      <c r="U31" s="239">
        <v>668</v>
      </c>
      <c r="V31" s="239">
        <v>324</v>
      </c>
      <c r="W31" s="239">
        <v>160</v>
      </c>
      <c r="X31" s="239">
        <v>84</v>
      </c>
      <c r="Y31" s="239">
        <v>105</v>
      </c>
      <c r="Z31" s="240">
        <v>222386</v>
      </c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</row>
    <row r="32" spans="1:47" ht="16.5" customHeight="1">
      <c r="A32" s="1240" t="s">
        <v>34</v>
      </c>
      <c r="B32" s="1241" t="s">
        <v>29</v>
      </c>
      <c r="C32" s="1247" t="s">
        <v>53</v>
      </c>
      <c r="D32" s="70" t="s">
        <v>27</v>
      </c>
      <c r="E32" s="232">
        <v>0</v>
      </c>
      <c r="F32" s="232">
        <v>0</v>
      </c>
      <c r="G32" s="232">
        <v>0</v>
      </c>
      <c r="H32" s="232">
        <v>0</v>
      </c>
      <c r="I32" s="232">
        <v>0</v>
      </c>
      <c r="J32" s="232">
        <v>1</v>
      </c>
      <c r="K32" s="232">
        <v>1</v>
      </c>
      <c r="L32" s="232">
        <v>1</v>
      </c>
      <c r="M32" s="232">
        <v>4</v>
      </c>
      <c r="N32" s="232">
        <v>9</v>
      </c>
      <c r="O32" s="232">
        <v>28</v>
      </c>
      <c r="P32" s="232">
        <v>11</v>
      </c>
      <c r="Q32" s="232">
        <v>175</v>
      </c>
      <c r="R32" s="232">
        <v>150</v>
      </c>
      <c r="S32" s="232">
        <v>147</v>
      </c>
      <c r="T32" s="232">
        <v>109</v>
      </c>
      <c r="U32" s="232">
        <v>68</v>
      </c>
      <c r="V32" s="232">
        <v>41</v>
      </c>
      <c r="W32" s="232">
        <v>30</v>
      </c>
      <c r="X32" s="232">
        <v>20</v>
      </c>
      <c r="Y32" s="232">
        <v>16</v>
      </c>
      <c r="Z32" s="233">
        <v>808</v>
      </c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</row>
    <row r="33" spans="1:47" ht="16.5" customHeight="1">
      <c r="A33" s="1240"/>
      <c r="B33" s="1241"/>
      <c r="C33" s="1247"/>
      <c r="D33" s="72" t="s">
        <v>28</v>
      </c>
      <c r="E33" s="234">
        <v>0</v>
      </c>
      <c r="F33" s="234">
        <v>0</v>
      </c>
      <c r="G33" s="234">
        <v>0</v>
      </c>
      <c r="H33" s="234">
        <v>0</v>
      </c>
      <c r="I33" s="234">
        <v>0</v>
      </c>
      <c r="J33" s="234">
        <v>65</v>
      </c>
      <c r="K33" s="234">
        <v>140</v>
      </c>
      <c r="L33" s="234">
        <v>78</v>
      </c>
      <c r="M33" s="234">
        <v>620</v>
      </c>
      <c r="N33" s="234">
        <v>1815</v>
      </c>
      <c r="O33" s="234">
        <v>5599</v>
      </c>
      <c r="P33" s="234">
        <v>2448</v>
      </c>
      <c r="Q33" s="234">
        <v>40825</v>
      </c>
      <c r="R33" s="234">
        <v>34335</v>
      </c>
      <c r="S33" s="234">
        <v>33149</v>
      </c>
      <c r="T33" s="234">
        <v>24460</v>
      </c>
      <c r="U33" s="234">
        <v>15292</v>
      </c>
      <c r="V33" s="234">
        <v>8850</v>
      </c>
      <c r="W33" s="234">
        <v>6438</v>
      </c>
      <c r="X33" s="234">
        <v>4384</v>
      </c>
      <c r="Y33" s="234">
        <v>3610</v>
      </c>
      <c r="Z33" s="235">
        <v>182108</v>
      </c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</row>
    <row r="34" spans="1:47" ht="16.5" customHeight="1">
      <c r="A34" s="1240"/>
      <c r="B34" s="1241"/>
      <c r="C34" s="1247"/>
      <c r="D34" s="71" t="s">
        <v>26</v>
      </c>
      <c r="E34" s="236">
        <v>0</v>
      </c>
      <c r="F34" s="236">
        <v>0</v>
      </c>
      <c r="G34" s="236">
        <v>0</v>
      </c>
      <c r="H34" s="236">
        <v>0</v>
      </c>
      <c r="I34" s="236">
        <v>0</v>
      </c>
      <c r="J34" s="236">
        <v>3</v>
      </c>
      <c r="K34" s="236">
        <v>6</v>
      </c>
      <c r="L34" s="236">
        <v>2</v>
      </c>
      <c r="M34" s="236">
        <v>8</v>
      </c>
      <c r="N34" s="236">
        <v>28</v>
      </c>
      <c r="O34" s="236">
        <v>58</v>
      </c>
      <c r="P34" s="236">
        <v>17</v>
      </c>
      <c r="Q34" s="236">
        <v>200</v>
      </c>
      <c r="R34" s="236">
        <v>147</v>
      </c>
      <c r="S34" s="236">
        <v>160</v>
      </c>
      <c r="T34" s="236">
        <v>107</v>
      </c>
      <c r="U34" s="236">
        <v>56</v>
      </c>
      <c r="V34" s="236">
        <v>36</v>
      </c>
      <c r="W34" s="236">
        <v>26</v>
      </c>
      <c r="X34" s="236">
        <v>17</v>
      </c>
      <c r="Y34" s="236">
        <v>15</v>
      </c>
      <c r="Z34" s="237">
        <v>886</v>
      </c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</row>
    <row r="35" spans="1:47" ht="16.5" customHeight="1">
      <c r="A35" s="1240"/>
      <c r="B35" s="1241"/>
      <c r="C35" s="1247" t="s">
        <v>54</v>
      </c>
      <c r="D35" s="70" t="s">
        <v>27</v>
      </c>
      <c r="E35" s="232">
        <v>0</v>
      </c>
      <c r="F35" s="232">
        <v>0</v>
      </c>
      <c r="G35" s="232">
        <v>0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232">
        <v>0</v>
      </c>
      <c r="N35" s="232">
        <v>0</v>
      </c>
      <c r="O35" s="232">
        <v>5</v>
      </c>
      <c r="P35" s="232">
        <v>0</v>
      </c>
      <c r="Q35" s="232">
        <v>10</v>
      </c>
      <c r="R35" s="232">
        <v>0</v>
      </c>
      <c r="S35" s="232">
        <v>0</v>
      </c>
      <c r="T35" s="232">
        <v>1</v>
      </c>
      <c r="U35" s="232">
        <v>6</v>
      </c>
      <c r="V35" s="232">
        <v>1</v>
      </c>
      <c r="W35" s="232">
        <v>0</v>
      </c>
      <c r="X35" s="232">
        <v>0</v>
      </c>
      <c r="Y35" s="232">
        <v>5</v>
      </c>
      <c r="Z35" s="233">
        <v>28</v>
      </c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</row>
    <row r="36" spans="1:47" ht="16.5" customHeight="1">
      <c r="A36" s="1240"/>
      <c r="B36" s="1241"/>
      <c r="C36" s="1247"/>
      <c r="D36" s="72" t="s">
        <v>28</v>
      </c>
      <c r="E36" s="234">
        <v>0</v>
      </c>
      <c r="F36" s="234">
        <v>0</v>
      </c>
      <c r="G36" s="234">
        <v>0</v>
      </c>
      <c r="H36" s="234">
        <v>0</v>
      </c>
      <c r="I36" s="234">
        <v>0</v>
      </c>
      <c r="J36" s="234">
        <v>0</v>
      </c>
      <c r="K36" s="234">
        <v>0</v>
      </c>
      <c r="L36" s="234">
        <v>51</v>
      </c>
      <c r="M36" s="234">
        <v>0</v>
      </c>
      <c r="N36" s="234">
        <v>0</v>
      </c>
      <c r="O36" s="234">
        <v>1487</v>
      </c>
      <c r="P36" s="234">
        <v>0</v>
      </c>
      <c r="Q36" s="234">
        <v>2960</v>
      </c>
      <c r="R36" s="234">
        <v>0</v>
      </c>
      <c r="S36" s="234">
        <v>0</v>
      </c>
      <c r="T36" s="234">
        <v>188</v>
      </c>
      <c r="U36" s="234">
        <v>1227</v>
      </c>
      <c r="V36" s="234">
        <v>97</v>
      </c>
      <c r="W36" s="234">
        <v>0</v>
      </c>
      <c r="X36" s="234">
        <v>0</v>
      </c>
      <c r="Y36" s="234">
        <v>1159</v>
      </c>
      <c r="Z36" s="235">
        <v>7169</v>
      </c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</row>
    <row r="37" spans="1:47" ht="16.5" customHeight="1">
      <c r="A37" s="1240"/>
      <c r="B37" s="1241"/>
      <c r="C37" s="1247"/>
      <c r="D37" s="71" t="s">
        <v>26</v>
      </c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6">
        <v>0</v>
      </c>
      <c r="K37" s="236">
        <v>0</v>
      </c>
      <c r="L37" s="236">
        <v>1</v>
      </c>
      <c r="M37" s="236">
        <v>0</v>
      </c>
      <c r="N37" s="236">
        <v>0</v>
      </c>
      <c r="O37" s="236">
        <v>21</v>
      </c>
      <c r="P37" s="236">
        <v>0</v>
      </c>
      <c r="Q37" s="236">
        <v>20</v>
      </c>
      <c r="R37" s="236">
        <v>0</v>
      </c>
      <c r="S37" s="236">
        <v>0</v>
      </c>
      <c r="T37" s="236">
        <v>1</v>
      </c>
      <c r="U37" s="236">
        <v>7</v>
      </c>
      <c r="V37" s="236">
        <v>1</v>
      </c>
      <c r="W37" s="236">
        <v>0</v>
      </c>
      <c r="X37" s="236">
        <v>0</v>
      </c>
      <c r="Y37" s="236">
        <v>7</v>
      </c>
      <c r="Z37" s="237">
        <v>58</v>
      </c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</row>
    <row r="38" spans="1:47" ht="16.5" customHeight="1">
      <c r="A38" s="1240"/>
      <c r="B38" s="1241" t="s">
        <v>30</v>
      </c>
      <c r="C38" s="1241"/>
      <c r="D38" s="70" t="s">
        <v>27</v>
      </c>
      <c r="E38" s="232">
        <v>0</v>
      </c>
      <c r="F38" s="232">
        <v>0</v>
      </c>
      <c r="G38" s="232">
        <v>0</v>
      </c>
      <c r="H38" s="232">
        <v>0</v>
      </c>
      <c r="I38" s="232">
        <v>0</v>
      </c>
      <c r="J38" s="232">
        <v>1</v>
      </c>
      <c r="K38" s="232">
        <v>1</v>
      </c>
      <c r="L38" s="232">
        <v>1</v>
      </c>
      <c r="M38" s="232">
        <v>4</v>
      </c>
      <c r="N38" s="232">
        <v>9</v>
      </c>
      <c r="O38" s="232">
        <v>33</v>
      </c>
      <c r="P38" s="232">
        <v>11</v>
      </c>
      <c r="Q38" s="232">
        <v>185</v>
      </c>
      <c r="R38" s="232">
        <v>150</v>
      </c>
      <c r="S38" s="232">
        <v>147</v>
      </c>
      <c r="T38" s="232">
        <v>110</v>
      </c>
      <c r="U38" s="232">
        <v>75</v>
      </c>
      <c r="V38" s="232">
        <v>42</v>
      </c>
      <c r="W38" s="232">
        <v>30</v>
      </c>
      <c r="X38" s="232">
        <v>20</v>
      </c>
      <c r="Y38" s="232">
        <v>21</v>
      </c>
      <c r="Z38" s="233">
        <v>836</v>
      </c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</row>
    <row r="39" spans="1:47" ht="16.5" customHeight="1">
      <c r="A39" s="1240"/>
      <c r="B39" s="1241"/>
      <c r="C39" s="1241"/>
      <c r="D39" s="72" t="s">
        <v>28</v>
      </c>
      <c r="E39" s="234">
        <v>0</v>
      </c>
      <c r="F39" s="234">
        <v>0</v>
      </c>
      <c r="G39" s="234">
        <v>0</v>
      </c>
      <c r="H39" s="234">
        <v>0</v>
      </c>
      <c r="I39" s="234">
        <v>0</v>
      </c>
      <c r="J39" s="234">
        <v>65</v>
      </c>
      <c r="K39" s="234">
        <v>140</v>
      </c>
      <c r="L39" s="234">
        <v>129</v>
      </c>
      <c r="M39" s="234">
        <v>620</v>
      </c>
      <c r="N39" s="234">
        <v>1815</v>
      </c>
      <c r="O39" s="234">
        <v>7086</v>
      </c>
      <c r="P39" s="234">
        <v>2448</v>
      </c>
      <c r="Q39" s="234">
        <v>43785</v>
      </c>
      <c r="R39" s="234">
        <v>34335</v>
      </c>
      <c r="S39" s="234">
        <v>33149</v>
      </c>
      <c r="T39" s="234">
        <v>24648</v>
      </c>
      <c r="U39" s="234">
        <v>16519</v>
      </c>
      <c r="V39" s="234">
        <v>8947</v>
      </c>
      <c r="W39" s="234">
        <v>6438</v>
      </c>
      <c r="X39" s="234">
        <v>4384</v>
      </c>
      <c r="Y39" s="234">
        <v>4769</v>
      </c>
      <c r="Z39" s="235">
        <v>189277</v>
      </c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</row>
    <row r="40" spans="1:47" ht="16.5" customHeight="1">
      <c r="A40" s="1240"/>
      <c r="B40" s="1241"/>
      <c r="C40" s="1241"/>
      <c r="D40" s="71" t="s">
        <v>26</v>
      </c>
      <c r="E40" s="239">
        <v>0</v>
      </c>
      <c r="F40" s="239">
        <v>0</v>
      </c>
      <c r="G40" s="239">
        <v>0</v>
      </c>
      <c r="H40" s="239">
        <v>0</v>
      </c>
      <c r="I40" s="239">
        <v>0</v>
      </c>
      <c r="J40" s="239">
        <v>3</v>
      </c>
      <c r="K40" s="239">
        <v>6</v>
      </c>
      <c r="L40" s="239">
        <v>3</v>
      </c>
      <c r="M40" s="239">
        <v>8</v>
      </c>
      <c r="N40" s="239">
        <v>28</v>
      </c>
      <c r="O40" s="239">
        <v>79</v>
      </c>
      <c r="P40" s="239">
        <v>17</v>
      </c>
      <c r="Q40" s="239">
        <v>220</v>
      </c>
      <c r="R40" s="239">
        <v>147</v>
      </c>
      <c r="S40" s="239">
        <v>160</v>
      </c>
      <c r="T40" s="239">
        <v>108</v>
      </c>
      <c r="U40" s="239">
        <v>63</v>
      </c>
      <c r="V40" s="239">
        <v>37</v>
      </c>
      <c r="W40" s="239">
        <v>26</v>
      </c>
      <c r="X40" s="239">
        <v>17</v>
      </c>
      <c r="Y40" s="239">
        <v>22</v>
      </c>
      <c r="Z40" s="240">
        <v>944</v>
      </c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</row>
    <row r="41" spans="1:47" ht="16.5" customHeight="1">
      <c r="A41" s="1240"/>
      <c r="B41" s="1241" t="s">
        <v>31</v>
      </c>
      <c r="C41" s="1247" t="s">
        <v>55</v>
      </c>
      <c r="D41" s="70" t="s">
        <v>27</v>
      </c>
      <c r="E41" s="232">
        <v>0</v>
      </c>
      <c r="F41" s="232">
        <v>0</v>
      </c>
      <c r="G41" s="232">
        <v>0</v>
      </c>
      <c r="H41" s="232">
        <v>0</v>
      </c>
      <c r="I41" s="232">
        <v>3</v>
      </c>
      <c r="J41" s="232">
        <v>10</v>
      </c>
      <c r="K41" s="232">
        <v>0</v>
      </c>
      <c r="L41" s="232">
        <v>3</v>
      </c>
      <c r="M41" s="232">
        <v>0</v>
      </c>
      <c r="N41" s="232">
        <v>5</v>
      </c>
      <c r="O41" s="232">
        <v>2</v>
      </c>
      <c r="P41" s="232">
        <v>0</v>
      </c>
      <c r="Q41" s="232">
        <v>0</v>
      </c>
      <c r="R41" s="232">
        <v>0</v>
      </c>
      <c r="S41" s="232">
        <v>0</v>
      </c>
      <c r="T41" s="232">
        <v>0</v>
      </c>
      <c r="U41" s="232">
        <v>0</v>
      </c>
      <c r="V41" s="232">
        <v>0</v>
      </c>
      <c r="W41" s="232">
        <v>0</v>
      </c>
      <c r="X41" s="232">
        <v>0</v>
      </c>
      <c r="Y41" s="232">
        <v>0</v>
      </c>
      <c r="Z41" s="233">
        <v>24</v>
      </c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</row>
    <row r="42" spans="1:47" ht="16.5" customHeight="1">
      <c r="A42" s="1240"/>
      <c r="B42" s="1241"/>
      <c r="C42" s="1247"/>
      <c r="D42" s="72" t="s">
        <v>28</v>
      </c>
      <c r="E42" s="234">
        <v>0</v>
      </c>
      <c r="F42" s="234">
        <v>0</v>
      </c>
      <c r="G42" s="234">
        <v>0</v>
      </c>
      <c r="H42" s="234">
        <v>0</v>
      </c>
      <c r="I42" s="234">
        <v>279</v>
      </c>
      <c r="J42" s="234">
        <v>1351</v>
      </c>
      <c r="K42" s="234">
        <v>0</v>
      </c>
      <c r="L42" s="234">
        <v>440</v>
      </c>
      <c r="M42" s="234">
        <v>44</v>
      </c>
      <c r="N42" s="234">
        <v>603</v>
      </c>
      <c r="O42" s="234">
        <v>275</v>
      </c>
      <c r="P42" s="234">
        <v>0</v>
      </c>
      <c r="Q42" s="234">
        <v>0</v>
      </c>
      <c r="R42" s="234">
        <v>0</v>
      </c>
      <c r="S42" s="234">
        <v>0</v>
      </c>
      <c r="T42" s="234">
        <v>0</v>
      </c>
      <c r="U42" s="234">
        <v>0</v>
      </c>
      <c r="V42" s="234">
        <v>0</v>
      </c>
      <c r="W42" s="234">
        <v>0</v>
      </c>
      <c r="X42" s="234">
        <v>0</v>
      </c>
      <c r="Y42" s="234">
        <v>0</v>
      </c>
      <c r="Z42" s="235">
        <v>2992</v>
      </c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</row>
    <row r="43" spans="1:47" ht="16.5" customHeight="1">
      <c r="A43" s="1240"/>
      <c r="B43" s="1241"/>
      <c r="C43" s="1247"/>
      <c r="D43" s="71" t="s">
        <v>26</v>
      </c>
      <c r="E43" s="236">
        <v>0</v>
      </c>
      <c r="F43" s="236">
        <v>0</v>
      </c>
      <c r="G43" s="236">
        <v>0</v>
      </c>
      <c r="H43" s="236">
        <v>0</v>
      </c>
      <c r="I43" s="236">
        <v>12</v>
      </c>
      <c r="J43" s="236">
        <v>39</v>
      </c>
      <c r="K43" s="236">
        <v>0</v>
      </c>
      <c r="L43" s="236">
        <v>5</v>
      </c>
      <c r="M43" s="236">
        <v>0</v>
      </c>
      <c r="N43" s="236">
        <v>4</v>
      </c>
      <c r="O43" s="236">
        <v>3</v>
      </c>
      <c r="P43" s="236">
        <v>0</v>
      </c>
      <c r="Q43" s="236">
        <v>0</v>
      </c>
      <c r="R43" s="236">
        <v>0</v>
      </c>
      <c r="S43" s="236">
        <v>0</v>
      </c>
      <c r="T43" s="236">
        <v>0</v>
      </c>
      <c r="U43" s="236">
        <v>0</v>
      </c>
      <c r="V43" s="236">
        <v>0</v>
      </c>
      <c r="W43" s="236">
        <v>0</v>
      </c>
      <c r="X43" s="236">
        <v>0</v>
      </c>
      <c r="Y43" s="236">
        <v>0</v>
      </c>
      <c r="Z43" s="237">
        <v>63</v>
      </c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</row>
    <row r="44" spans="1:47" ht="16.5" customHeight="1">
      <c r="A44" s="1240"/>
      <c r="B44" s="1241"/>
      <c r="C44" s="1247" t="s">
        <v>56</v>
      </c>
      <c r="D44" s="70" t="s">
        <v>27</v>
      </c>
      <c r="E44" s="232">
        <v>6</v>
      </c>
      <c r="F44" s="232">
        <v>108</v>
      </c>
      <c r="G44" s="232">
        <v>322</v>
      </c>
      <c r="H44" s="232">
        <v>255</v>
      </c>
      <c r="I44" s="232">
        <v>314</v>
      </c>
      <c r="J44" s="232">
        <v>343</v>
      </c>
      <c r="K44" s="232">
        <v>397</v>
      </c>
      <c r="L44" s="232">
        <v>823</v>
      </c>
      <c r="M44" s="232">
        <v>2978</v>
      </c>
      <c r="N44" s="232">
        <v>4050</v>
      </c>
      <c r="O44" s="232">
        <v>4049</v>
      </c>
      <c r="P44" s="232">
        <v>2057</v>
      </c>
      <c r="Q44" s="232">
        <v>1252</v>
      </c>
      <c r="R44" s="232">
        <v>462</v>
      </c>
      <c r="S44" s="232">
        <v>445</v>
      </c>
      <c r="T44" s="232">
        <v>268</v>
      </c>
      <c r="U44" s="232">
        <v>268</v>
      </c>
      <c r="V44" s="232">
        <v>90</v>
      </c>
      <c r="W44" s="232">
        <v>55</v>
      </c>
      <c r="X44" s="232">
        <v>22</v>
      </c>
      <c r="Y44" s="232">
        <v>113</v>
      </c>
      <c r="Z44" s="233">
        <v>18679</v>
      </c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</row>
    <row r="45" spans="1:47" ht="16.5" customHeight="1">
      <c r="A45" s="1240"/>
      <c r="B45" s="1241"/>
      <c r="C45" s="1247"/>
      <c r="D45" s="72" t="s">
        <v>28</v>
      </c>
      <c r="E45" s="234">
        <v>0</v>
      </c>
      <c r="F45" s="234">
        <v>1607</v>
      </c>
      <c r="G45" s="234">
        <v>8652</v>
      </c>
      <c r="H45" s="234">
        <v>11152</v>
      </c>
      <c r="I45" s="234">
        <v>18111</v>
      </c>
      <c r="J45" s="234">
        <v>29221</v>
      </c>
      <c r="K45" s="234">
        <v>40397</v>
      </c>
      <c r="L45" s="234">
        <v>90451</v>
      </c>
      <c r="M45" s="234">
        <v>359021</v>
      </c>
      <c r="N45" s="234">
        <v>515244</v>
      </c>
      <c r="O45" s="234">
        <v>521884</v>
      </c>
      <c r="P45" s="234">
        <v>274039</v>
      </c>
      <c r="Q45" s="234">
        <v>168329</v>
      </c>
      <c r="R45" s="234">
        <v>62394</v>
      </c>
      <c r="S45" s="234">
        <v>60635</v>
      </c>
      <c r="T45" s="234">
        <v>36162</v>
      </c>
      <c r="U45" s="234">
        <v>34989</v>
      </c>
      <c r="V45" s="234">
        <v>13917</v>
      </c>
      <c r="W45" s="234">
        <v>8804</v>
      </c>
      <c r="X45" s="234">
        <v>3654</v>
      </c>
      <c r="Y45" s="234">
        <v>15468</v>
      </c>
      <c r="Z45" s="235">
        <v>2274131</v>
      </c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</row>
    <row r="46" spans="1:47" ht="16.5" customHeight="1">
      <c r="A46" s="1240"/>
      <c r="B46" s="1241"/>
      <c r="C46" s="1247"/>
      <c r="D46" s="71" t="s">
        <v>26</v>
      </c>
      <c r="E46" s="236">
        <v>0</v>
      </c>
      <c r="F46" s="236">
        <v>263</v>
      </c>
      <c r="G46" s="236">
        <v>925</v>
      </c>
      <c r="H46" s="236">
        <v>908</v>
      </c>
      <c r="I46" s="236">
        <v>1160</v>
      </c>
      <c r="J46" s="236">
        <v>1519</v>
      </c>
      <c r="K46" s="236">
        <v>1334</v>
      </c>
      <c r="L46" s="236">
        <v>2067</v>
      </c>
      <c r="M46" s="236">
        <v>5713</v>
      </c>
      <c r="N46" s="236">
        <v>4929</v>
      </c>
      <c r="O46" s="236">
        <v>5135</v>
      </c>
      <c r="P46" s="236">
        <v>2758</v>
      </c>
      <c r="Q46" s="236">
        <v>1736</v>
      </c>
      <c r="R46" s="236">
        <v>642</v>
      </c>
      <c r="S46" s="236">
        <v>631</v>
      </c>
      <c r="T46" s="236">
        <v>376</v>
      </c>
      <c r="U46" s="236">
        <v>371</v>
      </c>
      <c r="V46" s="236">
        <v>152</v>
      </c>
      <c r="W46" s="236">
        <v>95</v>
      </c>
      <c r="X46" s="236">
        <v>39</v>
      </c>
      <c r="Y46" s="236">
        <v>167</v>
      </c>
      <c r="Z46" s="237">
        <v>30920</v>
      </c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</row>
    <row r="47" spans="1:47" ht="16.5" customHeight="1">
      <c r="A47" s="1240"/>
      <c r="B47" s="1241" t="s">
        <v>30</v>
      </c>
      <c r="C47" s="1241"/>
      <c r="D47" s="70" t="s">
        <v>27</v>
      </c>
      <c r="E47" s="232">
        <v>6</v>
      </c>
      <c r="F47" s="232">
        <v>108</v>
      </c>
      <c r="G47" s="232">
        <v>322</v>
      </c>
      <c r="H47" s="232">
        <v>255</v>
      </c>
      <c r="I47" s="232">
        <v>317</v>
      </c>
      <c r="J47" s="232">
        <v>354</v>
      </c>
      <c r="K47" s="232">
        <v>397</v>
      </c>
      <c r="L47" s="232">
        <v>826</v>
      </c>
      <c r="M47" s="232">
        <v>2978</v>
      </c>
      <c r="N47" s="232">
        <v>4055</v>
      </c>
      <c r="O47" s="232">
        <v>4051</v>
      </c>
      <c r="P47" s="232">
        <v>2057</v>
      </c>
      <c r="Q47" s="232">
        <v>1252</v>
      </c>
      <c r="R47" s="232">
        <v>462</v>
      </c>
      <c r="S47" s="232">
        <v>445</v>
      </c>
      <c r="T47" s="232">
        <v>268</v>
      </c>
      <c r="U47" s="232">
        <v>268</v>
      </c>
      <c r="V47" s="232">
        <v>90</v>
      </c>
      <c r="W47" s="232">
        <v>55</v>
      </c>
      <c r="X47" s="232">
        <v>22</v>
      </c>
      <c r="Y47" s="232">
        <v>113</v>
      </c>
      <c r="Z47" s="233">
        <v>18703</v>
      </c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</row>
    <row r="48" spans="1:47" ht="16.5" customHeight="1">
      <c r="A48" s="1240"/>
      <c r="B48" s="1241"/>
      <c r="C48" s="1241"/>
      <c r="D48" s="72" t="s">
        <v>28</v>
      </c>
      <c r="E48" s="234">
        <v>0</v>
      </c>
      <c r="F48" s="234">
        <v>1607</v>
      </c>
      <c r="G48" s="234">
        <v>8652</v>
      </c>
      <c r="H48" s="234">
        <v>11152</v>
      </c>
      <c r="I48" s="234">
        <v>18390</v>
      </c>
      <c r="J48" s="234">
        <v>30572</v>
      </c>
      <c r="K48" s="234">
        <v>40397</v>
      </c>
      <c r="L48" s="234">
        <v>90891</v>
      </c>
      <c r="M48" s="234">
        <v>359065</v>
      </c>
      <c r="N48" s="234">
        <v>515847</v>
      </c>
      <c r="O48" s="234">
        <v>522159</v>
      </c>
      <c r="P48" s="234">
        <v>274039</v>
      </c>
      <c r="Q48" s="234">
        <v>168329</v>
      </c>
      <c r="R48" s="234">
        <v>62394</v>
      </c>
      <c r="S48" s="234">
        <v>60635</v>
      </c>
      <c r="T48" s="234">
        <v>36162</v>
      </c>
      <c r="U48" s="234">
        <v>34989</v>
      </c>
      <c r="V48" s="234">
        <v>13917</v>
      </c>
      <c r="W48" s="234">
        <v>8804</v>
      </c>
      <c r="X48" s="234">
        <v>3654</v>
      </c>
      <c r="Y48" s="234">
        <v>15468</v>
      </c>
      <c r="Z48" s="235">
        <v>2277123</v>
      </c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</row>
    <row r="49" spans="1:47" ht="16.5" customHeight="1">
      <c r="A49" s="1240"/>
      <c r="B49" s="1241"/>
      <c r="C49" s="1241"/>
      <c r="D49" s="71" t="s">
        <v>26</v>
      </c>
      <c r="E49" s="239">
        <v>0</v>
      </c>
      <c r="F49" s="239">
        <v>263</v>
      </c>
      <c r="G49" s="239">
        <v>925</v>
      </c>
      <c r="H49" s="239">
        <v>908</v>
      </c>
      <c r="I49" s="239">
        <v>1172</v>
      </c>
      <c r="J49" s="239">
        <v>1558</v>
      </c>
      <c r="K49" s="239">
        <v>1334</v>
      </c>
      <c r="L49" s="239">
        <v>2072</v>
      </c>
      <c r="M49" s="239">
        <v>5713</v>
      </c>
      <c r="N49" s="239">
        <v>4933</v>
      </c>
      <c r="O49" s="239">
        <v>5138</v>
      </c>
      <c r="P49" s="239">
        <v>2758</v>
      </c>
      <c r="Q49" s="239">
        <v>1736</v>
      </c>
      <c r="R49" s="239">
        <v>642</v>
      </c>
      <c r="S49" s="239">
        <v>631</v>
      </c>
      <c r="T49" s="239">
        <v>376</v>
      </c>
      <c r="U49" s="239">
        <v>371</v>
      </c>
      <c r="V49" s="239">
        <v>152</v>
      </c>
      <c r="W49" s="239">
        <v>95</v>
      </c>
      <c r="X49" s="239">
        <v>39</v>
      </c>
      <c r="Y49" s="239">
        <v>167</v>
      </c>
      <c r="Z49" s="240">
        <v>30983</v>
      </c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6.5" customHeight="1">
      <c r="A50" s="1240" t="s">
        <v>24</v>
      </c>
      <c r="B50" s="1241"/>
      <c r="C50" s="1241"/>
      <c r="D50" s="70" t="s">
        <v>27</v>
      </c>
      <c r="E50" s="232">
        <v>6</v>
      </c>
      <c r="F50" s="232">
        <v>108</v>
      </c>
      <c r="G50" s="232">
        <v>322</v>
      </c>
      <c r="H50" s="232">
        <v>255</v>
      </c>
      <c r="I50" s="232">
        <v>317</v>
      </c>
      <c r="J50" s="232">
        <v>354</v>
      </c>
      <c r="K50" s="232">
        <v>398</v>
      </c>
      <c r="L50" s="232">
        <v>827</v>
      </c>
      <c r="M50" s="232">
        <v>2982</v>
      </c>
      <c r="N50" s="232">
        <v>4064</v>
      </c>
      <c r="O50" s="232">
        <v>4083</v>
      </c>
      <c r="P50" s="232">
        <v>2069</v>
      </c>
      <c r="Q50" s="232">
        <v>1437</v>
      </c>
      <c r="R50" s="232">
        <v>612</v>
      </c>
      <c r="S50" s="232">
        <v>592</v>
      </c>
      <c r="T50" s="232">
        <v>378</v>
      </c>
      <c r="U50" s="232">
        <v>343</v>
      </c>
      <c r="V50" s="232">
        <v>132</v>
      </c>
      <c r="W50" s="232">
        <v>85</v>
      </c>
      <c r="X50" s="232">
        <v>41</v>
      </c>
      <c r="Y50" s="232">
        <v>134</v>
      </c>
      <c r="Z50" s="233">
        <v>19540</v>
      </c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</row>
    <row r="51" spans="1:47" ht="16.5" customHeight="1">
      <c r="A51" s="1240"/>
      <c r="B51" s="1241"/>
      <c r="C51" s="1241"/>
      <c r="D51" s="72" t="s">
        <v>28</v>
      </c>
      <c r="E51" s="234">
        <v>0</v>
      </c>
      <c r="F51" s="234">
        <v>1607</v>
      </c>
      <c r="G51" s="234">
        <v>8652</v>
      </c>
      <c r="H51" s="234">
        <v>11152</v>
      </c>
      <c r="I51" s="234">
        <v>18390</v>
      </c>
      <c r="J51" s="234">
        <v>30637</v>
      </c>
      <c r="K51" s="234">
        <v>40537</v>
      </c>
      <c r="L51" s="234">
        <v>91020</v>
      </c>
      <c r="M51" s="234">
        <v>359685</v>
      </c>
      <c r="N51" s="234">
        <v>517662</v>
      </c>
      <c r="O51" s="234">
        <v>529245</v>
      </c>
      <c r="P51" s="234">
        <v>276487</v>
      </c>
      <c r="Q51" s="234">
        <v>212114</v>
      </c>
      <c r="R51" s="234">
        <v>96729</v>
      </c>
      <c r="S51" s="234">
        <v>93784</v>
      </c>
      <c r="T51" s="234">
        <v>60810</v>
      </c>
      <c r="U51" s="234">
        <v>51508</v>
      </c>
      <c r="V51" s="234">
        <v>22864</v>
      </c>
      <c r="W51" s="234">
        <v>15242</v>
      </c>
      <c r="X51" s="234">
        <v>8038</v>
      </c>
      <c r="Y51" s="234">
        <v>20237</v>
      </c>
      <c r="Z51" s="235">
        <v>2466400</v>
      </c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</row>
    <row r="52" spans="1:47" ht="16.5" customHeight="1">
      <c r="A52" s="1240"/>
      <c r="B52" s="1241"/>
      <c r="C52" s="1241"/>
      <c r="D52" s="71" t="s">
        <v>26</v>
      </c>
      <c r="E52" s="239">
        <v>0</v>
      </c>
      <c r="F52" s="239">
        <v>263</v>
      </c>
      <c r="G52" s="239">
        <v>925</v>
      </c>
      <c r="H52" s="239">
        <v>908</v>
      </c>
      <c r="I52" s="239">
        <v>1172</v>
      </c>
      <c r="J52" s="239">
        <v>1561</v>
      </c>
      <c r="K52" s="239">
        <v>1340</v>
      </c>
      <c r="L52" s="239">
        <v>2075</v>
      </c>
      <c r="M52" s="239">
        <v>5721</v>
      </c>
      <c r="N52" s="239">
        <v>4961</v>
      </c>
      <c r="O52" s="239">
        <v>5217</v>
      </c>
      <c r="P52" s="239">
        <v>2775</v>
      </c>
      <c r="Q52" s="239">
        <v>1956</v>
      </c>
      <c r="R52" s="239">
        <v>789</v>
      </c>
      <c r="S52" s="239">
        <v>791</v>
      </c>
      <c r="T52" s="239">
        <v>484</v>
      </c>
      <c r="U52" s="239">
        <v>434</v>
      </c>
      <c r="V52" s="239">
        <v>189</v>
      </c>
      <c r="W52" s="239">
        <v>121</v>
      </c>
      <c r="X52" s="239">
        <v>56</v>
      </c>
      <c r="Y52" s="239">
        <v>189</v>
      </c>
      <c r="Z52" s="240">
        <v>31927</v>
      </c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</row>
    <row r="53" spans="1:47" ht="16.5" customHeight="1">
      <c r="A53" s="1240" t="s">
        <v>33</v>
      </c>
      <c r="B53" s="1241"/>
      <c r="C53" s="1241"/>
      <c r="D53" s="70" t="s">
        <v>27</v>
      </c>
      <c r="E53" s="232">
        <v>36</v>
      </c>
      <c r="F53" s="232">
        <v>248</v>
      </c>
      <c r="G53" s="232">
        <v>572</v>
      </c>
      <c r="H53" s="232">
        <v>846</v>
      </c>
      <c r="I53" s="232">
        <v>1011</v>
      </c>
      <c r="J53" s="232">
        <v>1846</v>
      </c>
      <c r="K53" s="232">
        <v>3102</v>
      </c>
      <c r="L53" s="232">
        <v>4071</v>
      </c>
      <c r="M53" s="232">
        <v>10283</v>
      </c>
      <c r="N53" s="232">
        <v>10001</v>
      </c>
      <c r="O53" s="232">
        <v>9245</v>
      </c>
      <c r="P53" s="232">
        <v>5277</v>
      </c>
      <c r="Q53" s="232">
        <v>2393</v>
      </c>
      <c r="R53" s="232">
        <v>1206</v>
      </c>
      <c r="S53" s="232">
        <v>956</v>
      </c>
      <c r="T53" s="232">
        <v>711</v>
      </c>
      <c r="U53" s="232">
        <v>653</v>
      </c>
      <c r="V53" s="232">
        <v>298</v>
      </c>
      <c r="W53" s="232">
        <v>183</v>
      </c>
      <c r="X53" s="232">
        <v>96</v>
      </c>
      <c r="Y53" s="232">
        <v>206</v>
      </c>
      <c r="Z53" s="233">
        <v>53242</v>
      </c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</row>
    <row r="54" spans="1:47" ht="16.5" customHeight="1">
      <c r="A54" s="1240"/>
      <c r="B54" s="1241"/>
      <c r="C54" s="1241"/>
      <c r="D54" s="72" t="s">
        <v>28</v>
      </c>
      <c r="E54" s="234">
        <v>351</v>
      </c>
      <c r="F54" s="234">
        <v>8821</v>
      </c>
      <c r="G54" s="234">
        <v>30306</v>
      </c>
      <c r="H54" s="234">
        <v>88900</v>
      </c>
      <c r="I54" s="234">
        <v>135838</v>
      </c>
      <c r="J54" s="234">
        <v>401511</v>
      </c>
      <c r="K54" s="234">
        <v>864312</v>
      </c>
      <c r="L54" s="234">
        <v>1239943</v>
      </c>
      <c r="M54" s="234">
        <v>3377450</v>
      </c>
      <c r="N54" s="234">
        <v>3157315</v>
      </c>
      <c r="O54" s="234">
        <v>2816642</v>
      </c>
      <c r="P54" s="234">
        <v>1804752</v>
      </c>
      <c r="Q54" s="234">
        <v>722725</v>
      </c>
      <c r="R54" s="234">
        <v>434567</v>
      </c>
      <c r="S54" s="234">
        <v>298582</v>
      </c>
      <c r="T54" s="234">
        <v>265840</v>
      </c>
      <c r="U54" s="234">
        <v>228141</v>
      </c>
      <c r="V54" s="234">
        <v>117208</v>
      </c>
      <c r="W54" s="234">
        <v>76340</v>
      </c>
      <c r="X54" s="234">
        <v>46556</v>
      </c>
      <c r="Y54" s="234">
        <v>60250</v>
      </c>
      <c r="Z54" s="235">
        <v>16176350</v>
      </c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</row>
    <row r="55" spans="1:47" ht="16.5" customHeight="1" thickBot="1">
      <c r="A55" s="1242"/>
      <c r="B55" s="1243"/>
      <c r="C55" s="1243"/>
      <c r="D55" s="76" t="s">
        <v>26</v>
      </c>
      <c r="E55" s="241">
        <v>224</v>
      </c>
      <c r="F55" s="241">
        <v>1956</v>
      </c>
      <c r="G55" s="241">
        <v>3331</v>
      </c>
      <c r="H55" s="241">
        <v>6630</v>
      </c>
      <c r="I55" s="241">
        <v>7218</v>
      </c>
      <c r="J55" s="241">
        <v>15262</v>
      </c>
      <c r="K55" s="241">
        <v>25017</v>
      </c>
      <c r="L55" s="241">
        <v>27329</v>
      </c>
      <c r="M55" s="241">
        <v>59962</v>
      </c>
      <c r="N55" s="241">
        <v>42685</v>
      </c>
      <c r="O55" s="241">
        <v>32386</v>
      </c>
      <c r="P55" s="241">
        <v>17636</v>
      </c>
      <c r="Q55" s="241">
        <v>6012</v>
      </c>
      <c r="R55" s="241">
        <v>3024</v>
      </c>
      <c r="S55" s="241">
        <v>1905</v>
      </c>
      <c r="T55" s="241">
        <v>1406</v>
      </c>
      <c r="U55" s="241">
        <v>1102</v>
      </c>
      <c r="V55" s="241">
        <v>513</v>
      </c>
      <c r="W55" s="241">
        <v>281</v>
      </c>
      <c r="X55" s="241">
        <v>140</v>
      </c>
      <c r="Y55" s="241">
        <v>294</v>
      </c>
      <c r="Z55" s="241">
        <v>254313</v>
      </c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</row>
    <row r="56" spans="1:47" ht="16.5" customHeight="1" thickBot="1">
      <c r="A56" s="67"/>
      <c r="B56" s="67"/>
      <c r="C56" s="67"/>
      <c r="D56" s="67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1:47" ht="16.5" customHeight="1">
      <c r="A57" s="67"/>
      <c r="B57" s="67"/>
      <c r="C57" s="67"/>
      <c r="D57" s="67"/>
      <c r="E57" s="221"/>
      <c r="F57" s="221"/>
      <c r="G57" s="1235" t="s">
        <v>422</v>
      </c>
      <c r="H57" s="1236"/>
      <c r="I57" s="1236"/>
      <c r="J57" s="1236"/>
      <c r="K57" s="1227" t="s">
        <v>434</v>
      </c>
      <c r="L57" s="1228"/>
      <c r="M57" s="1231" t="s">
        <v>435</v>
      </c>
      <c r="N57" s="1232"/>
      <c r="O57" s="1232"/>
      <c r="P57" s="1232"/>
      <c r="Q57" s="1232"/>
      <c r="R57" s="1232"/>
      <c r="S57" s="1232"/>
      <c r="T57" s="1233"/>
      <c r="U57" s="1231" t="s">
        <v>436</v>
      </c>
      <c r="V57" s="1232"/>
      <c r="W57" s="1232"/>
      <c r="X57" s="1232"/>
      <c r="Y57" s="1232"/>
      <c r="Z57" s="1234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1:47" ht="16.5" customHeight="1">
      <c r="A58" s="67"/>
      <c r="B58" s="67"/>
      <c r="C58" s="67"/>
      <c r="D58" s="67"/>
      <c r="E58" s="221"/>
      <c r="F58" s="221"/>
      <c r="G58" s="1237" t="s">
        <v>437</v>
      </c>
      <c r="H58" s="1220"/>
      <c r="I58" s="1220" t="s">
        <v>438</v>
      </c>
      <c r="J58" s="1220"/>
      <c r="K58" s="1229"/>
      <c r="L58" s="1230"/>
      <c r="M58" s="1220" t="s">
        <v>439</v>
      </c>
      <c r="N58" s="1220"/>
      <c r="O58" s="1220" t="s">
        <v>440</v>
      </c>
      <c r="P58" s="1220"/>
      <c r="Q58" s="1220" t="s">
        <v>441</v>
      </c>
      <c r="R58" s="1220"/>
      <c r="S58" s="1220" t="s">
        <v>442</v>
      </c>
      <c r="T58" s="1220"/>
      <c r="U58" s="1223" t="s">
        <v>437</v>
      </c>
      <c r="V58" s="1224"/>
      <c r="W58" s="1220" t="s">
        <v>443</v>
      </c>
      <c r="X58" s="1220"/>
      <c r="Y58" s="1220" t="s">
        <v>444</v>
      </c>
      <c r="Z58" s="1225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1:47" ht="16.5" customHeight="1" thickBot="1">
      <c r="A59" s="67"/>
      <c r="B59" s="67"/>
      <c r="C59" s="67"/>
      <c r="D59" s="67"/>
      <c r="E59" s="221"/>
      <c r="F59" s="221"/>
      <c r="G59" s="1226">
        <v>409</v>
      </c>
      <c r="H59" s="1218"/>
      <c r="I59" s="1218">
        <v>40897</v>
      </c>
      <c r="J59" s="1218"/>
      <c r="K59" s="1218">
        <v>360</v>
      </c>
      <c r="L59" s="1218"/>
      <c r="M59" s="1218">
        <v>119</v>
      </c>
      <c r="N59" s="1218"/>
      <c r="O59" s="1218">
        <v>8</v>
      </c>
      <c r="P59" s="1218"/>
      <c r="Q59" s="1218">
        <v>81</v>
      </c>
      <c r="R59" s="1218"/>
      <c r="S59" s="1221">
        <v>208</v>
      </c>
      <c r="T59" s="1222"/>
      <c r="U59" s="1218">
        <v>54218</v>
      </c>
      <c r="V59" s="1218"/>
      <c r="W59" s="1218">
        <v>16176350</v>
      </c>
      <c r="X59" s="1218"/>
      <c r="Y59" s="1218">
        <v>254313</v>
      </c>
      <c r="Z59" s="1219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</sheetData>
  <mergeCells count="48"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5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0"/>
  <sheetViews>
    <sheetView topLeftCell="B3" zoomScale="60" zoomScaleNormal="60" workbookViewId="0"/>
  </sheetViews>
  <sheetFormatPr defaultRowHeight="13.5"/>
  <cols>
    <col min="31" max="33" width="0" hidden="1" customWidth="1"/>
  </cols>
  <sheetData>
    <row r="1" spans="1:47" ht="18.75">
      <c r="A1" s="1244" t="s">
        <v>73</v>
      </c>
      <c r="B1" s="1245"/>
      <c r="C1" s="1245"/>
      <c r="D1" s="1245"/>
      <c r="E1" s="1245"/>
      <c r="F1" s="1245"/>
      <c r="G1" s="1245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</row>
    <row r="2" spans="1:47" ht="25.5">
      <c r="A2" s="1246" t="s">
        <v>0</v>
      </c>
      <c r="B2" s="1246"/>
      <c r="C2" s="1246"/>
      <c r="D2" s="1246"/>
      <c r="E2" s="1246"/>
      <c r="F2" s="1246"/>
      <c r="G2" s="1246"/>
      <c r="H2" s="1246"/>
      <c r="I2" s="1246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</row>
    <row r="3" spans="1:47" ht="14.25" thickBot="1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</row>
    <row r="4" spans="1:47" ht="16.5" customHeight="1">
      <c r="A4" s="194" t="s">
        <v>36</v>
      </c>
      <c r="B4" s="195" t="s">
        <v>35</v>
      </c>
      <c r="C4" s="195" t="s">
        <v>1</v>
      </c>
      <c r="D4" s="195" t="s">
        <v>2</v>
      </c>
      <c r="E4" s="195" t="s">
        <v>3</v>
      </c>
      <c r="F4" s="195" t="s">
        <v>4</v>
      </c>
      <c r="G4" s="195" t="s">
        <v>5</v>
      </c>
      <c r="H4" s="195" t="s">
        <v>6</v>
      </c>
      <c r="I4" s="195" t="s">
        <v>7</v>
      </c>
      <c r="J4" s="195" t="s">
        <v>8</v>
      </c>
      <c r="K4" s="195" t="s">
        <v>9</v>
      </c>
      <c r="L4" s="195" t="s">
        <v>10</v>
      </c>
      <c r="M4" s="195" t="s">
        <v>11</v>
      </c>
      <c r="N4" s="195" t="s">
        <v>12</v>
      </c>
      <c r="O4" s="195" t="s">
        <v>13</v>
      </c>
      <c r="P4" s="195" t="s">
        <v>14</v>
      </c>
      <c r="Q4" s="195" t="s">
        <v>15</v>
      </c>
      <c r="R4" s="195" t="s">
        <v>16</v>
      </c>
      <c r="S4" s="195" t="s">
        <v>17</v>
      </c>
      <c r="T4" s="195" t="s">
        <v>18</v>
      </c>
      <c r="U4" s="195" t="s">
        <v>19</v>
      </c>
      <c r="V4" s="195" t="s">
        <v>20</v>
      </c>
      <c r="W4" s="195" t="s">
        <v>21</v>
      </c>
      <c r="X4" s="195" t="s">
        <v>22</v>
      </c>
      <c r="Y4" s="195" t="s">
        <v>23</v>
      </c>
      <c r="Z4" s="196" t="s">
        <v>25</v>
      </c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</row>
    <row r="5" spans="1:47" ht="16.5" customHeight="1">
      <c r="A5" s="1240" t="s">
        <v>32</v>
      </c>
      <c r="B5" s="1241" t="s">
        <v>29</v>
      </c>
      <c r="C5" s="1241" t="s">
        <v>51</v>
      </c>
      <c r="D5" s="191" t="s">
        <v>27</v>
      </c>
      <c r="E5" s="231">
        <v>1</v>
      </c>
      <c r="F5" s="232">
        <v>2</v>
      </c>
      <c r="G5" s="232">
        <v>2</v>
      </c>
      <c r="H5" s="232">
        <v>18</v>
      </c>
      <c r="I5" s="232">
        <v>40</v>
      </c>
      <c r="J5" s="232">
        <v>60</v>
      </c>
      <c r="K5" s="232">
        <v>115</v>
      </c>
      <c r="L5" s="232">
        <v>101</v>
      </c>
      <c r="M5" s="232">
        <v>264</v>
      </c>
      <c r="N5" s="232">
        <v>262</v>
      </c>
      <c r="O5" s="232">
        <v>366</v>
      </c>
      <c r="P5" s="232">
        <v>254</v>
      </c>
      <c r="Q5" s="232">
        <v>134</v>
      </c>
      <c r="R5" s="232">
        <v>58</v>
      </c>
      <c r="S5" s="232">
        <v>47</v>
      </c>
      <c r="T5" s="232">
        <v>26</v>
      </c>
      <c r="U5" s="232">
        <v>31</v>
      </c>
      <c r="V5" s="232">
        <v>12</v>
      </c>
      <c r="W5" s="232">
        <v>5</v>
      </c>
      <c r="X5" s="232">
        <v>4</v>
      </c>
      <c r="Y5" s="232">
        <v>1</v>
      </c>
      <c r="Z5" s="233">
        <v>1801</v>
      </c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</row>
    <row r="6" spans="1:47" ht="16.5" customHeight="1">
      <c r="A6" s="1240"/>
      <c r="B6" s="1241"/>
      <c r="C6" s="1241"/>
      <c r="D6" s="193" t="s">
        <v>28</v>
      </c>
      <c r="E6" s="234">
        <v>8</v>
      </c>
      <c r="F6" s="234">
        <v>145</v>
      </c>
      <c r="G6" s="234">
        <v>178</v>
      </c>
      <c r="H6" s="234">
        <v>3130</v>
      </c>
      <c r="I6" s="234">
        <v>10266</v>
      </c>
      <c r="J6" s="234">
        <v>19290</v>
      </c>
      <c r="K6" s="234">
        <v>39202</v>
      </c>
      <c r="L6" s="234">
        <v>38627</v>
      </c>
      <c r="M6" s="234">
        <v>121108</v>
      </c>
      <c r="N6" s="234">
        <v>128484</v>
      </c>
      <c r="O6" s="234">
        <v>198224</v>
      </c>
      <c r="P6" s="234">
        <v>144017</v>
      </c>
      <c r="Q6" s="234">
        <v>82741</v>
      </c>
      <c r="R6" s="234">
        <v>34973</v>
      </c>
      <c r="S6" s="234">
        <v>28307</v>
      </c>
      <c r="T6" s="234">
        <v>15347</v>
      </c>
      <c r="U6" s="234">
        <v>19374</v>
      </c>
      <c r="V6" s="234">
        <v>7438</v>
      </c>
      <c r="W6" s="234">
        <v>2717</v>
      </c>
      <c r="X6" s="234">
        <v>2392</v>
      </c>
      <c r="Y6" s="234">
        <v>357</v>
      </c>
      <c r="Z6" s="235">
        <v>896325</v>
      </c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</row>
    <row r="7" spans="1:47" ht="16.5" customHeight="1">
      <c r="A7" s="1240"/>
      <c r="B7" s="1241"/>
      <c r="C7" s="1241"/>
      <c r="D7" s="192" t="s">
        <v>26</v>
      </c>
      <c r="E7" s="236">
        <v>2</v>
      </c>
      <c r="F7" s="236">
        <v>34</v>
      </c>
      <c r="G7" s="236">
        <v>21</v>
      </c>
      <c r="H7" s="236">
        <v>222</v>
      </c>
      <c r="I7" s="236">
        <v>508</v>
      </c>
      <c r="J7" s="236">
        <v>698</v>
      </c>
      <c r="K7" s="236">
        <v>1129</v>
      </c>
      <c r="L7" s="236">
        <v>858</v>
      </c>
      <c r="M7" s="236">
        <v>2134</v>
      </c>
      <c r="N7" s="236">
        <v>1833</v>
      </c>
      <c r="O7" s="236">
        <v>2374</v>
      </c>
      <c r="P7" s="236">
        <v>1408</v>
      </c>
      <c r="Q7" s="236">
        <v>631</v>
      </c>
      <c r="R7" s="236">
        <v>243</v>
      </c>
      <c r="S7" s="236">
        <v>159</v>
      </c>
      <c r="T7" s="236">
        <v>73</v>
      </c>
      <c r="U7" s="236">
        <v>78</v>
      </c>
      <c r="V7" s="236">
        <v>24</v>
      </c>
      <c r="W7" s="236">
        <v>7</v>
      </c>
      <c r="X7" s="236">
        <v>6</v>
      </c>
      <c r="Y7" s="236">
        <v>1</v>
      </c>
      <c r="Z7" s="237">
        <v>12443</v>
      </c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</row>
    <row r="8" spans="1:47" ht="16.5" customHeight="1">
      <c r="A8" s="1240"/>
      <c r="B8" s="1241"/>
      <c r="C8" s="1241" t="s">
        <v>52</v>
      </c>
      <c r="D8" s="191" t="s">
        <v>27</v>
      </c>
      <c r="E8" s="232">
        <v>1</v>
      </c>
      <c r="F8" s="232">
        <v>28</v>
      </c>
      <c r="G8" s="232">
        <v>26</v>
      </c>
      <c r="H8" s="232">
        <v>176</v>
      </c>
      <c r="I8" s="232">
        <v>262</v>
      </c>
      <c r="J8" s="232">
        <v>297</v>
      </c>
      <c r="K8" s="232">
        <v>347</v>
      </c>
      <c r="L8" s="232">
        <v>201</v>
      </c>
      <c r="M8" s="232">
        <v>201</v>
      </c>
      <c r="N8" s="232">
        <v>192</v>
      </c>
      <c r="O8" s="232">
        <v>196</v>
      </c>
      <c r="P8" s="232">
        <v>132</v>
      </c>
      <c r="Q8" s="232">
        <v>77</v>
      </c>
      <c r="R8" s="232">
        <v>43</v>
      </c>
      <c r="S8" s="232">
        <v>36</v>
      </c>
      <c r="T8" s="232">
        <v>21</v>
      </c>
      <c r="U8" s="232">
        <v>32</v>
      </c>
      <c r="V8" s="232">
        <v>5</v>
      </c>
      <c r="W8" s="232">
        <v>3</v>
      </c>
      <c r="X8" s="232">
        <v>0</v>
      </c>
      <c r="Y8" s="232">
        <v>2</v>
      </c>
      <c r="Z8" s="233">
        <v>2279</v>
      </c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</row>
    <row r="9" spans="1:47" ht="16.5" customHeight="1">
      <c r="A9" s="1240"/>
      <c r="B9" s="1241"/>
      <c r="C9" s="1241"/>
      <c r="D9" s="193" t="s">
        <v>28</v>
      </c>
      <c r="E9" s="234">
        <v>13</v>
      </c>
      <c r="F9" s="234">
        <v>954</v>
      </c>
      <c r="G9" s="234">
        <v>2009</v>
      </c>
      <c r="H9" s="234">
        <v>19659</v>
      </c>
      <c r="I9" s="234">
        <v>36306</v>
      </c>
      <c r="J9" s="234">
        <v>52662</v>
      </c>
      <c r="K9" s="234">
        <v>72419</v>
      </c>
      <c r="L9" s="234">
        <v>48287</v>
      </c>
      <c r="M9" s="234">
        <v>52711</v>
      </c>
      <c r="N9" s="234">
        <v>55607</v>
      </c>
      <c r="O9" s="234">
        <v>57250</v>
      </c>
      <c r="P9" s="234">
        <v>44276</v>
      </c>
      <c r="Q9" s="234">
        <v>27449</v>
      </c>
      <c r="R9" s="234">
        <v>15523</v>
      </c>
      <c r="S9" s="234">
        <v>13117</v>
      </c>
      <c r="T9" s="234">
        <v>8161</v>
      </c>
      <c r="U9" s="234">
        <v>12560</v>
      </c>
      <c r="V9" s="234">
        <v>1923</v>
      </c>
      <c r="W9" s="234">
        <v>1124</v>
      </c>
      <c r="X9" s="234">
        <v>79</v>
      </c>
      <c r="Y9" s="234">
        <v>800</v>
      </c>
      <c r="Z9" s="235">
        <v>522889</v>
      </c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</row>
    <row r="10" spans="1:47" ht="16.5" customHeight="1">
      <c r="A10" s="1240"/>
      <c r="B10" s="1241"/>
      <c r="C10" s="1241"/>
      <c r="D10" s="192" t="s">
        <v>26</v>
      </c>
      <c r="E10" s="236">
        <v>4</v>
      </c>
      <c r="F10" s="236">
        <v>226</v>
      </c>
      <c r="G10" s="236">
        <v>232</v>
      </c>
      <c r="H10" s="236">
        <v>1482</v>
      </c>
      <c r="I10" s="236">
        <v>1919</v>
      </c>
      <c r="J10" s="236">
        <v>1988</v>
      </c>
      <c r="K10" s="236">
        <v>2118</v>
      </c>
      <c r="L10" s="236">
        <v>1093</v>
      </c>
      <c r="M10" s="236">
        <v>971</v>
      </c>
      <c r="N10" s="236">
        <v>805</v>
      </c>
      <c r="O10" s="236">
        <v>685</v>
      </c>
      <c r="P10" s="236">
        <v>428</v>
      </c>
      <c r="Q10" s="236">
        <v>219</v>
      </c>
      <c r="R10" s="236">
        <v>107</v>
      </c>
      <c r="S10" s="236">
        <v>69</v>
      </c>
      <c r="T10" s="236">
        <v>39</v>
      </c>
      <c r="U10" s="236">
        <v>42</v>
      </c>
      <c r="V10" s="236">
        <v>10</v>
      </c>
      <c r="W10" s="236">
        <v>2</v>
      </c>
      <c r="X10" s="236">
        <v>0</v>
      </c>
      <c r="Y10" s="236">
        <v>3</v>
      </c>
      <c r="Z10" s="237">
        <v>12442</v>
      </c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</row>
    <row r="11" spans="1:47" ht="16.5" customHeight="1">
      <c r="A11" s="1240"/>
      <c r="B11" s="1241"/>
      <c r="C11" s="1241" t="s">
        <v>53</v>
      </c>
      <c r="D11" s="191" t="s">
        <v>27</v>
      </c>
      <c r="E11" s="232"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1</v>
      </c>
      <c r="K11" s="232">
        <v>2</v>
      </c>
      <c r="L11" s="232">
        <v>38</v>
      </c>
      <c r="M11" s="232">
        <v>170</v>
      </c>
      <c r="N11" s="232">
        <v>235</v>
      </c>
      <c r="O11" s="232">
        <v>278</v>
      </c>
      <c r="P11" s="232">
        <v>183</v>
      </c>
      <c r="Q11" s="232">
        <v>2</v>
      </c>
      <c r="R11" s="232">
        <v>0</v>
      </c>
      <c r="S11" s="232">
        <v>1</v>
      </c>
      <c r="T11" s="232">
        <v>1</v>
      </c>
      <c r="U11" s="232">
        <v>0</v>
      </c>
      <c r="V11" s="232">
        <v>0</v>
      </c>
      <c r="W11" s="232">
        <v>0</v>
      </c>
      <c r="X11" s="232">
        <v>0</v>
      </c>
      <c r="Y11" s="232">
        <v>0</v>
      </c>
      <c r="Z11" s="233">
        <v>913</v>
      </c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</row>
    <row r="12" spans="1:47" ht="16.5" customHeight="1">
      <c r="A12" s="1240"/>
      <c r="B12" s="1241"/>
      <c r="C12" s="1241"/>
      <c r="D12" s="193" t="s">
        <v>28</v>
      </c>
      <c r="E12" s="234">
        <v>0</v>
      </c>
      <c r="F12" s="234">
        <v>0</v>
      </c>
      <c r="G12" s="234">
        <v>0</v>
      </c>
      <c r="H12" s="234">
        <v>19</v>
      </c>
      <c r="I12" s="234">
        <v>0</v>
      </c>
      <c r="J12" s="234">
        <v>177</v>
      </c>
      <c r="K12" s="234">
        <v>309</v>
      </c>
      <c r="L12" s="234">
        <v>6151</v>
      </c>
      <c r="M12" s="234">
        <v>30517</v>
      </c>
      <c r="N12" s="234">
        <v>46721</v>
      </c>
      <c r="O12" s="234">
        <v>60452</v>
      </c>
      <c r="P12" s="234">
        <v>40764</v>
      </c>
      <c r="Q12" s="234">
        <v>361</v>
      </c>
      <c r="R12" s="234">
        <v>122</v>
      </c>
      <c r="S12" s="234">
        <v>227</v>
      </c>
      <c r="T12" s="234">
        <v>129</v>
      </c>
      <c r="U12" s="234">
        <v>98</v>
      </c>
      <c r="V12" s="234">
        <v>0</v>
      </c>
      <c r="W12" s="234">
        <v>0</v>
      </c>
      <c r="X12" s="234">
        <v>0</v>
      </c>
      <c r="Y12" s="234">
        <v>0</v>
      </c>
      <c r="Z12" s="235">
        <v>186047</v>
      </c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</row>
    <row r="13" spans="1:47" ht="16.5" customHeight="1">
      <c r="A13" s="1240"/>
      <c r="B13" s="1241"/>
      <c r="C13" s="1241"/>
      <c r="D13" s="192" t="s">
        <v>26</v>
      </c>
      <c r="E13" s="236">
        <v>0</v>
      </c>
      <c r="F13" s="236">
        <v>0</v>
      </c>
      <c r="G13" s="236">
        <v>0</v>
      </c>
      <c r="H13" s="236">
        <v>2</v>
      </c>
      <c r="I13" s="236">
        <v>0</v>
      </c>
      <c r="J13" s="236">
        <v>9</v>
      </c>
      <c r="K13" s="236">
        <v>12</v>
      </c>
      <c r="L13" s="236">
        <v>193</v>
      </c>
      <c r="M13" s="236">
        <v>630</v>
      </c>
      <c r="N13" s="236">
        <v>725</v>
      </c>
      <c r="O13" s="236">
        <v>671</v>
      </c>
      <c r="P13" s="236">
        <v>293</v>
      </c>
      <c r="Q13" s="236">
        <v>2</v>
      </c>
      <c r="R13" s="236">
        <v>1</v>
      </c>
      <c r="S13" s="236">
        <v>1</v>
      </c>
      <c r="T13" s="236">
        <v>0</v>
      </c>
      <c r="U13" s="236">
        <v>0</v>
      </c>
      <c r="V13" s="236">
        <v>0</v>
      </c>
      <c r="W13" s="236">
        <v>0</v>
      </c>
      <c r="X13" s="236">
        <v>0</v>
      </c>
      <c r="Y13" s="236">
        <v>0</v>
      </c>
      <c r="Z13" s="237">
        <v>2539</v>
      </c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</row>
    <row r="14" spans="1:47" ht="16.5" customHeight="1">
      <c r="A14" s="1240"/>
      <c r="B14" s="1241"/>
      <c r="C14" s="1247" t="s">
        <v>54</v>
      </c>
      <c r="D14" s="191" t="s">
        <v>27</v>
      </c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0</v>
      </c>
      <c r="K14" s="232">
        <v>0</v>
      </c>
      <c r="L14" s="232">
        <v>0</v>
      </c>
      <c r="M14" s="232">
        <v>0</v>
      </c>
      <c r="N14" s="232">
        <v>3</v>
      </c>
      <c r="O14" s="232">
        <v>3</v>
      </c>
      <c r="P14" s="232">
        <v>0</v>
      </c>
      <c r="Q14" s="232">
        <v>0</v>
      </c>
      <c r="R14" s="232">
        <v>0</v>
      </c>
      <c r="S14" s="232">
        <v>0</v>
      </c>
      <c r="T14" s="232">
        <v>0</v>
      </c>
      <c r="U14" s="232">
        <v>0</v>
      </c>
      <c r="V14" s="232">
        <v>0</v>
      </c>
      <c r="W14" s="232">
        <v>0</v>
      </c>
      <c r="X14" s="232">
        <v>0</v>
      </c>
      <c r="Y14" s="232">
        <v>0</v>
      </c>
      <c r="Z14" s="233">
        <v>6</v>
      </c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</row>
    <row r="15" spans="1:47" ht="16.5" customHeight="1">
      <c r="A15" s="1240"/>
      <c r="B15" s="1241"/>
      <c r="C15" s="1247"/>
      <c r="D15" s="193" t="s">
        <v>28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74</v>
      </c>
      <c r="N15" s="234">
        <v>658</v>
      </c>
      <c r="O15" s="234">
        <v>932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5">
        <v>1664</v>
      </c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</row>
    <row r="16" spans="1:47" ht="16.5" customHeight="1">
      <c r="A16" s="1240"/>
      <c r="B16" s="1241"/>
      <c r="C16" s="1247"/>
      <c r="D16" s="192" t="s">
        <v>26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1</v>
      </c>
      <c r="N16" s="236">
        <v>11</v>
      </c>
      <c r="O16" s="236">
        <v>13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8">
        <v>25</v>
      </c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</row>
    <row r="17" spans="1:47" ht="16.5" customHeight="1">
      <c r="A17" s="1240"/>
      <c r="B17" s="1241" t="s">
        <v>30</v>
      </c>
      <c r="C17" s="1241"/>
      <c r="D17" s="191" t="s">
        <v>27</v>
      </c>
      <c r="E17" s="232">
        <v>2</v>
      </c>
      <c r="F17" s="232">
        <v>31</v>
      </c>
      <c r="G17" s="232">
        <v>28</v>
      </c>
      <c r="H17" s="232">
        <v>194</v>
      </c>
      <c r="I17" s="232">
        <v>302</v>
      </c>
      <c r="J17" s="232">
        <v>359</v>
      </c>
      <c r="K17" s="232">
        <v>464</v>
      </c>
      <c r="L17" s="232">
        <v>341</v>
      </c>
      <c r="M17" s="232">
        <v>635</v>
      </c>
      <c r="N17" s="232">
        <v>691</v>
      </c>
      <c r="O17" s="232">
        <v>843</v>
      </c>
      <c r="P17" s="232">
        <v>570</v>
      </c>
      <c r="Q17" s="232">
        <v>213</v>
      </c>
      <c r="R17" s="232">
        <v>101</v>
      </c>
      <c r="S17" s="232">
        <v>84</v>
      </c>
      <c r="T17" s="232">
        <v>48</v>
      </c>
      <c r="U17" s="232">
        <v>64</v>
      </c>
      <c r="V17" s="232">
        <v>17</v>
      </c>
      <c r="W17" s="232">
        <v>7</v>
      </c>
      <c r="X17" s="232">
        <v>4</v>
      </c>
      <c r="Y17" s="232">
        <v>2</v>
      </c>
      <c r="Z17" s="233">
        <v>4999</v>
      </c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</row>
    <row r="18" spans="1:47" ht="16.5" customHeight="1">
      <c r="A18" s="1240"/>
      <c r="B18" s="1241"/>
      <c r="C18" s="1241"/>
      <c r="D18" s="193" t="s">
        <v>28</v>
      </c>
      <c r="E18" s="234">
        <v>21</v>
      </c>
      <c r="F18" s="234">
        <v>1099</v>
      </c>
      <c r="G18" s="234">
        <v>2187</v>
      </c>
      <c r="H18" s="234">
        <v>22808</v>
      </c>
      <c r="I18" s="234">
        <v>46572</v>
      </c>
      <c r="J18" s="234">
        <v>72129</v>
      </c>
      <c r="K18" s="234">
        <v>111930</v>
      </c>
      <c r="L18" s="234">
        <v>93065</v>
      </c>
      <c r="M18" s="234">
        <v>204410</v>
      </c>
      <c r="N18" s="234">
        <v>231470</v>
      </c>
      <c r="O18" s="234">
        <v>316858</v>
      </c>
      <c r="P18" s="234">
        <v>229057</v>
      </c>
      <c r="Q18" s="234">
        <v>110551</v>
      </c>
      <c r="R18" s="234">
        <v>50618</v>
      </c>
      <c r="S18" s="234">
        <v>41651</v>
      </c>
      <c r="T18" s="234">
        <v>23637</v>
      </c>
      <c r="U18" s="234">
        <v>32032</v>
      </c>
      <c r="V18" s="234">
        <v>9361</v>
      </c>
      <c r="W18" s="234">
        <v>3841</v>
      </c>
      <c r="X18" s="234">
        <v>2471</v>
      </c>
      <c r="Y18" s="234">
        <v>1157</v>
      </c>
      <c r="Z18" s="235">
        <v>1606925</v>
      </c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</row>
    <row r="19" spans="1:47" ht="16.5" customHeight="1">
      <c r="A19" s="1240"/>
      <c r="B19" s="1241"/>
      <c r="C19" s="1241"/>
      <c r="D19" s="192" t="s">
        <v>26</v>
      </c>
      <c r="E19" s="239">
        <v>6</v>
      </c>
      <c r="F19" s="239">
        <v>260</v>
      </c>
      <c r="G19" s="239">
        <v>253</v>
      </c>
      <c r="H19" s="239">
        <v>1706</v>
      </c>
      <c r="I19" s="239">
        <v>2427</v>
      </c>
      <c r="J19" s="239">
        <v>2695</v>
      </c>
      <c r="K19" s="239">
        <v>3259</v>
      </c>
      <c r="L19" s="239">
        <v>2144</v>
      </c>
      <c r="M19" s="239">
        <v>3736</v>
      </c>
      <c r="N19" s="239">
        <v>3374</v>
      </c>
      <c r="O19" s="239">
        <v>3743</v>
      </c>
      <c r="P19" s="239">
        <v>2129</v>
      </c>
      <c r="Q19" s="239">
        <v>852</v>
      </c>
      <c r="R19" s="239">
        <v>351</v>
      </c>
      <c r="S19" s="239">
        <v>229</v>
      </c>
      <c r="T19" s="239">
        <v>112</v>
      </c>
      <c r="U19" s="239">
        <v>120</v>
      </c>
      <c r="V19" s="239">
        <v>34</v>
      </c>
      <c r="W19" s="239">
        <v>9</v>
      </c>
      <c r="X19" s="239">
        <v>6</v>
      </c>
      <c r="Y19" s="239">
        <v>4</v>
      </c>
      <c r="Z19" s="240">
        <v>27449</v>
      </c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</row>
    <row r="20" spans="1:47" ht="16.5" customHeight="1">
      <c r="A20" s="1240"/>
      <c r="B20" s="1241" t="s">
        <v>31</v>
      </c>
      <c r="C20" s="1247" t="s">
        <v>55</v>
      </c>
      <c r="D20" s="191" t="s">
        <v>27</v>
      </c>
      <c r="E20" s="232">
        <v>0</v>
      </c>
      <c r="F20" s="232">
        <v>0</v>
      </c>
      <c r="G20" s="232">
        <v>0</v>
      </c>
      <c r="H20" s="232">
        <v>0</v>
      </c>
      <c r="I20" s="232">
        <v>3</v>
      </c>
      <c r="J20" s="232">
        <v>7</v>
      </c>
      <c r="K20" s="232">
        <v>3</v>
      </c>
      <c r="L20" s="232">
        <v>46</v>
      </c>
      <c r="M20" s="232">
        <v>31</v>
      </c>
      <c r="N20" s="232">
        <v>28</v>
      </c>
      <c r="O20" s="232">
        <v>41</v>
      </c>
      <c r="P20" s="232">
        <v>58</v>
      </c>
      <c r="Q20" s="232">
        <v>4</v>
      </c>
      <c r="R20" s="232">
        <v>0</v>
      </c>
      <c r="S20" s="232">
        <v>0</v>
      </c>
      <c r="T20" s="232">
        <v>0</v>
      </c>
      <c r="U20" s="232">
        <v>0</v>
      </c>
      <c r="V20" s="232">
        <v>0</v>
      </c>
      <c r="W20" s="232">
        <v>0</v>
      </c>
      <c r="X20" s="232">
        <v>0</v>
      </c>
      <c r="Y20" s="232">
        <v>0</v>
      </c>
      <c r="Z20" s="233">
        <v>221</v>
      </c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</row>
    <row r="21" spans="1:47" ht="16.5" customHeight="1">
      <c r="A21" s="1240"/>
      <c r="B21" s="1241"/>
      <c r="C21" s="1247"/>
      <c r="D21" s="193" t="s">
        <v>28</v>
      </c>
      <c r="E21" s="234">
        <v>0</v>
      </c>
      <c r="F21" s="234">
        <v>0</v>
      </c>
      <c r="G21" s="234">
        <v>0</v>
      </c>
      <c r="H21" s="234">
        <v>0</v>
      </c>
      <c r="I21" s="234">
        <v>224</v>
      </c>
      <c r="J21" s="234">
        <v>681</v>
      </c>
      <c r="K21" s="234">
        <v>250</v>
      </c>
      <c r="L21" s="234">
        <v>4659</v>
      </c>
      <c r="M21" s="234">
        <v>3376</v>
      </c>
      <c r="N21" s="234">
        <v>3034</v>
      </c>
      <c r="O21" s="234">
        <v>4470</v>
      </c>
      <c r="P21" s="234">
        <v>6645</v>
      </c>
      <c r="Q21" s="234">
        <v>428</v>
      </c>
      <c r="R21" s="234">
        <v>21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0</v>
      </c>
      <c r="Z21" s="235">
        <v>23788</v>
      </c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</row>
    <row r="22" spans="1:47" ht="16.5" customHeight="1">
      <c r="A22" s="1240"/>
      <c r="B22" s="1241"/>
      <c r="C22" s="1247"/>
      <c r="D22" s="192" t="s">
        <v>26</v>
      </c>
      <c r="E22" s="236">
        <v>0</v>
      </c>
      <c r="F22" s="236">
        <v>0</v>
      </c>
      <c r="G22" s="236">
        <v>0</v>
      </c>
      <c r="H22" s="236">
        <v>0</v>
      </c>
      <c r="I22" s="236">
        <v>10</v>
      </c>
      <c r="J22" s="236">
        <v>22</v>
      </c>
      <c r="K22" s="236">
        <v>3</v>
      </c>
      <c r="L22" s="236">
        <v>47</v>
      </c>
      <c r="M22" s="236">
        <v>22</v>
      </c>
      <c r="N22" s="236">
        <v>20</v>
      </c>
      <c r="O22" s="236">
        <v>26</v>
      </c>
      <c r="P22" s="236">
        <v>47</v>
      </c>
      <c r="Q22" s="236">
        <v>3</v>
      </c>
      <c r="R22" s="236">
        <v>0</v>
      </c>
      <c r="S22" s="236">
        <v>0</v>
      </c>
      <c r="T22" s="236">
        <v>0</v>
      </c>
      <c r="U22" s="236">
        <v>0</v>
      </c>
      <c r="V22" s="236">
        <v>0</v>
      </c>
      <c r="W22" s="236">
        <v>0</v>
      </c>
      <c r="X22" s="236">
        <v>0</v>
      </c>
      <c r="Y22" s="236">
        <v>0</v>
      </c>
      <c r="Z22" s="237">
        <v>200</v>
      </c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</row>
    <row r="23" spans="1:47" ht="16.5" customHeight="1">
      <c r="A23" s="1240"/>
      <c r="B23" s="1241"/>
      <c r="C23" s="1247" t="s">
        <v>56</v>
      </c>
      <c r="D23" s="191" t="s">
        <v>27</v>
      </c>
      <c r="E23" s="232">
        <v>1</v>
      </c>
      <c r="F23" s="232">
        <v>3</v>
      </c>
      <c r="G23" s="232">
        <v>1</v>
      </c>
      <c r="H23" s="232">
        <v>0</v>
      </c>
      <c r="I23" s="232">
        <v>0</v>
      </c>
      <c r="J23" s="232">
        <v>0</v>
      </c>
      <c r="K23" s="232">
        <v>0</v>
      </c>
      <c r="L23" s="232">
        <v>1</v>
      </c>
      <c r="M23" s="232">
        <v>0</v>
      </c>
      <c r="N23" s="232">
        <v>0</v>
      </c>
      <c r="O23" s="232">
        <v>0</v>
      </c>
      <c r="P23" s="232">
        <v>0</v>
      </c>
      <c r="Q23" s="232">
        <v>0</v>
      </c>
      <c r="R23" s="232">
        <v>0</v>
      </c>
      <c r="S23" s="232">
        <v>0</v>
      </c>
      <c r="T23" s="232">
        <v>0</v>
      </c>
      <c r="U23" s="232">
        <v>0</v>
      </c>
      <c r="V23" s="232">
        <v>0</v>
      </c>
      <c r="W23" s="232">
        <v>0</v>
      </c>
      <c r="X23" s="232">
        <v>0</v>
      </c>
      <c r="Y23" s="232">
        <v>0</v>
      </c>
      <c r="Z23" s="233">
        <v>7</v>
      </c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</row>
    <row r="24" spans="1:47" ht="16.5" customHeight="1">
      <c r="A24" s="1240"/>
      <c r="B24" s="1241"/>
      <c r="C24" s="1247"/>
      <c r="D24" s="193" t="s">
        <v>28</v>
      </c>
      <c r="E24" s="234">
        <v>0</v>
      </c>
      <c r="F24" s="234">
        <v>38</v>
      </c>
      <c r="G24" s="234">
        <v>12</v>
      </c>
      <c r="H24" s="234">
        <v>13</v>
      </c>
      <c r="I24" s="234">
        <v>14</v>
      </c>
      <c r="J24" s="234">
        <v>0</v>
      </c>
      <c r="K24" s="234">
        <v>0</v>
      </c>
      <c r="L24" s="234">
        <v>114</v>
      </c>
      <c r="M24" s="234">
        <v>25</v>
      </c>
      <c r="N24" s="234">
        <v>0</v>
      </c>
      <c r="O24" s="234">
        <v>23</v>
      </c>
      <c r="P24" s="234">
        <v>27</v>
      </c>
      <c r="Q24" s="234">
        <v>0</v>
      </c>
      <c r="R24" s="234">
        <v>0</v>
      </c>
      <c r="S24" s="234">
        <v>0</v>
      </c>
      <c r="T24" s="234">
        <v>0</v>
      </c>
      <c r="U24" s="234">
        <v>0</v>
      </c>
      <c r="V24" s="234">
        <v>0</v>
      </c>
      <c r="W24" s="234">
        <v>0</v>
      </c>
      <c r="X24" s="234">
        <v>0</v>
      </c>
      <c r="Y24" s="234">
        <v>0</v>
      </c>
      <c r="Z24" s="235">
        <v>266</v>
      </c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</row>
    <row r="25" spans="1:47" ht="16.5" customHeight="1">
      <c r="A25" s="1240"/>
      <c r="B25" s="1241"/>
      <c r="C25" s="1247"/>
      <c r="D25" s="192" t="s">
        <v>26</v>
      </c>
      <c r="E25" s="236">
        <v>0</v>
      </c>
      <c r="F25" s="236">
        <v>6</v>
      </c>
      <c r="G25" s="236">
        <v>1</v>
      </c>
      <c r="H25" s="236">
        <v>1</v>
      </c>
      <c r="I25" s="236">
        <v>1</v>
      </c>
      <c r="J25" s="236">
        <v>0</v>
      </c>
      <c r="K25" s="236">
        <v>0</v>
      </c>
      <c r="L25" s="236">
        <v>3</v>
      </c>
      <c r="M25" s="236">
        <v>0</v>
      </c>
      <c r="N25" s="236">
        <v>0</v>
      </c>
      <c r="O25" s="236">
        <v>0</v>
      </c>
      <c r="P25" s="236">
        <v>0</v>
      </c>
      <c r="Q25" s="236">
        <v>0</v>
      </c>
      <c r="R25" s="236">
        <v>0</v>
      </c>
      <c r="S25" s="236">
        <v>0</v>
      </c>
      <c r="T25" s="236">
        <v>0</v>
      </c>
      <c r="U25" s="236">
        <v>0</v>
      </c>
      <c r="V25" s="236">
        <v>0</v>
      </c>
      <c r="W25" s="236">
        <v>0</v>
      </c>
      <c r="X25" s="236">
        <v>0</v>
      </c>
      <c r="Y25" s="236">
        <v>0</v>
      </c>
      <c r="Z25" s="238">
        <v>12</v>
      </c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</row>
    <row r="26" spans="1:47" ht="16.5" customHeight="1">
      <c r="A26" s="1240"/>
      <c r="B26" s="1241" t="s">
        <v>30</v>
      </c>
      <c r="C26" s="1241"/>
      <c r="D26" s="191" t="s">
        <v>27</v>
      </c>
      <c r="E26" s="232">
        <v>1</v>
      </c>
      <c r="F26" s="232">
        <v>3</v>
      </c>
      <c r="G26" s="232">
        <v>1</v>
      </c>
      <c r="H26" s="232">
        <v>0</v>
      </c>
      <c r="I26" s="232">
        <v>3</v>
      </c>
      <c r="J26" s="232">
        <v>7</v>
      </c>
      <c r="K26" s="232">
        <v>3</v>
      </c>
      <c r="L26" s="232">
        <v>47</v>
      </c>
      <c r="M26" s="232">
        <v>31</v>
      </c>
      <c r="N26" s="232">
        <v>28</v>
      </c>
      <c r="O26" s="232">
        <v>41</v>
      </c>
      <c r="P26" s="232">
        <v>58</v>
      </c>
      <c r="Q26" s="232">
        <v>4</v>
      </c>
      <c r="R26" s="232">
        <v>0</v>
      </c>
      <c r="S26" s="232">
        <v>0</v>
      </c>
      <c r="T26" s="232">
        <v>0</v>
      </c>
      <c r="U26" s="232">
        <v>0</v>
      </c>
      <c r="V26" s="232">
        <v>0</v>
      </c>
      <c r="W26" s="232">
        <v>0</v>
      </c>
      <c r="X26" s="232">
        <v>0</v>
      </c>
      <c r="Y26" s="232">
        <v>0</v>
      </c>
      <c r="Z26" s="233">
        <v>228</v>
      </c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</row>
    <row r="27" spans="1:47" ht="16.5" customHeight="1">
      <c r="A27" s="1240"/>
      <c r="B27" s="1241"/>
      <c r="C27" s="1241"/>
      <c r="D27" s="193" t="s">
        <v>28</v>
      </c>
      <c r="E27" s="234">
        <v>0</v>
      </c>
      <c r="F27" s="234">
        <v>38</v>
      </c>
      <c r="G27" s="234">
        <v>12</v>
      </c>
      <c r="H27" s="234">
        <v>13</v>
      </c>
      <c r="I27" s="234">
        <v>238</v>
      </c>
      <c r="J27" s="234">
        <v>681</v>
      </c>
      <c r="K27" s="234">
        <v>250</v>
      </c>
      <c r="L27" s="234">
        <v>4773</v>
      </c>
      <c r="M27" s="234">
        <v>3401</v>
      </c>
      <c r="N27" s="234">
        <v>3034</v>
      </c>
      <c r="O27" s="234">
        <v>4493</v>
      </c>
      <c r="P27" s="234">
        <v>6672</v>
      </c>
      <c r="Q27" s="234">
        <v>428</v>
      </c>
      <c r="R27" s="234">
        <v>21</v>
      </c>
      <c r="S27" s="234">
        <v>0</v>
      </c>
      <c r="T27" s="234">
        <v>0</v>
      </c>
      <c r="U27" s="234">
        <v>0</v>
      </c>
      <c r="V27" s="234">
        <v>0</v>
      </c>
      <c r="W27" s="234">
        <v>0</v>
      </c>
      <c r="X27" s="234">
        <v>0</v>
      </c>
      <c r="Y27" s="234">
        <v>0</v>
      </c>
      <c r="Z27" s="235">
        <v>24054</v>
      </c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</row>
    <row r="28" spans="1:47" ht="16.5" customHeight="1">
      <c r="A28" s="1240"/>
      <c r="B28" s="1241"/>
      <c r="C28" s="1241"/>
      <c r="D28" s="192" t="s">
        <v>26</v>
      </c>
      <c r="E28" s="239">
        <v>0</v>
      </c>
      <c r="F28" s="239">
        <v>6</v>
      </c>
      <c r="G28" s="239">
        <v>1</v>
      </c>
      <c r="H28" s="239">
        <v>1</v>
      </c>
      <c r="I28" s="239">
        <v>11</v>
      </c>
      <c r="J28" s="239">
        <v>22</v>
      </c>
      <c r="K28" s="239">
        <v>3</v>
      </c>
      <c r="L28" s="239">
        <v>50</v>
      </c>
      <c r="M28" s="239">
        <v>22</v>
      </c>
      <c r="N28" s="239">
        <v>20</v>
      </c>
      <c r="O28" s="239">
        <v>26</v>
      </c>
      <c r="P28" s="239">
        <v>47</v>
      </c>
      <c r="Q28" s="239">
        <v>3</v>
      </c>
      <c r="R28" s="239">
        <v>0</v>
      </c>
      <c r="S28" s="239">
        <v>0</v>
      </c>
      <c r="T28" s="239">
        <v>0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40">
        <v>212</v>
      </c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</row>
    <row r="29" spans="1:47" ht="16.5" customHeight="1">
      <c r="A29" s="1240" t="s">
        <v>24</v>
      </c>
      <c r="B29" s="1241"/>
      <c r="C29" s="1241"/>
      <c r="D29" s="191" t="s">
        <v>27</v>
      </c>
      <c r="E29" s="232">
        <v>3</v>
      </c>
      <c r="F29" s="232">
        <v>34</v>
      </c>
      <c r="G29" s="232">
        <v>28</v>
      </c>
      <c r="H29" s="232">
        <v>194</v>
      </c>
      <c r="I29" s="232">
        <v>306</v>
      </c>
      <c r="J29" s="232">
        <v>366</v>
      </c>
      <c r="K29" s="232">
        <v>466</v>
      </c>
      <c r="L29" s="232">
        <v>388</v>
      </c>
      <c r="M29" s="232">
        <v>667</v>
      </c>
      <c r="N29" s="232">
        <v>719</v>
      </c>
      <c r="O29" s="232">
        <v>885</v>
      </c>
      <c r="P29" s="232">
        <v>627</v>
      </c>
      <c r="Q29" s="232">
        <v>216</v>
      </c>
      <c r="R29" s="232">
        <v>101</v>
      </c>
      <c r="S29" s="232">
        <v>84</v>
      </c>
      <c r="T29" s="232">
        <v>48</v>
      </c>
      <c r="U29" s="232">
        <v>64</v>
      </c>
      <c r="V29" s="232">
        <v>17</v>
      </c>
      <c r="W29" s="232">
        <v>7</v>
      </c>
      <c r="X29" s="232">
        <v>4</v>
      </c>
      <c r="Y29" s="232">
        <v>2</v>
      </c>
      <c r="Z29" s="233">
        <v>5227</v>
      </c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</row>
    <row r="30" spans="1:47" ht="16.5" customHeight="1">
      <c r="A30" s="1240"/>
      <c r="B30" s="1241"/>
      <c r="C30" s="1241"/>
      <c r="D30" s="193" t="s">
        <v>28</v>
      </c>
      <c r="E30" s="234">
        <v>21</v>
      </c>
      <c r="F30" s="234">
        <v>1137</v>
      </c>
      <c r="G30" s="234">
        <v>2199</v>
      </c>
      <c r="H30" s="234">
        <v>22821</v>
      </c>
      <c r="I30" s="234">
        <v>46810</v>
      </c>
      <c r="J30" s="234">
        <v>72810</v>
      </c>
      <c r="K30" s="234">
        <v>112180</v>
      </c>
      <c r="L30" s="234">
        <v>97838</v>
      </c>
      <c r="M30" s="234">
        <v>207811</v>
      </c>
      <c r="N30" s="234">
        <v>234504</v>
      </c>
      <c r="O30" s="234">
        <v>321351</v>
      </c>
      <c r="P30" s="234">
        <v>235729</v>
      </c>
      <c r="Q30" s="234">
        <v>110979</v>
      </c>
      <c r="R30" s="234">
        <v>50639</v>
      </c>
      <c r="S30" s="234">
        <v>41651</v>
      </c>
      <c r="T30" s="234">
        <v>23637</v>
      </c>
      <c r="U30" s="234">
        <v>32032</v>
      </c>
      <c r="V30" s="234">
        <v>9361</v>
      </c>
      <c r="W30" s="234">
        <v>3841</v>
      </c>
      <c r="X30" s="234">
        <v>2471</v>
      </c>
      <c r="Y30" s="234">
        <v>1157</v>
      </c>
      <c r="Z30" s="235">
        <v>1630979</v>
      </c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</row>
    <row r="31" spans="1:47" ht="16.5" customHeight="1">
      <c r="A31" s="1240"/>
      <c r="B31" s="1241"/>
      <c r="C31" s="1241"/>
      <c r="D31" s="192" t="s">
        <v>26</v>
      </c>
      <c r="E31" s="239">
        <v>6</v>
      </c>
      <c r="F31" s="239">
        <v>266</v>
      </c>
      <c r="G31" s="239">
        <v>254</v>
      </c>
      <c r="H31" s="239">
        <v>1707</v>
      </c>
      <c r="I31" s="239">
        <v>2438</v>
      </c>
      <c r="J31" s="239">
        <v>2717</v>
      </c>
      <c r="K31" s="239">
        <v>3262</v>
      </c>
      <c r="L31" s="239">
        <v>2194</v>
      </c>
      <c r="M31" s="239">
        <v>3758</v>
      </c>
      <c r="N31" s="239">
        <v>3394</v>
      </c>
      <c r="O31" s="239">
        <v>3769</v>
      </c>
      <c r="P31" s="239">
        <v>2176</v>
      </c>
      <c r="Q31" s="239">
        <v>855</v>
      </c>
      <c r="R31" s="239">
        <v>351</v>
      </c>
      <c r="S31" s="239">
        <v>229</v>
      </c>
      <c r="T31" s="239">
        <v>112</v>
      </c>
      <c r="U31" s="239">
        <v>120</v>
      </c>
      <c r="V31" s="239">
        <v>34</v>
      </c>
      <c r="W31" s="239">
        <v>9</v>
      </c>
      <c r="X31" s="239">
        <v>6</v>
      </c>
      <c r="Y31" s="239">
        <v>4</v>
      </c>
      <c r="Z31" s="240">
        <v>27661</v>
      </c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</row>
    <row r="32" spans="1:47" ht="16.5" customHeight="1">
      <c r="A32" s="1240" t="s">
        <v>34</v>
      </c>
      <c r="B32" s="1241" t="s">
        <v>29</v>
      </c>
      <c r="C32" s="1247" t="s">
        <v>53</v>
      </c>
      <c r="D32" s="191" t="s">
        <v>27</v>
      </c>
      <c r="E32" s="232">
        <v>0</v>
      </c>
      <c r="F32" s="232">
        <v>0</v>
      </c>
      <c r="G32" s="232">
        <v>0</v>
      </c>
      <c r="H32" s="232">
        <v>0</v>
      </c>
      <c r="I32" s="232">
        <v>0</v>
      </c>
      <c r="J32" s="232">
        <v>0</v>
      </c>
      <c r="K32" s="232">
        <v>0</v>
      </c>
      <c r="L32" s="232">
        <v>0</v>
      </c>
      <c r="M32" s="232">
        <v>0</v>
      </c>
      <c r="N32" s="232">
        <v>2</v>
      </c>
      <c r="O32" s="232">
        <v>3</v>
      </c>
      <c r="P32" s="232">
        <v>4</v>
      </c>
      <c r="Q32" s="232">
        <v>99</v>
      </c>
      <c r="R32" s="232">
        <v>94</v>
      </c>
      <c r="S32" s="232">
        <v>48</v>
      </c>
      <c r="T32" s="232">
        <v>62</v>
      </c>
      <c r="U32" s="232">
        <v>28</v>
      </c>
      <c r="V32" s="232">
        <v>33</v>
      </c>
      <c r="W32" s="232">
        <v>1</v>
      </c>
      <c r="X32" s="232">
        <v>4</v>
      </c>
      <c r="Y32" s="232">
        <v>2</v>
      </c>
      <c r="Z32" s="233">
        <v>382</v>
      </c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</row>
    <row r="33" spans="1:47" ht="16.5" customHeight="1">
      <c r="A33" s="1240"/>
      <c r="B33" s="1241"/>
      <c r="C33" s="1247"/>
      <c r="D33" s="193" t="s">
        <v>28</v>
      </c>
      <c r="E33" s="234">
        <v>0</v>
      </c>
      <c r="F33" s="234">
        <v>0</v>
      </c>
      <c r="G33" s="234">
        <v>0</v>
      </c>
      <c r="H33" s="234">
        <v>0</v>
      </c>
      <c r="I33" s="234">
        <v>0</v>
      </c>
      <c r="J33" s="234">
        <v>0</v>
      </c>
      <c r="K33" s="234">
        <v>0</v>
      </c>
      <c r="L33" s="234">
        <v>0</v>
      </c>
      <c r="M33" s="234">
        <v>64</v>
      </c>
      <c r="N33" s="234">
        <v>404</v>
      </c>
      <c r="O33" s="234">
        <v>628</v>
      </c>
      <c r="P33" s="234">
        <v>935</v>
      </c>
      <c r="Q33" s="234">
        <v>22435</v>
      </c>
      <c r="R33" s="234">
        <v>21089</v>
      </c>
      <c r="S33" s="234">
        <v>10678</v>
      </c>
      <c r="T33" s="234">
        <v>13547</v>
      </c>
      <c r="U33" s="234">
        <v>6128</v>
      </c>
      <c r="V33" s="234">
        <v>6904</v>
      </c>
      <c r="W33" s="234">
        <v>313</v>
      </c>
      <c r="X33" s="234">
        <v>738</v>
      </c>
      <c r="Y33" s="234">
        <v>365</v>
      </c>
      <c r="Z33" s="235">
        <v>84228</v>
      </c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</row>
    <row r="34" spans="1:47" ht="16.5" customHeight="1">
      <c r="A34" s="1240"/>
      <c r="B34" s="1241"/>
      <c r="C34" s="1247"/>
      <c r="D34" s="192" t="s">
        <v>26</v>
      </c>
      <c r="E34" s="236">
        <v>0</v>
      </c>
      <c r="F34" s="236">
        <v>0</v>
      </c>
      <c r="G34" s="236">
        <v>0</v>
      </c>
      <c r="H34" s="236">
        <v>0</v>
      </c>
      <c r="I34" s="236">
        <v>0</v>
      </c>
      <c r="J34" s="236">
        <v>0</v>
      </c>
      <c r="K34" s="236">
        <v>0</v>
      </c>
      <c r="L34" s="236">
        <v>0</v>
      </c>
      <c r="M34" s="236">
        <v>2</v>
      </c>
      <c r="N34" s="236">
        <v>8</v>
      </c>
      <c r="O34" s="236">
        <v>10</v>
      </c>
      <c r="P34" s="236">
        <v>7</v>
      </c>
      <c r="Q34" s="236">
        <v>114</v>
      </c>
      <c r="R34" s="236">
        <v>91</v>
      </c>
      <c r="S34" s="236">
        <v>48</v>
      </c>
      <c r="T34" s="236">
        <v>46</v>
      </c>
      <c r="U34" s="236">
        <v>25</v>
      </c>
      <c r="V34" s="236">
        <v>30</v>
      </c>
      <c r="W34" s="236">
        <v>1</v>
      </c>
      <c r="X34" s="236">
        <v>3</v>
      </c>
      <c r="Y34" s="236">
        <v>1</v>
      </c>
      <c r="Z34" s="237">
        <v>386</v>
      </c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</row>
    <row r="35" spans="1:47" ht="16.5" customHeight="1">
      <c r="A35" s="1240"/>
      <c r="B35" s="1241"/>
      <c r="C35" s="1247" t="s">
        <v>54</v>
      </c>
      <c r="D35" s="191" t="s">
        <v>27</v>
      </c>
      <c r="E35" s="232">
        <v>0</v>
      </c>
      <c r="F35" s="232">
        <v>0</v>
      </c>
      <c r="G35" s="232">
        <v>0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232">
        <v>0</v>
      </c>
      <c r="N35" s="232">
        <v>0</v>
      </c>
      <c r="O35" s="232">
        <v>0</v>
      </c>
      <c r="P35" s="232">
        <v>0</v>
      </c>
      <c r="Q35" s="232">
        <v>0</v>
      </c>
      <c r="R35" s="232">
        <v>0</v>
      </c>
      <c r="S35" s="232">
        <v>0</v>
      </c>
      <c r="T35" s="232">
        <v>0</v>
      </c>
      <c r="U35" s="232">
        <v>0</v>
      </c>
      <c r="V35" s="232">
        <v>0</v>
      </c>
      <c r="W35" s="232">
        <v>0</v>
      </c>
      <c r="X35" s="232">
        <v>0</v>
      </c>
      <c r="Y35" s="232">
        <v>0</v>
      </c>
      <c r="Z35" s="233">
        <v>0</v>
      </c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</row>
    <row r="36" spans="1:47" ht="16.5" customHeight="1">
      <c r="A36" s="1240"/>
      <c r="B36" s="1241"/>
      <c r="C36" s="1247"/>
      <c r="D36" s="193" t="s">
        <v>28</v>
      </c>
      <c r="E36" s="234">
        <v>0</v>
      </c>
      <c r="F36" s="234">
        <v>0</v>
      </c>
      <c r="G36" s="234">
        <v>0</v>
      </c>
      <c r="H36" s="234">
        <v>0</v>
      </c>
      <c r="I36" s="234">
        <v>0</v>
      </c>
      <c r="J36" s="234">
        <v>0</v>
      </c>
      <c r="K36" s="234">
        <v>0</v>
      </c>
      <c r="L36" s="234">
        <v>0</v>
      </c>
      <c r="M36" s="234">
        <v>0</v>
      </c>
      <c r="N36" s="234">
        <v>0</v>
      </c>
      <c r="O36" s="234">
        <v>0</v>
      </c>
      <c r="P36" s="234">
        <v>0</v>
      </c>
      <c r="Q36" s="234">
        <v>0</v>
      </c>
      <c r="R36" s="234">
        <v>0</v>
      </c>
      <c r="S36" s="234">
        <v>0</v>
      </c>
      <c r="T36" s="234">
        <v>0</v>
      </c>
      <c r="U36" s="234">
        <v>0</v>
      </c>
      <c r="V36" s="234">
        <v>0</v>
      </c>
      <c r="W36" s="234">
        <v>0</v>
      </c>
      <c r="X36" s="234">
        <v>0</v>
      </c>
      <c r="Y36" s="234">
        <v>0</v>
      </c>
      <c r="Z36" s="235">
        <v>0</v>
      </c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</row>
    <row r="37" spans="1:47" ht="16.5" customHeight="1">
      <c r="A37" s="1240"/>
      <c r="B37" s="1241"/>
      <c r="C37" s="1247"/>
      <c r="D37" s="192" t="s">
        <v>26</v>
      </c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6">
        <v>0</v>
      </c>
      <c r="K37" s="236">
        <v>0</v>
      </c>
      <c r="L37" s="236">
        <v>0</v>
      </c>
      <c r="M37" s="236">
        <v>0</v>
      </c>
      <c r="N37" s="236">
        <v>0</v>
      </c>
      <c r="O37" s="236">
        <v>0</v>
      </c>
      <c r="P37" s="236">
        <v>0</v>
      </c>
      <c r="Q37" s="236">
        <v>0</v>
      </c>
      <c r="R37" s="236">
        <v>0</v>
      </c>
      <c r="S37" s="236">
        <v>0</v>
      </c>
      <c r="T37" s="236">
        <v>0</v>
      </c>
      <c r="U37" s="236">
        <v>0</v>
      </c>
      <c r="V37" s="236">
        <v>0</v>
      </c>
      <c r="W37" s="236">
        <v>0</v>
      </c>
      <c r="X37" s="236">
        <v>0</v>
      </c>
      <c r="Y37" s="236">
        <v>0</v>
      </c>
      <c r="Z37" s="237">
        <v>0</v>
      </c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</row>
    <row r="38" spans="1:47" ht="16.5" customHeight="1">
      <c r="A38" s="1240"/>
      <c r="B38" s="1241" t="s">
        <v>30</v>
      </c>
      <c r="C38" s="1241"/>
      <c r="D38" s="191" t="s">
        <v>27</v>
      </c>
      <c r="E38" s="232">
        <v>0</v>
      </c>
      <c r="F38" s="232">
        <v>0</v>
      </c>
      <c r="G38" s="232">
        <v>0</v>
      </c>
      <c r="H38" s="232">
        <v>0</v>
      </c>
      <c r="I38" s="232">
        <v>0</v>
      </c>
      <c r="J38" s="232">
        <v>0</v>
      </c>
      <c r="K38" s="232">
        <v>0</v>
      </c>
      <c r="L38" s="232">
        <v>0</v>
      </c>
      <c r="M38" s="232">
        <v>0</v>
      </c>
      <c r="N38" s="232">
        <v>2</v>
      </c>
      <c r="O38" s="232">
        <v>3</v>
      </c>
      <c r="P38" s="232">
        <v>4</v>
      </c>
      <c r="Q38" s="232">
        <v>99</v>
      </c>
      <c r="R38" s="232">
        <v>94</v>
      </c>
      <c r="S38" s="232">
        <v>48</v>
      </c>
      <c r="T38" s="232">
        <v>62</v>
      </c>
      <c r="U38" s="232">
        <v>28</v>
      </c>
      <c r="V38" s="232">
        <v>33</v>
      </c>
      <c r="W38" s="232">
        <v>1</v>
      </c>
      <c r="X38" s="232">
        <v>4</v>
      </c>
      <c r="Y38" s="232">
        <v>2</v>
      </c>
      <c r="Z38" s="233">
        <v>382</v>
      </c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</row>
    <row r="39" spans="1:47" ht="16.5" customHeight="1">
      <c r="A39" s="1240"/>
      <c r="B39" s="1241"/>
      <c r="C39" s="1241"/>
      <c r="D39" s="193" t="s">
        <v>28</v>
      </c>
      <c r="E39" s="234">
        <v>0</v>
      </c>
      <c r="F39" s="234">
        <v>0</v>
      </c>
      <c r="G39" s="234">
        <v>0</v>
      </c>
      <c r="H39" s="234">
        <v>0</v>
      </c>
      <c r="I39" s="234">
        <v>0</v>
      </c>
      <c r="J39" s="234">
        <v>0</v>
      </c>
      <c r="K39" s="234">
        <v>0</v>
      </c>
      <c r="L39" s="234">
        <v>0</v>
      </c>
      <c r="M39" s="234">
        <v>64</v>
      </c>
      <c r="N39" s="234">
        <v>404</v>
      </c>
      <c r="O39" s="234">
        <v>628</v>
      </c>
      <c r="P39" s="234">
        <v>935</v>
      </c>
      <c r="Q39" s="234">
        <v>22435</v>
      </c>
      <c r="R39" s="234">
        <v>21089</v>
      </c>
      <c r="S39" s="234">
        <v>10678</v>
      </c>
      <c r="T39" s="234">
        <v>13547</v>
      </c>
      <c r="U39" s="234">
        <v>6128</v>
      </c>
      <c r="V39" s="234">
        <v>6904</v>
      </c>
      <c r="W39" s="234">
        <v>313</v>
      </c>
      <c r="X39" s="234">
        <v>738</v>
      </c>
      <c r="Y39" s="234">
        <v>365</v>
      </c>
      <c r="Z39" s="235">
        <v>84228</v>
      </c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</row>
    <row r="40" spans="1:47" ht="16.5" customHeight="1">
      <c r="A40" s="1240"/>
      <c r="B40" s="1241"/>
      <c r="C40" s="1241"/>
      <c r="D40" s="192" t="s">
        <v>26</v>
      </c>
      <c r="E40" s="239">
        <v>0</v>
      </c>
      <c r="F40" s="239">
        <v>0</v>
      </c>
      <c r="G40" s="239">
        <v>0</v>
      </c>
      <c r="H40" s="239">
        <v>0</v>
      </c>
      <c r="I40" s="239">
        <v>0</v>
      </c>
      <c r="J40" s="239">
        <v>0</v>
      </c>
      <c r="K40" s="239">
        <v>0</v>
      </c>
      <c r="L40" s="239">
        <v>0</v>
      </c>
      <c r="M40" s="239">
        <v>2</v>
      </c>
      <c r="N40" s="239">
        <v>8</v>
      </c>
      <c r="O40" s="239">
        <v>10</v>
      </c>
      <c r="P40" s="239">
        <v>7</v>
      </c>
      <c r="Q40" s="239">
        <v>114</v>
      </c>
      <c r="R40" s="239">
        <v>91</v>
      </c>
      <c r="S40" s="239">
        <v>48</v>
      </c>
      <c r="T40" s="239">
        <v>46</v>
      </c>
      <c r="U40" s="239">
        <v>25</v>
      </c>
      <c r="V40" s="239">
        <v>30</v>
      </c>
      <c r="W40" s="239">
        <v>1</v>
      </c>
      <c r="X40" s="239">
        <v>3</v>
      </c>
      <c r="Y40" s="239">
        <v>1</v>
      </c>
      <c r="Z40" s="240">
        <v>386</v>
      </c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</row>
    <row r="41" spans="1:47" ht="16.5" customHeight="1">
      <c r="A41" s="1240"/>
      <c r="B41" s="1241" t="s">
        <v>31</v>
      </c>
      <c r="C41" s="1247" t="s">
        <v>55</v>
      </c>
      <c r="D41" s="191" t="s">
        <v>27</v>
      </c>
      <c r="E41" s="232">
        <v>0</v>
      </c>
      <c r="F41" s="232">
        <v>0</v>
      </c>
      <c r="G41" s="232">
        <v>0</v>
      </c>
      <c r="H41" s="232">
        <v>0</v>
      </c>
      <c r="I41" s="232">
        <v>0</v>
      </c>
      <c r="J41" s="232">
        <v>0</v>
      </c>
      <c r="K41" s="232">
        <v>0</v>
      </c>
      <c r="L41" s="232">
        <v>0</v>
      </c>
      <c r="M41" s="232">
        <v>0</v>
      </c>
      <c r="N41" s="232">
        <v>0</v>
      </c>
      <c r="O41" s="232">
        <v>0</v>
      </c>
      <c r="P41" s="232">
        <v>0</v>
      </c>
      <c r="Q41" s="232">
        <v>0</v>
      </c>
      <c r="R41" s="232">
        <v>0</v>
      </c>
      <c r="S41" s="232">
        <v>0</v>
      </c>
      <c r="T41" s="232">
        <v>0</v>
      </c>
      <c r="U41" s="232">
        <v>0</v>
      </c>
      <c r="V41" s="232">
        <v>0</v>
      </c>
      <c r="W41" s="232">
        <v>0</v>
      </c>
      <c r="X41" s="232">
        <v>0</v>
      </c>
      <c r="Y41" s="232">
        <v>0</v>
      </c>
      <c r="Z41" s="233">
        <v>0</v>
      </c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</row>
    <row r="42" spans="1:47" ht="16.5" customHeight="1">
      <c r="A42" s="1240"/>
      <c r="B42" s="1241"/>
      <c r="C42" s="1247"/>
      <c r="D42" s="193" t="s">
        <v>28</v>
      </c>
      <c r="E42" s="234">
        <v>0</v>
      </c>
      <c r="F42" s="234">
        <v>0</v>
      </c>
      <c r="G42" s="234">
        <v>0</v>
      </c>
      <c r="H42" s="234">
        <v>0</v>
      </c>
      <c r="I42" s="234">
        <v>19</v>
      </c>
      <c r="J42" s="234">
        <v>0</v>
      </c>
      <c r="K42" s="234">
        <v>0</v>
      </c>
      <c r="L42" s="234">
        <v>17</v>
      </c>
      <c r="M42" s="234">
        <v>0</v>
      </c>
      <c r="N42" s="234">
        <v>0</v>
      </c>
      <c r="O42" s="234">
        <v>0</v>
      </c>
      <c r="P42" s="234">
        <v>0</v>
      </c>
      <c r="Q42" s="234">
        <v>0</v>
      </c>
      <c r="R42" s="234">
        <v>0</v>
      </c>
      <c r="S42" s="234">
        <v>0</v>
      </c>
      <c r="T42" s="234">
        <v>0</v>
      </c>
      <c r="U42" s="234">
        <v>0</v>
      </c>
      <c r="V42" s="234">
        <v>0</v>
      </c>
      <c r="W42" s="234">
        <v>0</v>
      </c>
      <c r="X42" s="234">
        <v>0</v>
      </c>
      <c r="Y42" s="234">
        <v>0</v>
      </c>
      <c r="Z42" s="235">
        <v>36</v>
      </c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</row>
    <row r="43" spans="1:47" ht="16.5" customHeight="1">
      <c r="A43" s="1240"/>
      <c r="B43" s="1241"/>
      <c r="C43" s="1247"/>
      <c r="D43" s="192" t="s">
        <v>26</v>
      </c>
      <c r="E43" s="236">
        <v>0</v>
      </c>
      <c r="F43" s="236">
        <v>0</v>
      </c>
      <c r="G43" s="236">
        <v>0</v>
      </c>
      <c r="H43" s="236">
        <v>0</v>
      </c>
      <c r="I43" s="236">
        <v>1</v>
      </c>
      <c r="J43" s="236">
        <v>0</v>
      </c>
      <c r="K43" s="236">
        <v>0</v>
      </c>
      <c r="L43" s="236">
        <v>0</v>
      </c>
      <c r="M43" s="236">
        <v>0</v>
      </c>
      <c r="N43" s="236">
        <v>0</v>
      </c>
      <c r="O43" s="236">
        <v>0</v>
      </c>
      <c r="P43" s="236">
        <v>0</v>
      </c>
      <c r="Q43" s="236">
        <v>0</v>
      </c>
      <c r="R43" s="236">
        <v>0</v>
      </c>
      <c r="S43" s="236">
        <v>0</v>
      </c>
      <c r="T43" s="236">
        <v>0</v>
      </c>
      <c r="U43" s="236">
        <v>0</v>
      </c>
      <c r="V43" s="236">
        <v>0</v>
      </c>
      <c r="W43" s="236">
        <v>0</v>
      </c>
      <c r="X43" s="236">
        <v>0</v>
      </c>
      <c r="Y43" s="236">
        <v>0</v>
      </c>
      <c r="Z43" s="237">
        <v>1</v>
      </c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</row>
    <row r="44" spans="1:47" ht="16.5" customHeight="1">
      <c r="A44" s="1240"/>
      <c r="B44" s="1241"/>
      <c r="C44" s="1247" t="s">
        <v>56</v>
      </c>
      <c r="D44" s="191" t="s">
        <v>27</v>
      </c>
      <c r="E44" s="232">
        <v>0</v>
      </c>
      <c r="F44" s="232">
        <v>10</v>
      </c>
      <c r="G44" s="232">
        <v>18</v>
      </c>
      <c r="H44" s="232">
        <v>70</v>
      </c>
      <c r="I44" s="232">
        <v>59</v>
      </c>
      <c r="J44" s="232">
        <v>29</v>
      </c>
      <c r="K44" s="232">
        <v>78</v>
      </c>
      <c r="L44" s="232">
        <v>225</v>
      </c>
      <c r="M44" s="232">
        <v>627</v>
      </c>
      <c r="N44" s="232">
        <v>758</v>
      </c>
      <c r="O44" s="232">
        <v>959</v>
      </c>
      <c r="P44" s="232">
        <v>558</v>
      </c>
      <c r="Q44" s="232">
        <v>267</v>
      </c>
      <c r="R44" s="232">
        <v>70</v>
      </c>
      <c r="S44" s="232">
        <v>35</v>
      </c>
      <c r="T44" s="232">
        <v>12</v>
      </c>
      <c r="U44" s="232">
        <v>4</v>
      </c>
      <c r="V44" s="232">
        <v>10</v>
      </c>
      <c r="W44" s="232">
        <v>1</v>
      </c>
      <c r="X44" s="232">
        <v>0</v>
      </c>
      <c r="Y44" s="232">
        <v>3</v>
      </c>
      <c r="Z44" s="233">
        <v>3793</v>
      </c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</row>
    <row r="45" spans="1:47" ht="16.5" customHeight="1">
      <c r="A45" s="1240"/>
      <c r="B45" s="1241"/>
      <c r="C45" s="1247"/>
      <c r="D45" s="193" t="s">
        <v>28</v>
      </c>
      <c r="E45" s="234">
        <v>0</v>
      </c>
      <c r="F45" s="234">
        <v>122</v>
      </c>
      <c r="G45" s="234">
        <v>395</v>
      </c>
      <c r="H45" s="234">
        <v>2843</v>
      </c>
      <c r="I45" s="234">
        <v>3216</v>
      </c>
      <c r="J45" s="234">
        <v>2214</v>
      </c>
      <c r="K45" s="234">
        <v>6353</v>
      </c>
      <c r="L45" s="234">
        <v>21369</v>
      </c>
      <c r="M45" s="234">
        <v>65360</v>
      </c>
      <c r="N45" s="234">
        <v>87245</v>
      </c>
      <c r="O45" s="234">
        <v>114333</v>
      </c>
      <c r="P45" s="234">
        <v>70065</v>
      </c>
      <c r="Q45" s="234">
        <v>31647</v>
      </c>
      <c r="R45" s="234">
        <v>8268</v>
      </c>
      <c r="S45" s="234">
        <v>4091</v>
      </c>
      <c r="T45" s="234">
        <v>1420</v>
      </c>
      <c r="U45" s="234">
        <v>392</v>
      </c>
      <c r="V45" s="234">
        <v>1436</v>
      </c>
      <c r="W45" s="234">
        <v>150</v>
      </c>
      <c r="X45" s="234">
        <v>0</v>
      </c>
      <c r="Y45" s="234">
        <v>397</v>
      </c>
      <c r="Z45" s="235">
        <v>421316</v>
      </c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</row>
    <row r="46" spans="1:47" ht="16.5" customHeight="1">
      <c r="A46" s="1240"/>
      <c r="B46" s="1241"/>
      <c r="C46" s="1247"/>
      <c r="D46" s="192" t="s">
        <v>26</v>
      </c>
      <c r="E46" s="236">
        <v>0</v>
      </c>
      <c r="F46" s="236">
        <v>20</v>
      </c>
      <c r="G46" s="236">
        <v>44</v>
      </c>
      <c r="H46" s="236">
        <v>231</v>
      </c>
      <c r="I46" s="236">
        <v>209</v>
      </c>
      <c r="J46" s="236">
        <v>114</v>
      </c>
      <c r="K46" s="236">
        <v>208</v>
      </c>
      <c r="L46" s="236">
        <v>426</v>
      </c>
      <c r="M46" s="236">
        <v>938</v>
      </c>
      <c r="N46" s="236">
        <v>773</v>
      </c>
      <c r="O46" s="236">
        <v>1025</v>
      </c>
      <c r="P46" s="236">
        <v>630</v>
      </c>
      <c r="Q46" s="236">
        <v>287</v>
      </c>
      <c r="R46" s="236">
        <v>70</v>
      </c>
      <c r="S46" s="236">
        <v>36</v>
      </c>
      <c r="T46" s="236">
        <v>14</v>
      </c>
      <c r="U46" s="236">
        <v>4</v>
      </c>
      <c r="V46" s="236">
        <v>17</v>
      </c>
      <c r="W46" s="236">
        <v>2</v>
      </c>
      <c r="X46" s="236">
        <v>0</v>
      </c>
      <c r="Y46" s="236">
        <v>4</v>
      </c>
      <c r="Z46" s="237">
        <v>5052</v>
      </c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</row>
    <row r="47" spans="1:47" ht="16.5" customHeight="1">
      <c r="A47" s="1240"/>
      <c r="B47" s="1241" t="s">
        <v>30</v>
      </c>
      <c r="C47" s="1241"/>
      <c r="D47" s="191" t="s">
        <v>27</v>
      </c>
      <c r="E47" s="232">
        <v>0</v>
      </c>
      <c r="F47" s="232">
        <v>10</v>
      </c>
      <c r="G47" s="232">
        <v>18</v>
      </c>
      <c r="H47" s="232">
        <v>70</v>
      </c>
      <c r="I47" s="232">
        <v>59</v>
      </c>
      <c r="J47" s="232">
        <v>29</v>
      </c>
      <c r="K47" s="232">
        <v>78</v>
      </c>
      <c r="L47" s="232">
        <v>226</v>
      </c>
      <c r="M47" s="232">
        <v>627</v>
      </c>
      <c r="N47" s="232">
        <v>758</v>
      </c>
      <c r="O47" s="232">
        <v>959</v>
      </c>
      <c r="P47" s="232">
        <v>558</v>
      </c>
      <c r="Q47" s="232">
        <v>267</v>
      </c>
      <c r="R47" s="232">
        <v>70</v>
      </c>
      <c r="S47" s="232">
        <v>35</v>
      </c>
      <c r="T47" s="232">
        <v>12</v>
      </c>
      <c r="U47" s="232">
        <v>4</v>
      </c>
      <c r="V47" s="232">
        <v>10</v>
      </c>
      <c r="W47" s="232">
        <v>1</v>
      </c>
      <c r="X47" s="232">
        <v>0</v>
      </c>
      <c r="Y47" s="232">
        <v>3</v>
      </c>
      <c r="Z47" s="233">
        <v>3793</v>
      </c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</row>
    <row r="48" spans="1:47" ht="16.5" customHeight="1">
      <c r="A48" s="1240"/>
      <c r="B48" s="1241"/>
      <c r="C48" s="1241"/>
      <c r="D48" s="193" t="s">
        <v>28</v>
      </c>
      <c r="E48" s="234">
        <v>0</v>
      </c>
      <c r="F48" s="234">
        <v>122</v>
      </c>
      <c r="G48" s="234">
        <v>395</v>
      </c>
      <c r="H48" s="234">
        <v>2843</v>
      </c>
      <c r="I48" s="234">
        <v>3235</v>
      </c>
      <c r="J48" s="234">
        <v>2214</v>
      </c>
      <c r="K48" s="234">
        <v>6353</v>
      </c>
      <c r="L48" s="234">
        <v>21386</v>
      </c>
      <c r="M48" s="234">
        <v>65360</v>
      </c>
      <c r="N48" s="234">
        <v>87245</v>
      </c>
      <c r="O48" s="234">
        <v>114333</v>
      </c>
      <c r="P48" s="234">
        <v>70065</v>
      </c>
      <c r="Q48" s="234">
        <v>31647</v>
      </c>
      <c r="R48" s="234">
        <v>8268</v>
      </c>
      <c r="S48" s="234">
        <v>4091</v>
      </c>
      <c r="T48" s="234">
        <v>1420</v>
      </c>
      <c r="U48" s="234">
        <v>392</v>
      </c>
      <c r="V48" s="234">
        <v>1436</v>
      </c>
      <c r="W48" s="234">
        <v>150</v>
      </c>
      <c r="X48" s="234">
        <v>0</v>
      </c>
      <c r="Y48" s="234">
        <v>397</v>
      </c>
      <c r="Z48" s="235">
        <v>421352</v>
      </c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</row>
    <row r="49" spans="1:47" ht="16.5" customHeight="1">
      <c r="A49" s="1240"/>
      <c r="B49" s="1241"/>
      <c r="C49" s="1241"/>
      <c r="D49" s="192" t="s">
        <v>26</v>
      </c>
      <c r="E49" s="239">
        <v>0</v>
      </c>
      <c r="F49" s="239">
        <v>20</v>
      </c>
      <c r="G49" s="239">
        <v>44</v>
      </c>
      <c r="H49" s="239">
        <v>231</v>
      </c>
      <c r="I49" s="239">
        <v>210</v>
      </c>
      <c r="J49" s="239">
        <v>114</v>
      </c>
      <c r="K49" s="239">
        <v>208</v>
      </c>
      <c r="L49" s="239">
        <v>426</v>
      </c>
      <c r="M49" s="239">
        <v>938</v>
      </c>
      <c r="N49" s="239">
        <v>773</v>
      </c>
      <c r="O49" s="239">
        <v>1025</v>
      </c>
      <c r="P49" s="239">
        <v>630</v>
      </c>
      <c r="Q49" s="239">
        <v>287</v>
      </c>
      <c r="R49" s="239">
        <v>70</v>
      </c>
      <c r="S49" s="239">
        <v>36</v>
      </c>
      <c r="T49" s="239">
        <v>14</v>
      </c>
      <c r="U49" s="239">
        <v>4</v>
      </c>
      <c r="V49" s="239">
        <v>17</v>
      </c>
      <c r="W49" s="239">
        <v>2</v>
      </c>
      <c r="X49" s="239">
        <v>0</v>
      </c>
      <c r="Y49" s="239">
        <v>4</v>
      </c>
      <c r="Z49" s="240">
        <v>5053</v>
      </c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</row>
    <row r="50" spans="1:47" ht="16.5" customHeight="1">
      <c r="A50" s="1240" t="s">
        <v>24</v>
      </c>
      <c r="B50" s="1241"/>
      <c r="C50" s="1241"/>
      <c r="D50" s="191" t="s">
        <v>27</v>
      </c>
      <c r="E50" s="232">
        <v>0</v>
      </c>
      <c r="F50" s="232">
        <v>10</v>
      </c>
      <c r="G50" s="232">
        <v>18</v>
      </c>
      <c r="H50" s="232">
        <v>70</v>
      </c>
      <c r="I50" s="232">
        <v>59</v>
      </c>
      <c r="J50" s="232">
        <v>29</v>
      </c>
      <c r="K50" s="232">
        <v>78</v>
      </c>
      <c r="L50" s="232">
        <v>226</v>
      </c>
      <c r="M50" s="232">
        <v>627</v>
      </c>
      <c r="N50" s="232">
        <v>760</v>
      </c>
      <c r="O50" s="232">
        <v>963</v>
      </c>
      <c r="P50" s="232">
        <v>562</v>
      </c>
      <c r="Q50" s="232">
        <v>366</v>
      </c>
      <c r="R50" s="232">
        <v>164</v>
      </c>
      <c r="S50" s="232">
        <v>83</v>
      </c>
      <c r="T50" s="232">
        <v>75</v>
      </c>
      <c r="U50" s="232">
        <v>31</v>
      </c>
      <c r="V50" s="232">
        <v>42</v>
      </c>
      <c r="W50" s="232">
        <v>3</v>
      </c>
      <c r="X50" s="232">
        <v>4</v>
      </c>
      <c r="Y50" s="232">
        <v>5</v>
      </c>
      <c r="Z50" s="233">
        <v>4175</v>
      </c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</row>
    <row r="51" spans="1:47" ht="16.5" customHeight="1">
      <c r="A51" s="1240"/>
      <c r="B51" s="1241"/>
      <c r="C51" s="1241"/>
      <c r="D51" s="193" t="s">
        <v>28</v>
      </c>
      <c r="E51" s="234">
        <v>0</v>
      </c>
      <c r="F51" s="234">
        <v>122</v>
      </c>
      <c r="G51" s="234">
        <v>395</v>
      </c>
      <c r="H51" s="234">
        <v>2843</v>
      </c>
      <c r="I51" s="234">
        <v>3235</v>
      </c>
      <c r="J51" s="234">
        <v>2214</v>
      </c>
      <c r="K51" s="234">
        <v>6353</v>
      </c>
      <c r="L51" s="234">
        <v>21386</v>
      </c>
      <c r="M51" s="234">
        <v>65424</v>
      </c>
      <c r="N51" s="234">
        <v>87649</v>
      </c>
      <c r="O51" s="234">
        <v>114961</v>
      </c>
      <c r="P51" s="234">
        <v>71000</v>
      </c>
      <c r="Q51" s="234">
        <v>54082</v>
      </c>
      <c r="R51" s="234">
        <v>29357</v>
      </c>
      <c r="S51" s="234">
        <v>14769</v>
      </c>
      <c r="T51" s="234">
        <v>14967</v>
      </c>
      <c r="U51" s="234">
        <v>6520</v>
      </c>
      <c r="V51" s="234">
        <v>8340</v>
      </c>
      <c r="W51" s="234">
        <v>463</v>
      </c>
      <c r="X51" s="234">
        <v>738</v>
      </c>
      <c r="Y51" s="234">
        <v>762</v>
      </c>
      <c r="Z51" s="235">
        <v>505580</v>
      </c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</row>
    <row r="52" spans="1:47" ht="16.5" customHeight="1">
      <c r="A52" s="1240"/>
      <c r="B52" s="1241"/>
      <c r="C52" s="1241"/>
      <c r="D52" s="192" t="s">
        <v>26</v>
      </c>
      <c r="E52" s="239">
        <v>0</v>
      </c>
      <c r="F52" s="239">
        <v>20</v>
      </c>
      <c r="G52" s="239">
        <v>44</v>
      </c>
      <c r="H52" s="239">
        <v>231</v>
      </c>
      <c r="I52" s="239">
        <v>210</v>
      </c>
      <c r="J52" s="239">
        <v>114</v>
      </c>
      <c r="K52" s="239">
        <v>208</v>
      </c>
      <c r="L52" s="239">
        <v>426</v>
      </c>
      <c r="M52" s="239">
        <v>940</v>
      </c>
      <c r="N52" s="239">
        <v>781</v>
      </c>
      <c r="O52" s="239">
        <v>1035</v>
      </c>
      <c r="P52" s="239">
        <v>637</v>
      </c>
      <c r="Q52" s="239">
        <v>401</v>
      </c>
      <c r="R52" s="239">
        <v>161</v>
      </c>
      <c r="S52" s="239">
        <v>84</v>
      </c>
      <c r="T52" s="239">
        <v>60</v>
      </c>
      <c r="U52" s="239">
        <v>29</v>
      </c>
      <c r="V52" s="239">
        <v>47</v>
      </c>
      <c r="W52" s="239">
        <v>3</v>
      </c>
      <c r="X52" s="239">
        <v>3</v>
      </c>
      <c r="Y52" s="239">
        <v>5</v>
      </c>
      <c r="Z52" s="240">
        <v>5439</v>
      </c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</row>
    <row r="53" spans="1:47" ht="16.5" customHeight="1">
      <c r="A53" s="1240" t="s">
        <v>33</v>
      </c>
      <c r="B53" s="1241"/>
      <c r="C53" s="1241"/>
      <c r="D53" s="191" t="s">
        <v>27</v>
      </c>
      <c r="E53" s="232">
        <v>3</v>
      </c>
      <c r="F53" s="232">
        <v>44</v>
      </c>
      <c r="G53" s="232">
        <v>46</v>
      </c>
      <c r="H53" s="232">
        <v>264</v>
      </c>
      <c r="I53" s="232">
        <v>365</v>
      </c>
      <c r="J53" s="232">
        <v>395</v>
      </c>
      <c r="K53" s="232">
        <v>544</v>
      </c>
      <c r="L53" s="232">
        <v>614</v>
      </c>
      <c r="M53" s="232">
        <v>1294</v>
      </c>
      <c r="N53" s="232">
        <v>1479</v>
      </c>
      <c r="O53" s="232">
        <v>1848</v>
      </c>
      <c r="P53" s="232">
        <v>1189</v>
      </c>
      <c r="Q53" s="232">
        <v>583</v>
      </c>
      <c r="R53" s="232">
        <v>265</v>
      </c>
      <c r="S53" s="232">
        <v>167</v>
      </c>
      <c r="T53" s="232">
        <v>123</v>
      </c>
      <c r="U53" s="232">
        <v>95</v>
      </c>
      <c r="V53" s="232">
        <v>59</v>
      </c>
      <c r="W53" s="232">
        <v>10</v>
      </c>
      <c r="X53" s="232">
        <v>8</v>
      </c>
      <c r="Y53" s="232">
        <v>7</v>
      </c>
      <c r="Z53" s="233">
        <v>9402</v>
      </c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</row>
    <row r="54" spans="1:47" ht="16.5" customHeight="1">
      <c r="A54" s="1240"/>
      <c r="B54" s="1241"/>
      <c r="C54" s="1241"/>
      <c r="D54" s="193" t="s">
        <v>28</v>
      </c>
      <c r="E54" s="234">
        <v>21</v>
      </c>
      <c r="F54" s="234">
        <v>1259</v>
      </c>
      <c r="G54" s="234">
        <v>2594</v>
      </c>
      <c r="H54" s="234">
        <v>25664</v>
      </c>
      <c r="I54" s="234">
        <v>50045</v>
      </c>
      <c r="J54" s="234">
        <v>75024</v>
      </c>
      <c r="K54" s="234">
        <v>118533</v>
      </c>
      <c r="L54" s="234">
        <v>119224</v>
      </c>
      <c r="M54" s="234">
        <v>273235</v>
      </c>
      <c r="N54" s="234">
        <v>322153</v>
      </c>
      <c r="O54" s="234">
        <v>436312</v>
      </c>
      <c r="P54" s="234">
        <v>306729</v>
      </c>
      <c r="Q54" s="234">
        <v>165061</v>
      </c>
      <c r="R54" s="234">
        <v>79996</v>
      </c>
      <c r="S54" s="234">
        <v>56420</v>
      </c>
      <c r="T54" s="234">
        <v>38604</v>
      </c>
      <c r="U54" s="234">
        <v>38552</v>
      </c>
      <c r="V54" s="234">
        <v>17701</v>
      </c>
      <c r="W54" s="234">
        <v>4304</v>
      </c>
      <c r="X54" s="234">
        <v>3209</v>
      </c>
      <c r="Y54" s="234">
        <v>1919</v>
      </c>
      <c r="Z54" s="235">
        <v>2136559</v>
      </c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</row>
    <row r="55" spans="1:47" ht="16.5" customHeight="1" thickBot="1">
      <c r="A55" s="1242"/>
      <c r="B55" s="1243"/>
      <c r="C55" s="1243"/>
      <c r="D55" s="197" t="s">
        <v>26</v>
      </c>
      <c r="E55" s="241">
        <v>6</v>
      </c>
      <c r="F55" s="241">
        <v>286</v>
      </c>
      <c r="G55" s="241">
        <v>298</v>
      </c>
      <c r="H55" s="241">
        <v>1938</v>
      </c>
      <c r="I55" s="241">
        <v>2648</v>
      </c>
      <c r="J55" s="241">
        <v>2831</v>
      </c>
      <c r="K55" s="241">
        <v>3470</v>
      </c>
      <c r="L55" s="241">
        <v>2620</v>
      </c>
      <c r="M55" s="241">
        <v>4698</v>
      </c>
      <c r="N55" s="241">
        <v>4175</v>
      </c>
      <c r="O55" s="241">
        <v>4804</v>
      </c>
      <c r="P55" s="241">
        <v>2813</v>
      </c>
      <c r="Q55" s="241">
        <v>1256</v>
      </c>
      <c r="R55" s="241">
        <v>512</v>
      </c>
      <c r="S55" s="241">
        <v>313</v>
      </c>
      <c r="T55" s="241">
        <v>172</v>
      </c>
      <c r="U55" s="241">
        <v>149</v>
      </c>
      <c r="V55" s="241">
        <v>81</v>
      </c>
      <c r="W55" s="241">
        <v>12</v>
      </c>
      <c r="X55" s="241">
        <v>9</v>
      </c>
      <c r="Y55" s="241">
        <v>9</v>
      </c>
      <c r="Z55" s="241">
        <v>33100</v>
      </c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</row>
    <row r="56" spans="1:47" ht="16.5" customHeight="1" thickBot="1">
      <c r="A56" s="188"/>
      <c r="B56" s="188"/>
      <c r="C56" s="188"/>
      <c r="D56" s="188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</row>
    <row r="57" spans="1:47" ht="16.5" customHeight="1">
      <c r="A57" s="188"/>
      <c r="B57" s="188"/>
      <c r="C57" s="188"/>
      <c r="D57" s="188"/>
      <c r="E57" s="221"/>
      <c r="F57" s="221"/>
      <c r="G57" s="1235" t="s">
        <v>445</v>
      </c>
      <c r="H57" s="1236"/>
      <c r="I57" s="1236"/>
      <c r="J57" s="1236"/>
      <c r="K57" s="1227" t="s">
        <v>446</v>
      </c>
      <c r="L57" s="1228"/>
      <c r="M57" s="1231" t="s">
        <v>447</v>
      </c>
      <c r="N57" s="1232"/>
      <c r="O57" s="1232"/>
      <c r="P57" s="1232"/>
      <c r="Q57" s="1232"/>
      <c r="R57" s="1232"/>
      <c r="S57" s="1232"/>
      <c r="T57" s="1233"/>
      <c r="U57" s="1231" t="s">
        <v>448</v>
      </c>
      <c r="V57" s="1232"/>
      <c r="W57" s="1232"/>
      <c r="X57" s="1232"/>
      <c r="Y57" s="1232"/>
      <c r="Z57" s="1234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</row>
    <row r="58" spans="1:47" ht="16.5" customHeight="1">
      <c r="A58" s="188"/>
      <c r="B58" s="188"/>
      <c r="C58" s="188"/>
      <c r="D58" s="188"/>
      <c r="E58" s="221"/>
      <c r="F58" s="221"/>
      <c r="G58" s="1237" t="s">
        <v>449</v>
      </c>
      <c r="H58" s="1220"/>
      <c r="I58" s="1220" t="s">
        <v>450</v>
      </c>
      <c r="J58" s="1220"/>
      <c r="K58" s="1229"/>
      <c r="L58" s="1230"/>
      <c r="M58" s="1220" t="s">
        <v>451</v>
      </c>
      <c r="N58" s="1220"/>
      <c r="O58" s="1220" t="s">
        <v>452</v>
      </c>
      <c r="P58" s="1220"/>
      <c r="Q58" s="1220" t="s">
        <v>453</v>
      </c>
      <c r="R58" s="1220"/>
      <c r="S58" s="1220" t="s">
        <v>454</v>
      </c>
      <c r="T58" s="1220"/>
      <c r="U58" s="1223" t="s">
        <v>449</v>
      </c>
      <c r="V58" s="1224"/>
      <c r="W58" s="1220" t="s">
        <v>455</v>
      </c>
      <c r="X58" s="1220"/>
      <c r="Y58" s="1220" t="s">
        <v>456</v>
      </c>
      <c r="Z58" s="1225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</row>
    <row r="59" spans="1:47" ht="16.5" customHeight="1" thickBot="1">
      <c r="A59" s="188"/>
      <c r="B59" s="188"/>
      <c r="C59" s="188"/>
      <c r="D59" s="188"/>
      <c r="E59" s="221"/>
      <c r="F59" s="221"/>
      <c r="G59" s="1226">
        <v>79</v>
      </c>
      <c r="H59" s="1218"/>
      <c r="I59" s="1218">
        <v>7942</v>
      </c>
      <c r="J59" s="1218"/>
      <c r="K59" s="1218">
        <v>1</v>
      </c>
      <c r="L59" s="1218"/>
      <c r="M59" s="1218">
        <v>4</v>
      </c>
      <c r="N59" s="1218"/>
      <c r="O59" s="1218">
        <v>6</v>
      </c>
      <c r="P59" s="1218"/>
      <c r="Q59" s="1218">
        <v>14</v>
      </c>
      <c r="R59" s="1218"/>
      <c r="S59" s="1221">
        <v>24</v>
      </c>
      <c r="T59" s="1222"/>
      <c r="U59" s="1218">
        <v>9507</v>
      </c>
      <c r="V59" s="1218"/>
      <c r="W59" s="1218">
        <v>2136559</v>
      </c>
      <c r="X59" s="1218"/>
      <c r="Y59" s="1218">
        <v>33100</v>
      </c>
      <c r="Z59" s="1219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</row>
    <row r="60" spans="1:47" ht="16.5" customHeight="1"/>
  </sheetData>
  <mergeCells count="48"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5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opLeftCell="B2" zoomScale="60" zoomScaleNormal="60" workbookViewId="0"/>
  </sheetViews>
  <sheetFormatPr defaultRowHeight="13.5"/>
  <cols>
    <col min="31" max="33" width="0" hidden="1" customWidth="1"/>
  </cols>
  <sheetData>
    <row r="1" spans="1:47" ht="18.75">
      <c r="A1" s="1244" t="s">
        <v>68</v>
      </c>
      <c r="B1" s="1245"/>
      <c r="C1" s="1245"/>
      <c r="D1" s="1245"/>
      <c r="E1" s="1245"/>
      <c r="F1" s="1245"/>
      <c r="G1" s="1245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</row>
    <row r="2" spans="1:47" ht="25.5">
      <c r="A2" s="1246" t="s">
        <v>0</v>
      </c>
      <c r="B2" s="1246"/>
      <c r="C2" s="1246"/>
      <c r="D2" s="1246"/>
      <c r="E2" s="1246"/>
      <c r="F2" s="1246"/>
      <c r="G2" s="1246"/>
      <c r="H2" s="1246"/>
      <c r="I2" s="1246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</row>
    <row r="3" spans="1:47" ht="14.25" thickBot="1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</row>
    <row r="4" spans="1:47" ht="16.5" customHeight="1">
      <c r="A4" s="139" t="s">
        <v>36</v>
      </c>
      <c r="B4" s="140" t="s">
        <v>35</v>
      </c>
      <c r="C4" s="140" t="s">
        <v>1</v>
      </c>
      <c r="D4" s="140" t="s">
        <v>2</v>
      </c>
      <c r="E4" s="140" t="s">
        <v>3</v>
      </c>
      <c r="F4" s="140" t="s">
        <v>4</v>
      </c>
      <c r="G4" s="140" t="s">
        <v>5</v>
      </c>
      <c r="H4" s="140" t="s">
        <v>6</v>
      </c>
      <c r="I4" s="140" t="s">
        <v>7</v>
      </c>
      <c r="J4" s="140" t="s">
        <v>8</v>
      </c>
      <c r="K4" s="140" t="s">
        <v>9</v>
      </c>
      <c r="L4" s="140" t="s">
        <v>10</v>
      </c>
      <c r="M4" s="140" t="s">
        <v>11</v>
      </c>
      <c r="N4" s="140" t="s">
        <v>12</v>
      </c>
      <c r="O4" s="140" t="s">
        <v>13</v>
      </c>
      <c r="P4" s="140" t="s">
        <v>14</v>
      </c>
      <c r="Q4" s="140" t="s">
        <v>15</v>
      </c>
      <c r="R4" s="140" t="s">
        <v>16</v>
      </c>
      <c r="S4" s="140" t="s">
        <v>17</v>
      </c>
      <c r="T4" s="140" t="s">
        <v>18</v>
      </c>
      <c r="U4" s="140" t="s">
        <v>19</v>
      </c>
      <c r="V4" s="140" t="s">
        <v>20</v>
      </c>
      <c r="W4" s="140" t="s">
        <v>21</v>
      </c>
      <c r="X4" s="140" t="s">
        <v>22</v>
      </c>
      <c r="Y4" s="140" t="s">
        <v>23</v>
      </c>
      <c r="Z4" s="141" t="s">
        <v>25</v>
      </c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</row>
    <row r="5" spans="1:47" ht="16.5" customHeight="1">
      <c r="A5" s="1240" t="s">
        <v>32</v>
      </c>
      <c r="B5" s="1241" t="s">
        <v>29</v>
      </c>
      <c r="C5" s="1241" t="s">
        <v>51</v>
      </c>
      <c r="D5" s="136" t="s">
        <v>27</v>
      </c>
      <c r="E5" s="231">
        <v>63</v>
      </c>
      <c r="F5" s="232">
        <v>164</v>
      </c>
      <c r="G5" s="232">
        <v>473</v>
      </c>
      <c r="H5" s="232">
        <v>488</v>
      </c>
      <c r="I5" s="232">
        <v>797</v>
      </c>
      <c r="J5" s="232">
        <v>1061</v>
      </c>
      <c r="K5" s="232">
        <v>2766</v>
      </c>
      <c r="L5" s="232">
        <v>2543</v>
      </c>
      <c r="M5" s="232">
        <v>6025</v>
      </c>
      <c r="N5" s="232">
        <v>7539</v>
      </c>
      <c r="O5" s="232">
        <v>6861</v>
      </c>
      <c r="P5" s="232">
        <v>4005</v>
      </c>
      <c r="Q5" s="232">
        <v>2655</v>
      </c>
      <c r="R5" s="232">
        <v>1829</v>
      </c>
      <c r="S5" s="232">
        <v>1373</v>
      </c>
      <c r="T5" s="232">
        <v>1106</v>
      </c>
      <c r="U5" s="232">
        <v>1095</v>
      </c>
      <c r="V5" s="232">
        <v>881</v>
      </c>
      <c r="W5" s="232">
        <v>406</v>
      </c>
      <c r="X5" s="232">
        <v>122</v>
      </c>
      <c r="Y5" s="232">
        <v>124</v>
      </c>
      <c r="Z5" s="233">
        <v>42376</v>
      </c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</row>
    <row r="6" spans="1:47" ht="16.5" customHeight="1">
      <c r="A6" s="1240"/>
      <c r="B6" s="1241"/>
      <c r="C6" s="1241"/>
      <c r="D6" s="138" t="s">
        <v>28</v>
      </c>
      <c r="E6" s="234">
        <v>1379</v>
      </c>
      <c r="F6" s="234">
        <v>10847</v>
      </c>
      <c r="G6" s="234">
        <v>67423</v>
      </c>
      <c r="H6" s="234">
        <v>108133</v>
      </c>
      <c r="I6" s="234">
        <v>234938</v>
      </c>
      <c r="J6" s="234">
        <v>374996</v>
      </c>
      <c r="K6" s="234">
        <v>1106740</v>
      </c>
      <c r="L6" s="234">
        <v>1210245</v>
      </c>
      <c r="M6" s="234">
        <v>3034914</v>
      </c>
      <c r="N6" s="234">
        <v>4095434</v>
      </c>
      <c r="O6" s="234">
        <v>3995616</v>
      </c>
      <c r="P6" s="234">
        <v>2444671</v>
      </c>
      <c r="Q6" s="234">
        <v>1689706</v>
      </c>
      <c r="R6" s="234">
        <v>1215749</v>
      </c>
      <c r="S6" s="234">
        <v>944565</v>
      </c>
      <c r="T6" s="234">
        <v>802716</v>
      </c>
      <c r="U6" s="234">
        <v>800786</v>
      </c>
      <c r="V6" s="234">
        <v>659776</v>
      </c>
      <c r="W6" s="234">
        <v>308851</v>
      </c>
      <c r="X6" s="234">
        <v>95752</v>
      </c>
      <c r="Y6" s="234">
        <v>93756</v>
      </c>
      <c r="Z6" s="235">
        <v>23296993</v>
      </c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</row>
    <row r="7" spans="1:47" ht="16.5" customHeight="1">
      <c r="A7" s="1240"/>
      <c r="B7" s="1241"/>
      <c r="C7" s="1241"/>
      <c r="D7" s="137" t="s">
        <v>26</v>
      </c>
      <c r="E7" s="236">
        <v>600</v>
      </c>
      <c r="F7" s="236">
        <v>2553</v>
      </c>
      <c r="G7" s="236">
        <v>7744</v>
      </c>
      <c r="H7" s="236">
        <v>7909</v>
      </c>
      <c r="I7" s="236">
        <v>11814</v>
      </c>
      <c r="J7" s="236">
        <v>13876</v>
      </c>
      <c r="K7" s="236">
        <v>31541</v>
      </c>
      <c r="L7" s="236">
        <v>25936</v>
      </c>
      <c r="M7" s="236">
        <v>53331</v>
      </c>
      <c r="N7" s="236">
        <v>57967</v>
      </c>
      <c r="O7" s="236">
        <v>46147</v>
      </c>
      <c r="P7" s="236">
        <v>23260</v>
      </c>
      <c r="Q7" s="236">
        <v>13490</v>
      </c>
      <c r="R7" s="236">
        <v>8287</v>
      </c>
      <c r="S7" s="236">
        <v>5486</v>
      </c>
      <c r="T7" s="236">
        <v>3765</v>
      </c>
      <c r="U7" s="236">
        <v>3203</v>
      </c>
      <c r="V7" s="236">
        <v>2056</v>
      </c>
      <c r="W7" s="236">
        <v>929</v>
      </c>
      <c r="X7" s="236">
        <v>248</v>
      </c>
      <c r="Y7" s="236">
        <v>244</v>
      </c>
      <c r="Z7" s="237">
        <v>320386</v>
      </c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</row>
    <row r="8" spans="1:47" ht="16.5" customHeight="1">
      <c r="A8" s="1240"/>
      <c r="B8" s="1241"/>
      <c r="C8" s="1241" t="s">
        <v>52</v>
      </c>
      <c r="D8" s="136" t="s">
        <v>27</v>
      </c>
      <c r="E8" s="232">
        <v>2</v>
      </c>
      <c r="F8" s="232">
        <v>48</v>
      </c>
      <c r="G8" s="232">
        <v>86</v>
      </c>
      <c r="H8" s="232">
        <v>131</v>
      </c>
      <c r="I8" s="232">
        <v>384</v>
      </c>
      <c r="J8" s="232">
        <v>387</v>
      </c>
      <c r="K8" s="232">
        <v>683</v>
      </c>
      <c r="L8" s="232">
        <v>540</v>
      </c>
      <c r="M8" s="232">
        <v>585</v>
      </c>
      <c r="N8" s="232">
        <v>413</v>
      </c>
      <c r="O8" s="232">
        <v>235</v>
      </c>
      <c r="P8" s="232">
        <v>109</v>
      </c>
      <c r="Q8" s="232">
        <v>63</v>
      </c>
      <c r="R8" s="232">
        <v>49</v>
      </c>
      <c r="S8" s="232">
        <v>38</v>
      </c>
      <c r="T8" s="232">
        <v>41</v>
      </c>
      <c r="U8" s="232">
        <v>27</v>
      </c>
      <c r="V8" s="232">
        <v>31</v>
      </c>
      <c r="W8" s="232">
        <v>33</v>
      </c>
      <c r="X8" s="232">
        <v>8</v>
      </c>
      <c r="Y8" s="232">
        <v>9</v>
      </c>
      <c r="Z8" s="233">
        <v>3901</v>
      </c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</row>
    <row r="9" spans="1:47" ht="16.5" customHeight="1">
      <c r="A9" s="1240"/>
      <c r="B9" s="1241"/>
      <c r="C9" s="1241"/>
      <c r="D9" s="138" t="s">
        <v>28</v>
      </c>
      <c r="E9" s="234">
        <v>30</v>
      </c>
      <c r="F9" s="234">
        <v>2025</v>
      </c>
      <c r="G9" s="234">
        <v>8527</v>
      </c>
      <c r="H9" s="234">
        <v>19397</v>
      </c>
      <c r="I9" s="234">
        <v>74366</v>
      </c>
      <c r="J9" s="234">
        <v>87851</v>
      </c>
      <c r="K9" s="234">
        <v>177804</v>
      </c>
      <c r="L9" s="234">
        <v>165105</v>
      </c>
      <c r="M9" s="234">
        <v>186388</v>
      </c>
      <c r="N9" s="234">
        <v>141364</v>
      </c>
      <c r="O9" s="234">
        <v>90035</v>
      </c>
      <c r="P9" s="234">
        <v>42131</v>
      </c>
      <c r="Q9" s="234">
        <v>24485</v>
      </c>
      <c r="R9" s="234">
        <v>20547</v>
      </c>
      <c r="S9" s="234">
        <v>15890</v>
      </c>
      <c r="T9" s="234">
        <v>18652</v>
      </c>
      <c r="U9" s="234">
        <v>12167</v>
      </c>
      <c r="V9" s="234">
        <v>14399</v>
      </c>
      <c r="W9" s="234">
        <v>12922</v>
      </c>
      <c r="X9" s="234">
        <v>3739</v>
      </c>
      <c r="Y9" s="234">
        <v>4435</v>
      </c>
      <c r="Z9" s="235">
        <v>1122259</v>
      </c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</row>
    <row r="10" spans="1:47" ht="16.5" customHeight="1">
      <c r="A10" s="1240"/>
      <c r="B10" s="1241"/>
      <c r="C10" s="1241"/>
      <c r="D10" s="137" t="s">
        <v>26</v>
      </c>
      <c r="E10" s="236">
        <v>8</v>
      </c>
      <c r="F10" s="236">
        <v>471</v>
      </c>
      <c r="G10" s="236">
        <v>984</v>
      </c>
      <c r="H10" s="236">
        <v>1379</v>
      </c>
      <c r="I10" s="236">
        <v>3655</v>
      </c>
      <c r="J10" s="236">
        <v>3283</v>
      </c>
      <c r="K10" s="236">
        <v>4984</v>
      </c>
      <c r="L10" s="236">
        <v>3475</v>
      </c>
      <c r="M10" s="236">
        <v>3271</v>
      </c>
      <c r="N10" s="236">
        <v>2009</v>
      </c>
      <c r="O10" s="236">
        <v>1063</v>
      </c>
      <c r="P10" s="236">
        <v>406</v>
      </c>
      <c r="Q10" s="236">
        <v>195</v>
      </c>
      <c r="R10" s="236">
        <v>142</v>
      </c>
      <c r="S10" s="236">
        <v>91</v>
      </c>
      <c r="T10" s="236">
        <v>89</v>
      </c>
      <c r="U10" s="236">
        <v>48</v>
      </c>
      <c r="V10" s="236">
        <v>58</v>
      </c>
      <c r="W10" s="236">
        <v>38</v>
      </c>
      <c r="X10" s="236">
        <v>10</v>
      </c>
      <c r="Y10" s="236">
        <v>13</v>
      </c>
      <c r="Z10" s="237">
        <v>25672</v>
      </c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</row>
    <row r="11" spans="1:47" ht="16.5" customHeight="1">
      <c r="A11" s="1240"/>
      <c r="B11" s="1241"/>
      <c r="C11" s="1241" t="s">
        <v>53</v>
      </c>
      <c r="D11" s="136" t="s">
        <v>27</v>
      </c>
      <c r="E11" s="232">
        <v>0</v>
      </c>
      <c r="F11" s="232">
        <v>0</v>
      </c>
      <c r="G11" s="232">
        <v>0</v>
      </c>
      <c r="H11" s="232">
        <v>0</v>
      </c>
      <c r="I11" s="232">
        <v>1</v>
      </c>
      <c r="J11" s="232">
        <v>0</v>
      </c>
      <c r="K11" s="232">
        <v>4</v>
      </c>
      <c r="L11" s="232">
        <v>0</v>
      </c>
      <c r="M11" s="232">
        <v>10</v>
      </c>
      <c r="N11" s="232">
        <v>13</v>
      </c>
      <c r="O11" s="232">
        <v>12</v>
      </c>
      <c r="P11" s="232">
        <v>9</v>
      </c>
      <c r="Q11" s="232">
        <v>12</v>
      </c>
      <c r="R11" s="232">
        <v>4</v>
      </c>
      <c r="S11" s="232">
        <v>7</v>
      </c>
      <c r="T11" s="232">
        <v>3</v>
      </c>
      <c r="U11" s="232">
        <v>6</v>
      </c>
      <c r="V11" s="232">
        <v>2</v>
      </c>
      <c r="W11" s="232">
        <v>0</v>
      </c>
      <c r="X11" s="232">
        <v>0</v>
      </c>
      <c r="Y11" s="232">
        <v>2</v>
      </c>
      <c r="Z11" s="233">
        <v>84</v>
      </c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</row>
    <row r="12" spans="1:47" ht="16.5" customHeight="1">
      <c r="A12" s="1240"/>
      <c r="B12" s="1241"/>
      <c r="C12" s="1241"/>
      <c r="D12" s="138" t="s">
        <v>28</v>
      </c>
      <c r="E12" s="234">
        <v>0</v>
      </c>
      <c r="F12" s="234">
        <v>0</v>
      </c>
      <c r="G12" s="234">
        <v>0</v>
      </c>
      <c r="H12" s="234">
        <v>4</v>
      </c>
      <c r="I12" s="234">
        <v>44</v>
      </c>
      <c r="J12" s="234">
        <v>7</v>
      </c>
      <c r="K12" s="234">
        <v>408</v>
      </c>
      <c r="L12" s="234">
        <v>0</v>
      </c>
      <c r="M12" s="234">
        <v>1818</v>
      </c>
      <c r="N12" s="234">
        <v>2569</v>
      </c>
      <c r="O12" s="234">
        <v>2437</v>
      </c>
      <c r="P12" s="234">
        <v>2011</v>
      </c>
      <c r="Q12" s="234">
        <v>2616</v>
      </c>
      <c r="R12" s="234">
        <v>960</v>
      </c>
      <c r="S12" s="234">
        <v>1558</v>
      </c>
      <c r="T12" s="234">
        <v>564</v>
      </c>
      <c r="U12" s="234">
        <v>1375</v>
      </c>
      <c r="V12" s="234">
        <v>609</v>
      </c>
      <c r="W12" s="234">
        <v>0</v>
      </c>
      <c r="X12" s="234">
        <v>0</v>
      </c>
      <c r="Y12" s="234">
        <v>504</v>
      </c>
      <c r="Z12" s="235">
        <v>17484</v>
      </c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</row>
    <row r="13" spans="1:47" ht="16.5" customHeight="1">
      <c r="A13" s="1240"/>
      <c r="B13" s="1241"/>
      <c r="C13" s="1241"/>
      <c r="D13" s="137" t="s">
        <v>26</v>
      </c>
      <c r="E13" s="236">
        <v>0</v>
      </c>
      <c r="F13" s="236">
        <v>0</v>
      </c>
      <c r="G13" s="236">
        <v>0</v>
      </c>
      <c r="H13" s="236">
        <v>0</v>
      </c>
      <c r="I13" s="236">
        <v>3</v>
      </c>
      <c r="J13" s="236">
        <v>0</v>
      </c>
      <c r="K13" s="236">
        <v>18</v>
      </c>
      <c r="L13" s="236">
        <v>0</v>
      </c>
      <c r="M13" s="236">
        <v>37</v>
      </c>
      <c r="N13" s="236">
        <v>36</v>
      </c>
      <c r="O13" s="236">
        <v>25</v>
      </c>
      <c r="P13" s="236">
        <v>15</v>
      </c>
      <c r="Q13" s="236">
        <v>9</v>
      </c>
      <c r="R13" s="236">
        <v>3</v>
      </c>
      <c r="S13" s="236">
        <v>4</v>
      </c>
      <c r="T13" s="236">
        <v>1</v>
      </c>
      <c r="U13" s="236">
        <v>5</v>
      </c>
      <c r="V13" s="236">
        <v>2</v>
      </c>
      <c r="W13" s="236">
        <v>0</v>
      </c>
      <c r="X13" s="236">
        <v>0</v>
      </c>
      <c r="Y13" s="236">
        <v>2</v>
      </c>
      <c r="Z13" s="237">
        <v>160</v>
      </c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</row>
    <row r="14" spans="1:47" ht="16.5" customHeight="1">
      <c r="A14" s="1240"/>
      <c r="B14" s="1241"/>
      <c r="C14" s="1247" t="s">
        <v>54</v>
      </c>
      <c r="D14" s="136" t="s">
        <v>27</v>
      </c>
      <c r="E14" s="232">
        <v>0</v>
      </c>
      <c r="F14" s="232">
        <v>1</v>
      </c>
      <c r="G14" s="232">
        <v>1</v>
      </c>
      <c r="H14" s="232">
        <v>0</v>
      </c>
      <c r="I14" s="232">
        <v>0</v>
      </c>
      <c r="J14" s="232">
        <v>0</v>
      </c>
      <c r="K14" s="232">
        <v>0</v>
      </c>
      <c r="L14" s="232">
        <v>0</v>
      </c>
      <c r="M14" s="232">
        <v>2</v>
      </c>
      <c r="N14" s="232">
        <v>5</v>
      </c>
      <c r="O14" s="232">
        <v>1</v>
      </c>
      <c r="P14" s="232">
        <v>0</v>
      </c>
      <c r="Q14" s="232">
        <v>0</v>
      </c>
      <c r="R14" s="232">
        <v>0</v>
      </c>
      <c r="S14" s="232">
        <v>0</v>
      </c>
      <c r="T14" s="232">
        <v>0</v>
      </c>
      <c r="U14" s="232">
        <v>1</v>
      </c>
      <c r="V14" s="232">
        <v>1</v>
      </c>
      <c r="W14" s="232">
        <v>5</v>
      </c>
      <c r="X14" s="232">
        <v>2</v>
      </c>
      <c r="Y14" s="232">
        <v>0</v>
      </c>
      <c r="Z14" s="233">
        <v>19</v>
      </c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</row>
    <row r="15" spans="1:47" ht="16.5" customHeight="1">
      <c r="A15" s="1240"/>
      <c r="B15" s="1241"/>
      <c r="C15" s="1247"/>
      <c r="D15" s="138" t="s">
        <v>28</v>
      </c>
      <c r="E15" s="234">
        <v>0</v>
      </c>
      <c r="F15" s="234">
        <v>0</v>
      </c>
      <c r="G15" s="234">
        <v>11</v>
      </c>
      <c r="H15" s="234">
        <v>0</v>
      </c>
      <c r="I15" s="234">
        <v>40</v>
      </c>
      <c r="J15" s="234">
        <v>0</v>
      </c>
      <c r="K15" s="234">
        <v>0</v>
      </c>
      <c r="L15" s="234">
        <v>0</v>
      </c>
      <c r="M15" s="234">
        <v>318</v>
      </c>
      <c r="N15" s="234">
        <v>1048</v>
      </c>
      <c r="O15" s="234">
        <v>132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144</v>
      </c>
      <c r="V15" s="234">
        <v>328</v>
      </c>
      <c r="W15" s="234">
        <v>1248</v>
      </c>
      <c r="X15" s="234">
        <v>451</v>
      </c>
      <c r="Y15" s="234">
        <v>68</v>
      </c>
      <c r="Z15" s="235">
        <v>3788</v>
      </c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</row>
    <row r="16" spans="1:47" ht="16.5" customHeight="1">
      <c r="A16" s="1240"/>
      <c r="B16" s="1241"/>
      <c r="C16" s="1247"/>
      <c r="D16" s="137" t="s">
        <v>26</v>
      </c>
      <c r="E16" s="236">
        <v>0</v>
      </c>
      <c r="F16" s="236">
        <v>0</v>
      </c>
      <c r="G16" s="236">
        <v>1</v>
      </c>
      <c r="H16" s="236">
        <v>0</v>
      </c>
      <c r="I16" s="236">
        <v>2</v>
      </c>
      <c r="J16" s="236">
        <v>0</v>
      </c>
      <c r="K16" s="236">
        <v>0</v>
      </c>
      <c r="L16" s="236">
        <v>0</v>
      </c>
      <c r="M16" s="236">
        <v>8</v>
      </c>
      <c r="N16" s="236">
        <v>15</v>
      </c>
      <c r="O16" s="236">
        <v>1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1</v>
      </c>
      <c r="V16" s="236">
        <v>1</v>
      </c>
      <c r="W16" s="236">
        <v>5</v>
      </c>
      <c r="X16" s="236">
        <v>2</v>
      </c>
      <c r="Y16" s="236">
        <v>0</v>
      </c>
      <c r="Z16" s="238">
        <v>36</v>
      </c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</row>
    <row r="17" spans="1:47" ht="16.5" customHeight="1">
      <c r="A17" s="1240"/>
      <c r="B17" s="1241" t="s">
        <v>30</v>
      </c>
      <c r="C17" s="1241"/>
      <c r="D17" s="136" t="s">
        <v>27</v>
      </c>
      <c r="E17" s="232">
        <v>64</v>
      </c>
      <c r="F17" s="232">
        <v>213</v>
      </c>
      <c r="G17" s="232">
        <v>559</v>
      </c>
      <c r="H17" s="232">
        <v>620</v>
      </c>
      <c r="I17" s="232">
        <v>1182</v>
      </c>
      <c r="J17" s="232">
        <v>1448</v>
      </c>
      <c r="K17" s="232">
        <v>3452</v>
      </c>
      <c r="L17" s="232">
        <v>3084</v>
      </c>
      <c r="M17" s="232">
        <v>6622</v>
      </c>
      <c r="N17" s="232">
        <v>7969</v>
      </c>
      <c r="O17" s="232">
        <v>7109</v>
      </c>
      <c r="P17" s="232">
        <v>4124</v>
      </c>
      <c r="Q17" s="232">
        <v>2731</v>
      </c>
      <c r="R17" s="232">
        <v>1882</v>
      </c>
      <c r="S17" s="232">
        <v>1418</v>
      </c>
      <c r="T17" s="232">
        <v>1149</v>
      </c>
      <c r="U17" s="232">
        <v>1128</v>
      </c>
      <c r="V17" s="232">
        <v>915</v>
      </c>
      <c r="W17" s="232">
        <v>444</v>
      </c>
      <c r="X17" s="232">
        <v>132</v>
      </c>
      <c r="Y17" s="232">
        <v>136</v>
      </c>
      <c r="Z17" s="233">
        <v>46380</v>
      </c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</row>
    <row r="18" spans="1:47" ht="16.5" customHeight="1">
      <c r="A18" s="1240"/>
      <c r="B18" s="1241"/>
      <c r="C18" s="1241"/>
      <c r="D18" s="138" t="s">
        <v>28</v>
      </c>
      <c r="E18" s="234">
        <v>1409</v>
      </c>
      <c r="F18" s="234">
        <v>12872</v>
      </c>
      <c r="G18" s="234">
        <v>75961</v>
      </c>
      <c r="H18" s="234">
        <v>127534</v>
      </c>
      <c r="I18" s="234">
        <v>309388</v>
      </c>
      <c r="J18" s="234">
        <v>462854</v>
      </c>
      <c r="K18" s="234">
        <v>1284952</v>
      </c>
      <c r="L18" s="234">
        <v>1375350</v>
      </c>
      <c r="M18" s="234">
        <v>3223438</v>
      </c>
      <c r="N18" s="234">
        <v>4240415</v>
      </c>
      <c r="O18" s="234">
        <v>4088220</v>
      </c>
      <c r="P18" s="234">
        <v>2488813</v>
      </c>
      <c r="Q18" s="234">
        <v>1716807</v>
      </c>
      <c r="R18" s="234">
        <v>1237256</v>
      </c>
      <c r="S18" s="234">
        <v>962013</v>
      </c>
      <c r="T18" s="234">
        <v>821932</v>
      </c>
      <c r="U18" s="234">
        <v>814472</v>
      </c>
      <c r="V18" s="234">
        <v>675112</v>
      </c>
      <c r="W18" s="234">
        <v>323021</v>
      </c>
      <c r="X18" s="234">
        <v>99942</v>
      </c>
      <c r="Y18" s="234">
        <v>98763</v>
      </c>
      <c r="Z18" s="235">
        <v>24440524</v>
      </c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</row>
    <row r="19" spans="1:47" ht="16.5" customHeight="1">
      <c r="A19" s="1240"/>
      <c r="B19" s="1241"/>
      <c r="C19" s="1241"/>
      <c r="D19" s="137" t="s">
        <v>26</v>
      </c>
      <c r="E19" s="239">
        <v>608</v>
      </c>
      <c r="F19" s="239">
        <v>3024</v>
      </c>
      <c r="G19" s="239">
        <v>8729</v>
      </c>
      <c r="H19" s="239">
        <v>9288</v>
      </c>
      <c r="I19" s="239">
        <v>15474</v>
      </c>
      <c r="J19" s="239">
        <v>17159</v>
      </c>
      <c r="K19" s="239">
        <v>36543</v>
      </c>
      <c r="L19" s="239">
        <v>29411</v>
      </c>
      <c r="M19" s="239">
        <v>56647</v>
      </c>
      <c r="N19" s="239">
        <v>60027</v>
      </c>
      <c r="O19" s="239">
        <v>47236</v>
      </c>
      <c r="P19" s="239">
        <v>23681</v>
      </c>
      <c r="Q19" s="239">
        <v>13694</v>
      </c>
      <c r="R19" s="239">
        <v>8432</v>
      </c>
      <c r="S19" s="239">
        <v>5581</v>
      </c>
      <c r="T19" s="239">
        <v>3855</v>
      </c>
      <c r="U19" s="239">
        <v>3257</v>
      </c>
      <c r="V19" s="239">
        <v>2117</v>
      </c>
      <c r="W19" s="239">
        <v>972</v>
      </c>
      <c r="X19" s="239">
        <v>260</v>
      </c>
      <c r="Y19" s="239">
        <v>259</v>
      </c>
      <c r="Z19" s="240">
        <v>346254</v>
      </c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</row>
    <row r="20" spans="1:47" ht="16.5" customHeight="1">
      <c r="A20" s="1240"/>
      <c r="B20" s="1241" t="s">
        <v>31</v>
      </c>
      <c r="C20" s="1247" t="s">
        <v>55</v>
      </c>
      <c r="D20" s="136" t="s">
        <v>27</v>
      </c>
      <c r="E20" s="232">
        <v>0</v>
      </c>
      <c r="F20" s="232">
        <v>1</v>
      </c>
      <c r="G20" s="232">
        <v>2</v>
      </c>
      <c r="H20" s="232">
        <v>1</v>
      </c>
      <c r="I20" s="232">
        <v>10</v>
      </c>
      <c r="J20" s="232">
        <v>16</v>
      </c>
      <c r="K20" s="232">
        <v>1</v>
      </c>
      <c r="L20" s="232">
        <v>0</v>
      </c>
      <c r="M20" s="232">
        <v>1</v>
      </c>
      <c r="N20" s="232">
        <v>0</v>
      </c>
      <c r="O20" s="232">
        <v>0</v>
      </c>
      <c r="P20" s="232">
        <v>0</v>
      </c>
      <c r="Q20" s="232">
        <v>0</v>
      </c>
      <c r="R20" s="232">
        <v>0</v>
      </c>
      <c r="S20" s="232">
        <v>0</v>
      </c>
      <c r="T20" s="232">
        <v>0</v>
      </c>
      <c r="U20" s="232">
        <v>0</v>
      </c>
      <c r="V20" s="232">
        <v>0</v>
      </c>
      <c r="W20" s="232">
        <v>0</v>
      </c>
      <c r="X20" s="232">
        <v>0</v>
      </c>
      <c r="Y20" s="232">
        <v>0</v>
      </c>
      <c r="Z20" s="233">
        <v>34</v>
      </c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</row>
    <row r="21" spans="1:47" ht="16.5" customHeight="1">
      <c r="A21" s="1240"/>
      <c r="B21" s="1241"/>
      <c r="C21" s="1247"/>
      <c r="D21" s="138" t="s">
        <v>28</v>
      </c>
      <c r="E21" s="234">
        <v>0</v>
      </c>
      <c r="F21" s="234">
        <v>24</v>
      </c>
      <c r="G21" s="234">
        <v>86</v>
      </c>
      <c r="H21" s="234">
        <v>54</v>
      </c>
      <c r="I21" s="234">
        <v>756</v>
      </c>
      <c r="J21" s="234">
        <v>788</v>
      </c>
      <c r="K21" s="234">
        <v>0</v>
      </c>
      <c r="L21" s="234">
        <v>0</v>
      </c>
      <c r="M21" s="234">
        <v>0</v>
      </c>
      <c r="N21" s="234">
        <v>0</v>
      </c>
      <c r="O21" s="234">
        <v>0</v>
      </c>
      <c r="P21" s="234">
        <v>0</v>
      </c>
      <c r="Q21" s="234">
        <v>0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0</v>
      </c>
      <c r="Z21" s="235">
        <v>1708</v>
      </c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</row>
    <row r="22" spans="1:47" ht="16.5" customHeight="1">
      <c r="A22" s="1240"/>
      <c r="B22" s="1241"/>
      <c r="C22" s="1247"/>
      <c r="D22" s="137" t="s">
        <v>26</v>
      </c>
      <c r="E22" s="236">
        <v>0</v>
      </c>
      <c r="F22" s="236">
        <v>4</v>
      </c>
      <c r="G22" s="236">
        <v>10</v>
      </c>
      <c r="H22" s="236">
        <v>4</v>
      </c>
      <c r="I22" s="236">
        <v>28</v>
      </c>
      <c r="J22" s="236">
        <v>13</v>
      </c>
      <c r="K22" s="236">
        <v>0</v>
      </c>
      <c r="L22" s="236">
        <v>0</v>
      </c>
      <c r="M22" s="236">
        <v>0</v>
      </c>
      <c r="N22" s="236">
        <v>0</v>
      </c>
      <c r="O22" s="236">
        <v>0</v>
      </c>
      <c r="P22" s="236">
        <v>0</v>
      </c>
      <c r="Q22" s="236">
        <v>0</v>
      </c>
      <c r="R22" s="236">
        <v>0</v>
      </c>
      <c r="S22" s="236">
        <v>0</v>
      </c>
      <c r="T22" s="236">
        <v>0</v>
      </c>
      <c r="U22" s="236">
        <v>0</v>
      </c>
      <c r="V22" s="236">
        <v>0</v>
      </c>
      <c r="W22" s="236">
        <v>0</v>
      </c>
      <c r="X22" s="236">
        <v>0</v>
      </c>
      <c r="Y22" s="236">
        <v>0</v>
      </c>
      <c r="Z22" s="237">
        <v>59</v>
      </c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</row>
    <row r="23" spans="1:47" ht="16.5" customHeight="1">
      <c r="A23" s="1240"/>
      <c r="B23" s="1241"/>
      <c r="C23" s="1247" t="s">
        <v>56</v>
      </c>
      <c r="D23" s="136" t="s">
        <v>27</v>
      </c>
      <c r="E23" s="232">
        <v>0</v>
      </c>
      <c r="F23" s="232">
        <v>8</v>
      </c>
      <c r="G23" s="232">
        <v>28</v>
      </c>
      <c r="H23" s="232">
        <v>15</v>
      </c>
      <c r="I23" s="232">
        <v>75</v>
      </c>
      <c r="J23" s="232">
        <v>4</v>
      </c>
      <c r="K23" s="232">
        <v>1</v>
      </c>
      <c r="L23" s="232">
        <v>6</v>
      </c>
      <c r="M23" s="232">
        <v>19</v>
      </c>
      <c r="N23" s="232">
        <v>62</v>
      </c>
      <c r="O23" s="232">
        <v>20</v>
      </c>
      <c r="P23" s="232">
        <v>18</v>
      </c>
      <c r="Q23" s="232">
        <v>17</v>
      </c>
      <c r="R23" s="232">
        <v>4</v>
      </c>
      <c r="S23" s="232">
        <v>3</v>
      </c>
      <c r="T23" s="232">
        <v>3</v>
      </c>
      <c r="U23" s="232">
        <v>6</v>
      </c>
      <c r="V23" s="232">
        <v>4</v>
      </c>
      <c r="W23" s="232">
        <v>0</v>
      </c>
      <c r="X23" s="232">
        <v>1</v>
      </c>
      <c r="Y23" s="232">
        <v>3</v>
      </c>
      <c r="Z23" s="233">
        <v>297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</row>
    <row r="24" spans="1:47" ht="16.5" customHeight="1">
      <c r="A24" s="1240"/>
      <c r="B24" s="1241"/>
      <c r="C24" s="1247"/>
      <c r="D24" s="138" t="s">
        <v>28</v>
      </c>
      <c r="E24" s="234">
        <v>0</v>
      </c>
      <c r="F24" s="234">
        <v>127</v>
      </c>
      <c r="G24" s="234">
        <v>852</v>
      </c>
      <c r="H24" s="234">
        <v>658</v>
      </c>
      <c r="I24" s="234">
        <v>5029</v>
      </c>
      <c r="J24" s="234">
        <v>365</v>
      </c>
      <c r="K24" s="234">
        <v>118</v>
      </c>
      <c r="L24" s="234">
        <v>707</v>
      </c>
      <c r="M24" s="234">
        <v>2487</v>
      </c>
      <c r="N24" s="234">
        <v>8422</v>
      </c>
      <c r="O24" s="234">
        <v>3013</v>
      </c>
      <c r="P24" s="234">
        <v>2687</v>
      </c>
      <c r="Q24" s="234">
        <v>3122</v>
      </c>
      <c r="R24" s="234">
        <v>736</v>
      </c>
      <c r="S24" s="234">
        <v>542</v>
      </c>
      <c r="T24" s="234">
        <v>464</v>
      </c>
      <c r="U24" s="234">
        <v>1021</v>
      </c>
      <c r="V24" s="234">
        <v>723</v>
      </c>
      <c r="W24" s="234">
        <v>0</v>
      </c>
      <c r="X24" s="234">
        <v>113</v>
      </c>
      <c r="Y24" s="234">
        <v>479</v>
      </c>
      <c r="Z24" s="235">
        <v>31665</v>
      </c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</row>
    <row r="25" spans="1:47" ht="16.5" customHeight="1">
      <c r="A25" s="1240"/>
      <c r="B25" s="1241"/>
      <c r="C25" s="1247"/>
      <c r="D25" s="137" t="s">
        <v>26</v>
      </c>
      <c r="E25" s="236">
        <v>0</v>
      </c>
      <c r="F25" s="236">
        <v>24</v>
      </c>
      <c r="G25" s="236">
        <v>95</v>
      </c>
      <c r="H25" s="236">
        <v>59</v>
      </c>
      <c r="I25" s="236">
        <v>307</v>
      </c>
      <c r="J25" s="236">
        <v>15</v>
      </c>
      <c r="K25" s="236">
        <v>3</v>
      </c>
      <c r="L25" s="236">
        <v>15</v>
      </c>
      <c r="M25" s="236">
        <v>38</v>
      </c>
      <c r="N25" s="236">
        <v>110</v>
      </c>
      <c r="O25" s="236">
        <v>34</v>
      </c>
      <c r="P25" s="236">
        <v>23</v>
      </c>
      <c r="Q25" s="236">
        <v>19</v>
      </c>
      <c r="R25" s="236">
        <v>3</v>
      </c>
      <c r="S25" s="236">
        <v>1</v>
      </c>
      <c r="T25" s="236">
        <v>1</v>
      </c>
      <c r="U25" s="236">
        <v>3</v>
      </c>
      <c r="V25" s="236">
        <v>1</v>
      </c>
      <c r="W25" s="236">
        <v>0</v>
      </c>
      <c r="X25" s="236">
        <v>1</v>
      </c>
      <c r="Y25" s="236">
        <v>1</v>
      </c>
      <c r="Z25" s="238">
        <v>753</v>
      </c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</row>
    <row r="26" spans="1:47" ht="16.5" customHeight="1">
      <c r="A26" s="1240"/>
      <c r="B26" s="1241" t="s">
        <v>30</v>
      </c>
      <c r="C26" s="1241"/>
      <c r="D26" s="136" t="s">
        <v>27</v>
      </c>
      <c r="E26" s="232">
        <v>1</v>
      </c>
      <c r="F26" s="232">
        <v>10</v>
      </c>
      <c r="G26" s="232">
        <v>30</v>
      </c>
      <c r="H26" s="232">
        <v>15</v>
      </c>
      <c r="I26" s="232">
        <v>85</v>
      </c>
      <c r="J26" s="232">
        <v>21</v>
      </c>
      <c r="K26" s="232">
        <v>2</v>
      </c>
      <c r="L26" s="232">
        <v>6</v>
      </c>
      <c r="M26" s="232">
        <v>20</v>
      </c>
      <c r="N26" s="232">
        <v>62</v>
      </c>
      <c r="O26" s="232">
        <v>20</v>
      </c>
      <c r="P26" s="232">
        <v>18</v>
      </c>
      <c r="Q26" s="232">
        <v>17</v>
      </c>
      <c r="R26" s="232">
        <v>4</v>
      </c>
      <c r="S26" s="232">
        <v>3</v>
      </c>
      <c r="T26" s="232">
        <v>3</v>
      </c>
      <c r="U26" s="232">
        <v>6</v>
      </c>
      <c r="V26" s="232">
        <v>4</v>
      </c>
      <c r="W26" s="232">
        <v>0</v>
      </c>
      <c r="X26" s="232">
        <v>1</v>
      </c>
      <c r="Y26" s="232">
        <v>3</v>
      </c>
      <c r="Z26" s="233">
        <v>331</v>
      </c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</row>
    <row r="27" spans="1:47" ht="16.5" customHeight="1">
      <c r="A27" s="1240"/>
      <c r="B27" s="1241"/>
      <c r="C27" s="1241"/>
      <c r="D27" s="138" t="s">
        <v>28</v>
      </c>
      <c r="E27" s="234">
        <v>0</v>
      </c>
      <c r="F27" s="234">
        <v>151</v>
      </c>
      <c r="G27" s="234">
        <v>938</v>
      </c>
      <c r="H27" s="234">
        <v>712</v>
      </c>
      <c r="I27" s="234">
        <v>5785</v>
      </c>
      <c r="J27" s="234">
        <v>1153</v>
      </c>
      <c r="K27" s="234">
        <v>118</v>
      </c>
      <c r="L27" s="234">
        <v>707</v>
      </c>
      <c r="M27" s="234">
        <v>2487</v>
      </c>
      <c r="N27" s="234">
        <v>8422</v>
      </c>
      <c r="O27" s="234">
        <v>3013</v>
      </c>
      <c r="P27" s="234">
        <v>2687</v>
      </c>
      <c r="Q27" s="234">
        <v>3122</v>
      </c>
      <c r="R27" s="234">
        <v>736</v>
      </c>
      <c r="S27" s="234">
        <v>542</v>
      </c>
      <c r="T27" s="234">
        <v>464</v>
      </c>
      <c r="U27" s="234">
        <v>1021</v>
      </c>
      <c r="V27" s="234">
        <v>723</v>
      </c>
      <c r="W27" s="234">
        <v>0</v>
      </c>
      <c r="X27" s="234">
        <v>113</v>
      </c>
      <c r="Y27" s="234">
        <v>479</v>
      </c>
      <c r="Z27" s="235">
        <v>33373</v>
      </c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</row>
    <row r="28" spans="1:47" ht="16.5" customHeight="1">
      <c r="A28" s="1240"/>
      <c r="B28" s="1241"/>
      <c r="C28" s="1241"/>
      <c r="D28" s="137" t="s">
        <v>26</v>
      </c>
      <c r="E28" s="239">
        <v>0</v>
      </c>
      <c r="F28" s="239">
        <v>28</v>
      </c>
      <c r="G28" s="239">
        <v>105</v>
      </c>
      <c r="H28" s="239">
        <v>63</v>
      </c>
      <c r="I28" s="239">
        <v>335</v>
      </c>
      <c r="J28" s="239">
        <v>28</v>
      </c>
      <c r="K28" s="239">
        <v>3</v>
      </c>
      <c r="L28" s="239">
        <v>15</v>
      </c>
      <c r="M28" s="239">
        <v>38</v>
      </c>
      <c r="N28" s="239">
        <v>110</v>
      </c>
      <c r="O28" s="239">
        <v>34</v>
      </c>
      <c r="P28" s="239">
        <v>23</v>
      </c>
      <c r="Q28" s="239">
        <v>19</v>
      </c>
      <c r="R28" s="239">
        <v>3</v>
      </c>
      <c r="S28" s="239">
        <v>1</v>
      </c>
      <c r="T28" s="239">
        <v>1</v>
      </c>
      <c r="U28" s="239">
        <v>3</v>
      </c>
      <c r="V28" s="239">
        <v>1</v>
      </c>
      <c r="W28" s="239">
        <v>0</v>
      </c>
      <c r="X28" s="239">
        <v>1</v>
      </c>
      <c r="Y28" s="239">
        <v>1</v>
      </c>
      <c r="Z28" s="240">
        <v>812</v>
      </c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</row>
    <row r="29" spans="1:47" ht="16.5" customHeight="1">
      <c r="A29" s="1240" t="s">
        <v>24</v>
      </c>
      <c r="B29" s="1241"/>
      <c r="C29" s="1241"/>
      <c r="D29" s="136" t="s">
        <v>27</v>
      </c>
      <c r="E29" s="232">
        <v>65</v>
      </c>
      <c r="F29" s="232">
        <v>223</v>
      </c>
      <c r="G29" s="232">
        <v>589</v>
      </c>
      <c r="H29" s="232">
        <v>635</v>
      </c>
      <c r="I29" s="232">
        <v>1268</v>
      </c>
      <c r="J29" s="232">
        <v>1468</v>
      </c>
      <c r="K29" s="232">
        <v>3454</v>
      </c>
      <c r="L29" s="232">
        <v>3090</v>
      </c>
      <c r="M29" s="232">
        <v>6642</v>
      </c>
      <c r="N29" s="232">
        <v>8031</v>
      </c>
      <c r="O29" s="232">
        <v>7129</v>
      </c>
      <c r="P29" s="232">
        <v>4141</v>
      </c>
      <c r="Q29" s="232">
        <v>2748</v>
      </c>
      <c r="R29" s="232">
        <v>1887</v>
      </c>
      <c r="S29" s="232">
        <v>1421</v>
      </c>
      <c r="T29" s="232">
        <v>1152</v>
      </c>
      <c r="U29" s="232">
        <v>1134</v>
      </c>
      <c r="V29" s="232">
        <v>920</v>
      </c>
      <c r="W29" s="232">
        <v>444</v>
      </c>
      <c r="X29" s="232">
        <v>132</v>
      </c>
      <c r="Y29" s="232">
        <v>138</v>
      </c>
      <c r="Z29" s="233">
        <v>46711</v>
      </c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</row>
    <row r="30" spans="1:47" ht="16.5" customHeight="1">
      <c r="A30" s="1240"/>
      <c r="B30" s="1241"/>
      <c r="C30" s="1241"/>
      <c r="D30" s="138" t="s">
        <v>28</v>
      </c>
      <c r="E30" s="234">
        <v>1409</v>
      </c>
      <c r="F30" s="234">
        <v>13023</v>
      </c>
      <c r="G30" s="234">
        <v>76899</v>
      </c>
      <c r="H30" s="234">
        <v>128246</v>
      </c>
      <c r="I30" s="234">
        <v>315173</v>
      </c>
      <c r="J30" s="234">
        <v>464007</v>
      </c>
      <c r="K30" s="234">
        <v>1285070</v>
      </c>
      <c r="L30" s="234">
        <v>1376057</v>
      </c>
      <c r="M30" s="234">
        <v>3225925</v>
      </c>
      <c r="N30" s="234">
        <v>4248837</v>
      </c>
      <c r="O30" s="234">
        <v>4091233</v>
      </c>
      <c r="P30" s="234">
        <v>2491500</v>
      </c>
      <c r="Q30" s="234">
        <v>1719929</v>
      </c>
      <c r="R30" s="234">
        <v>1237992</v>
      </c>
      <c r="S30" s="234">
        <v>962555</v>
      </c>
      <c r="T30" s="234">
        <v>822396</v>
      </c>
      <c r="U30" s="234">
        <v>815493</v>
      </c>
      <c r="V30" s="234">
        <v>675835</v>
      </c>
      <c r="W30" s="234">
        <v>323021</v>
      </c>
      <c r="X30" s="234">
        <v>100055</v>
      </c>
      <c r="Y30" s="234">
        <v>99242</v>
      </c>
      <c r="Z30" s="235">
        <v>24473897</v>
      </c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</row>
    <row r="31" spans="1:47" ht="16.5" customHeight="1">
      <c r="A31" s="1240"/>
      <c r="B31" s="1241"/>
      <c r="C31" s="1241"/>
      <c r="D31" s="137" t="s">
        <v>26</v>
      </c>
      <c r="E31" s="239">
        <v>608</v>
      </c>
      <c r="F31" s="239">
        <v>3052</v>
      </c>
      <c r="G31" s="239">
        <v>8834</v>
      </c>
      <c r="H31" s="239">
        <v>9351</v>
      </c>
      <c r="I31" s="239">
        <v>15809</v>
      </c>
      <c r="J31" s="239">
        <v>17187</v>
      </c>
      <c r="K31" s="239">
        <v>36546</v>
      </c>
      <c r="L31" s="239">
        <v>29426</v>
      </c>
      <c r="M31" s="239">
        <v>56685</v>
      </c>
      <c r="N31" s="239">
        <v>60137</v>
      </c>
      <c r="O31" s="239">
        <v>47270</v>
      </c>
      <c r="P31" s="239">
        <v>23704</v>
      </c>
      <c r="Q31" s="239">
        <v>13713</v>
      </c>
      <c r="R31" s="239">
        <v>8435</v>
      </c>
      <c r="S31" s="239">
        <v>5582</v>
      </c>
      <c r="T31" s="239">
        <v>3856</v>
      </c>
      <c r="U31" s="239">
        <v>3260</v>
      </c>
      <c r="V31" s="239">
        <v>2118</v>
      </c>
      <c r="W31" s="239">
        <v>972</v>
      </c>
      <c r="X31" s="239">
        <v>261</v>
      </c>
      <c r="Y31" s="239">
        <v>260</v>
      </c>
      <c r="Z31" s="240">
        <v>347066</v>
      </c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</row>
    <row r="32" spans="1:47" ht="16.5" customHeight="1">
      <c r="A32" s="1240" t="s">
        <v>34</v>
      </c>
      <c r="B32" s="1241" t="s">
        <v>29</v>
      </c>
      <c r="C32" s="1247" t="s">
        <v>53</v>
      </c>
      <c r="D32" s="136" t="s">
        <v>27</v>
      </c>
      <c r="E32" s="232">
        <v>0</v>
      </c>
      <c r="F32" s="232">
        <v>0</v>
      </c>
      <c r="G32" s="232">
        <v>4</v>
      </c>
      <c r="H32" s="232">
        <v>0</v>
      </c>
      <c r="I32" s="232">
        <v>0</v>
      </c>
      <c r="J32" s="232">
        <v>0</v>
      </c>
      <c r="K32" s="232">
        <v>0</v>
      </c>
      <c r="L32" s="232">
        <v>0</v>
      </c>
      <c r="M32" s="232">
        <v>1</v>
      </c>
      <c r="N32" s="232">
        <v>8</v>
      </c>
      <c r="O32" s="232">
        <v>1</v>
      </c>
      <c r="P32" s="232">
        <v>2</v>
      </c>
      <c r="Q32" s="232">
        <v>1</v>
      </c>
      <c r="R32" s="232">
        <v>2</v>
      </c>
      <c r="S32" s="232">
        <v>12</v>
      </c>
      <c r="T32" s="232">
        <v>1</v>
      </c>
      <c r="U32" s="232">
        <v>2</v>
      </c>
      <c r="V32" s="232">
        <v>3</v>
      </c>
      <c r="W32" s="232">
        <v>17</v>
      </c>
      <c r="X32" s="232">
        <v>2</v>
      </c>
      <c r="Y32" s="232">
        <v>0</v>
      </c>
      <c r="Z32" s="233">
        <v>56</v>
      </c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</row>
    <row r="33" spans="1:47" ht="16.5" customHeight="1">
      <c r="A33" s="1240"/>
      <c r="B33" s="1241"/>
      <c r="C33" s="1247"/>
      <c r="D33" s="138" t="s">
        <v>28</v>
      </c>
      <c r="E33" s="234">
        <v>0</v>
      </c>
      <c r="F33" s="234">
        <v>0</v>
      </c>
      <c r="G33" s="234">
        <v>180</v>
      </c>
      <c r="H33" s="234">
        <v>0</v>
      </c>
      <c r="I33" s="234">
        <v>0</v>
      </c>
      <c r="J33" s="234">
        <v>42</v>
      </c>
      <c r="K33" s="234">
        <v>0</v>
      </c>
      <c r="L33" s="234">
        <v>0</v>
      </c>
      <c r="M33" s="234">
        <v>133</v>
      </c>
      <c r="N33" s="234">
        <v>1722</v>
      </c>
      <c r="O33" s="234">
        <v>190</v>
      </c>
      <c r="P33" s="234">
        <v>409</v>
      </c>
      <c r="Q33" s="234">
        <v>338</v>
      </c>
      <c r="R33" s="234">
        <v>563</v>
      </c>
      <c r="S33" s="234">
        <v>2982</v>
      </c>
      <c r="T33" s="234">
        <v>256</v>
      </c>
      <c r="U33" s="234">
        <v>425</v>
      </c>
      <c r="V33" s="234">
        <v>631</v>
      </c>
      <c r="W33" s="234">
        <v>3686</v>
      </c>
      <c r="X33" s="234">
        <v>542</v>
      </c>
      <c r="Y33" s="234">
        <v>15</v>
      </c>
      <c r="Z33" s="235">
        <v>12114</v>
      </c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</row>
    <row r="34" spans="1:47" ht="16.5" customHeight="1">
      <c r="A34" s="1240"/>
      <c r="B34" s="1241"/>
      <c r="C34" s="1247"/>
      <c r="D34" s="137" t="s">
        <v>26</v>
      </c>
      <c r="E34" s="236">
        <v>0</v>
      </c>
      <c r="F34" s="236">
        <v>0</v>
      </c>
      <c r="G34" s="236">
        <v>24</v>
      </c>
      <c r="H34" s="236">
        <v>0</v>
      </c>
      <c r="I34" s="236">
        <v>0</v>
      </c>
      <c r="J34" s="236">
        <v>3</v>
      </c>
      <c r="K34" s="236">
        <v>0</v>
      </c>
      <c r="L34" s="236">
        <v>0</v>
      </c>
      <c r="M34" s="236">
        <v>3</v>
      </c>
      <c r="N34" s="236">
        <v>25</v>
      </c>
      <c r="O34" s="236">
        <v>2</v>
      </c>
      <c r="P34" s="236">
        <v>3</v>
      </c>
      <c r="Q34" s="236">
        <v>2</v>
      </c>
      <c r="R34" s="236">
        <v>0</v>
      </c>
      <c r="S34" s="236">
        <v>11</v>
      </c>
      <c r="T34" s="236">
        <v>0</v>
      </c>
      <c r="U34" s="236">
        <v>1</v>
      </c>
      <c r="V34" s="236">
        <v>2</v>
      </c>
      <c r="W34" s="236">
        <v>14</v>
      </c>
      <c r="X34" s="236">
        <v>1</v>
      </c>
      <c r="Y34" s="236">
        <v>0</v>
      </c>
      <c r="Z34" s="237">
        <v>91</v>
      </c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</row>
    <row r="35" spans="1:47" ht="16.5" customHeight="1">
      <c r="A35" s="1240"/>
      <c r="B35" s="1241"/>
      <c r="C35" s="1247" t="s">
        <v>54</v>
      </c>
      <c r="D35" s="136" t="s">
        <v>27</v>
      </c>
      <c r="E35" s="232">
        <v>0</v>
      </c>
      <c r="F35" s="232">
        <v>6</v>
      </c>
      <c r="G35" s="232">
        <v>0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232">
        <v>0</v>
      </c>
      <c r="N35" s="232">
        <v>0</v>
      </c>
      <c r="O35" s="232">
        <v>23</v>
      </c>
      <c r="P35" s="232">
        <v>0</v>
      </c>
      <c r="Q35" s="232">
        <v>0</v>
      </c>
      <c r="R35" s="232">
        <v>0</v>
      </c>
      <c r="S35" s="232">
        <v>3</v>
      </c>
      <c r="T35" s="232">
        <v>0</v>
      </c>
      <c r="U35" s="232">
        <v>1</v>
      </c>
      <c r="V35" s="232">
        <v>0</v>
      </c>
      <c r="W35" s="232">
        <v>3</v>
      </c>
      <c r="X35" s="232">
        <v>15</v>
      </c>
      <c r="Y35" s="232">
        <v>278</v>
      </c>
      <c r="Z35" s="233">
        <v>330</v>
      </c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</row>
    <row r="36" spans="1:47" ht="16.5" customHeight="1">
      <c r="A36" s="1240"/>
      <c r="B36" s="1241"/>
      <c r="C36" s="1247"/>
      <c r="D36" s="138" t="s">
        <v>28</v>
      </c>
      <c r="E36" s="234">
        <v>0</v>
      </c>
      <c r="F36" s="234">
        <v>0</v>
      </c>
      <c r="G36" s="234">
        <v>0</v>
      </c>
      <c r="H36" s="234">
        <v>0</v>
      </c>
      <c r="I36" s="234">
        <v>0</v>
      </c>
      <c r="J36" s="234">
        <v>22</v>
      </c>
      <c r="K36" s="234">
        <v>0</v>
      </c>
      <c r="L36" s="234">
        <v>0</v>
      </c>
      <c r="M36" s="234">
        <v>87</v>
      </c>
      <c r="N36" s="234">
        <v>26</v>
      </c>
      <c r="O36" s="234">
        <v>5044</v>
      </c>
      <c r="P36" s="234">
        <v>0</v>
      </c>
      <c r="Q36" s="234">
        <v>0</v>
      </c>
      <c r="R36" s="234">
        <v>0</v>
      </c>
      <c r="S36" s="234">
        <v>630</v>
      </c>
      <c r="T36" s="234">
        <v>98</v>
      </c>
      <c r="U36" s="234">
        <v>350</v>
      </c>
      <c r="V36" s="234">
        <v>61</v>
      </c>
      <c r="W36" s="234">
        <v>751</v>
      </c>
      <c r="X36" s="234">
        <v>3634</v>
      </c>
      <c r="Y36" s="234">
        <v>70054</v>
      </c>
      <c r="Z36" s="235">
        <v>80757</v>
      </c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</row>
    <row r="37" spans="1:47" ht="16.5" customHeight="1">
      <c r="A37" s="1240"/>
      <c r="B37" s="1241"/>
      <c r="C37" s="1247"/>
      <c r="D37" s="137" t="s">
        <v>26</v>
      </c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6">
        <v>1</v>
      </c>
      <c r="K37" s="236">
        <v>0</v>
      </c>
      <c r="L37" s="236">
        <v>0</v>
      </c>
      <c r="M37" s="236">
        <v>1</v>
      </c>
      <c r="N37" s="236">
        <v>0</v>
      </c>
      <c r="O37" s="236">
        <v>50</v>
      </c>
      <c r="P37" s="236">
        <v>0</v>
      </c>
      <c r="Q37" s="236">
        <v>0</v>
      </c>
      <c r="R37" s="236">
        <v>0</v>
      </c>
      <c r="S37" s="236">
        <v>3</v>
      </c>
      <c r="T37" s="236">
        <v>0</v>
      </c>
      <c r="U37" s="236">
        <v>1</v>
      </c>
      <c r="V37" s="236">
        <v>0</v>
      </c>
      <c r="W37" s="236">
        <v>3</v>
      </c>
      <c r="X37" s="236">
        <v>13</v>
      </c>
      <c r="Y37" s="236">
        <v>262</v>
      </c>
      <c r="Z37" s="237">
        <v>334</v>
      </c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</row>
    <row r="38" spans="1:47" ht="16.5" customHeight="1">
      <c r="A38" s="1240"/>
      <c r="B38" s="1241" t="s">
        <v>30</v>
      </c>
      <c r="C38" s="1241"/>
      <c r="D38" s="136" t="s">
        <v>27</v>
      </c>
      <c r="E38" s="232">
        <v>0</v>
      </c>
      <c r="F38" s="232">
        <v>6</v>
      </c>
      <c r="G38" s="232">
        <v>4</v>
      </c>
      <c r="H38" s="232">
        <v>0</v>
      </c>
      <c r="I38" s="232">
        <v>0</v>
      </c>
      <c r="J38" s="232">
        <v>1</v>
      </c>
      <c r="K38" s="232">
        <v>0</v>
      </c>
      <c r="L38" s="232">
        <v>0</v>
      </c>
      <c r="M38" s="232">
        <v>1</v>
      </c>
      <c r="N38" s="232">
        <v>8</v>
      </c>
      <c r="O38" s="232">
        <v>24</v>
      </c>
      <c r="P38" s="232">
        <v>2</v>
      </c>
      <c r="Q38" s="232">
        <v>1</v>
      </c>
      <c r="R38" s="232">
        <v>2</v>
      </c>
      <c r="S38" s="232">
        <v>14</v>
      </c>
      <c r="T38" s="232">
        <v>1</v>
      </c>
      <c r="U38" s="232">
        <v>3</v>
      </c>
      <c r="V38" s="232">
        <v>3</v>
      </c>
      <c r="W38" s="232">
        <v>20</v>
      </c>
      <c r="X38" s="232">
        <v>17</v>
      </c>
      <c r="Y38" s="232">
        <v>278</v>
      </c>
      <c r="Z38" s="233">
        <v>387</v>
      </c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</row>
    <row r="39" spans="1:47" ht="16.5" customHeight="1">
      <c r="A39" s="1240"/>
      <c r="B39" s="1241"/>
      <c r="C39" s="1241"/>
      <c r="D39" s="138" t="s">
        <v>28</v>
      </c>
      <c r="E39" s="234">
        <v>0</v>
      </c>
      <c r="F39" s="234">
        <v>0</v>
      </c>
      <c r="G39" s="234">
        <v>180</v>
      </c>
      <c r="H39" s="234">
        <v>0</v>
      </c>
      <c r="I39" s="234">
        <v>0</v>
      </c>
      <c r="J39" s="234">
        <v>64</v>
      </c>
      <c r="K39" s="234">
        <v>0</v>
      </c>
      <c r="L39" s="234">
        <v>0</v>
      </c>
      <c r="M39" s="234">
        <v>220</v>
      </c>
      <c r="N39" s="234">
        <v>1748</v>
      </c>
      <c r="O39" s="234">
        <v>5234</v>
      </c>
      <c r="P39" s="234">
        <v>409</v>
      </c>
      <c r="Q39" s="234">
        <v>338</v>
      </c>
      <c r="R39" s="234">
        <v>563</v>
      </c>
      <c r="S39" s="234">
        <v>3612</v>
      </c>
      <c r="T39" s="234">
        <v>354</v>
      </c>
      <c r="U39" s="234">
        <v>775</v>
      </c>
      <c r="V39" s="234">
        <v>692</v>
      </c>
      <c r="W39" s="234">
        <v>4437</v>
      </c>
      <c r="X39" s="234">
        <v>4176</v>
      </c>
      <c r="Y39" s="234">
        <v>70069</v>
      </c>
      <c r="Z39" s="235">
        <v>92871</v>
      </c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</row>
    <row r="40" spans="1:47" ht="16.5" customHeight="1">
      <c r="A40" s="1240"/>
      <c r="B40" s="1241"/>
      <c r="C40" s="1241"/>
      <c r="D40" s="137" t="s">
        <v>26</v>
      </c>
      <c r="E40" s="239">
        <v>0</v>
      </c>
      <c r="F40" s="239">
        <v>0</v>
      </c>
      <c r="G40" s="239">
        <v>24</v>
      </c>
      <c r="H40" s="239">
        <v>0</v>
      </c>
      <c r="I40" s="239">
        <v>0</v>
      </c>
      <c r="J40" s="239">
        <v>4</v>
      </c>
      <c r="K40" s="239">
        <v>0</v>
      </c>
      <c r="L40" s="239">
        <v>0</v>
      </c>
      <c r="M40" s="239">
        <v>4</v>
      </c>
      <c r="N40" s="239">
        <v>25</v>
      </c>
      <c r="O40" s="239">
        <v>52</v>
      </c>
      <c r="P40" s="239">
        <v>3</v>
      </c>
      <c r="Q40" s="239">
        <v>2</v>
      </c>
      <c r="R40" s="239">
        <v>0</v>
      </c>
      <c r="S40" s="239">
        <v>14</v>
      </c>
      <c r="T40" s="239">
        <v>0</v>
      </c>
      <c r="U40" s="239">
        <v>2</v>
      </c>
      <c r="V40" s="239">
        <v>2</v>
      </c>
      <c r="W40" s="239">
        <v>17</v>
      </c>
      <c r="X40" s="239">
        <v>14</v>
      </c>
      <c r="Y40" s="239">
        <v>262</v>
      </c>
      <c r="Z40" s="240">
        <v>425</v>
      </c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</row>
    <row r="41" spans="1:47" ht="16.5" customHeight="1">
      <c r="A41" s="1240"/>
      <c r="B41" s="1241" t="s">
        <v>31</v>
      </c>
      <c r="C41" s="1247" t="s">
        <v>55</v>
      </c>
      <c r="D41" s="136" t="s">
        <v>27</v>
      </c>
      <c r="E41" s="232">
        <v>0</v>
      </c>
      <c r="F41" s="232">
        <v>0</v>
      </c>
      <c r="G41" s="232">
        <v>0</v>
      </c>
      <c r="H41" s="232">
        <v>0</v>
      </c>
      <c r="I41" s="232">
        <v>0</v>
      </c>
      <c r="J41" s="232">
        <v>1</v>
      </c>
      <c r="K41" s="232">
        <v>0</v>
      </c>
      <c r="L41" s="232">
        <v>0</v>
      </c>
      <c r="M41" s="232">
        <v>0</v>
      </c>
      <c r="N41" s="232">
        <v>0</v>
      </c>
      <c r="O41" s="232">
        <v>0</v>
      </c>
      <c r="P41" s="232">
        <v>0</v>
      </c>
      <c r="Q41" s="232">
        <v>0</v>
      </c>
      <c r="R41" s="232">
        <v>0</v>
      </c>
      <c r="S41" s="232">
        <v>0</v>
      </c>
      <c r="T41" s="232">
        <v>0</v>
      </c>
      <c r="U41" s="232">
        <v>0</v>
      </c>
      <c r="V41" s="232">
        <v>0</v>
      </c>
      <c r="W41" s="232">
        <v>0</v>
      </c>
      <c r="X41" s="232">
        <v>0</v>
      </c>
      <c r="Y41" s="232">
        <v>0</v>
      </c>
      <c r="Z41" s="233">
        <v>1</v>
      </c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</row>
    <row r="42" spans="1:47" ht="16.5" customHeight="1">
      <c r="A42" s="1240"/>
      <c r="B42" s="1241"/>
      <c r="C42" s="1247"/>
      <c r="D42" s="138" t="s">
        <v>28</v>
      </c>
      <c r="E42" s="234">
        <v>0</v>
      </c>
      <c r="F42" s="234">
        <v>0</v>
      </c>
      <c r="G42" s="234">
        <v>0</v>
      </c>
      <c r="H42" s="234">
        <v>0</v>
      </c>
      <c r="I42" s="234">
        <v>7</v>
      </c>
      <c r="J42" s="234">
        <v>78</v>
      </c>
      <c r="K42" s="234">
        <v>0</v>
      </c>
      <c r="L42" s="234">
        <v>0</v>
      </c>
      <c r="M42" s="234">
        <v>0</v>
      </c>
      <c r="N42" s="234">
        <v>0</v>
      </c>
      <c r="O42" s="234">
        <v>0</v>
      </c>
      <c r="P42" s="234">
        <v>0</v>
      </c>
      <c r="Q42" s="234">
        <v>0</v>
      </c>
      <c r="R42" s="234">
        <v>0</v>
      </c>
      <c r="S42" s="234">
        <v>0</v>
      </c>
      <c r="T42" s="234">
        <v>0</v>
      </c>
      <c r="U42" s="234">
        <v>0</v>
      </c>
      <c r="V42" s="234">
        <v>0</v>
      </c>
      <c r="W42" s="234">
        <v>0</v>
      </c>
      <c r="X42" s="234">
        <v>0</v>
      </c>
      <c r="Y42" s="234">
        <v>0</v>
      </c>
      <c r="Z42" s="235">
        <v>85</v>
      </c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ht="16.5" customHeight="1">
      <c r="A43" s="1240"/>
      <c r="B43" s="1241"/>
      <c r="C43" s="1247"/>
      <c r="D43" s="137" t="s">
        <v>26</v>
      </c>
      <c r="E43" s="236">
        <v>0</v>
      </c>
      <c r="F43" s="236">
        <v>0</v>
      </c>
      <c r="G43" s="236">
        <v>0</v>
      </c>
      <c r="H43" s="236">
        <v>0</v>
      </c>
      <c r="I43" s="236">
        <v>0</v>
      </c>
      <c r="J43" s="236">
        <v>2</v>
      </c>
      <c r="K43" s="236">
        <v>0</v>
      </c>
      <c r="L43" s="236">
        <v>0</v>
      </c>
      <c r="M43" s="236">
        <v>0</v>
      </c>
      <c r="N43" s="236">
        <v>0</v>
      </c>
      <c r="O43" s="236">
        <v>0</v>
      </c>
      <c r="P43" s="236">
        <v>0</v>
      </c>
      <c r="Q43" s="236">
        <v>0</v>
      </c>
      <c r="R43" s="236">
        <v>0</v>
      </c>
      <c r="S43" s="236">
        <v>0</v>
      </c>
      <c r="T43" s="236">
        <v>0</v>
      </c>
      <c r="U43" s="236">
        <v>0</v>
      </c>
      <c r="V43" s="236">
        <v>0</v>
      </c>
      <c r="W43" s="236">
        <v>0</v>
      </c>
      <c r="X43" s="236">
        <v>0</v>
      </c>
      <c r="Y43" s="236">
        <v>0</v>
      </c>
      <c r="Z43" s="237">
        <v>2</v>
      </c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ht="16.5" customHeight="1">
      <c r="A44" s="1240"/>
      <c r="B44" s="1241"/>
      <c r="C44" s="1247" t="s">
        <v>56</v>
      </c>
      <c r="D44" s="136" t="s">
        <v>27</v>
      </c>
      <c r="E44" s="232">
        <v>1</v>
      </c>
      <c r="F44" s="232">
        <v>95</v>
      </c>
      <c r="G44" s="232">
        <v>446</v>
      </c>
      <c r="H44" s="232">
        <v>239</v>
      </c>
      <c r="I44" s="232">
        <v>439</v>
      </c>
      <c r="J44" s="232">
        <v>586</v>
      </c>
      <c r="K44" s="232">
        <v>239</v>
      </c>
      <c r="L44" s="232">
        <v>432</v>
      </c>
      <c r="M44" s="232">
        <v>1190</v>
      </c>
      <c r="N44" s="232">
        <v>1158</v>
      </c>
      <c r="O44" s="232">
        <v>1176</v>
      </c>
      <c r="P44" s="232">
        <v>968</v>
      </c>
      <c r="Q44" s="232">
        <v>642</v>
      </c>
      <c r="R44" s="232">
        <v>738</v>
      </c>
      <c r="S44" s="232">
        <v>710</v>
      </c>
      <c r="T44" s="232">
        <v>276</v>
      </c>
      <c r="U44" s="232">
        <v>366</v>
      </c>
      <c r="V44" s="232">
        <v>402</v>
      </c>
      <c r="W44" s="232">
        <v>269</v>
      </c>
      <c r="X44" s="232">
        <v>169</v>
      </c>
      <c r="Y44" s="232">
        <v>2751</v>
      </c>
      <c r="Z44" s="233">
        <v>13293</v>
      </c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ht="16.5" customHeight="1">
      <c r="A45" s="1240"/>
      <c r="B45" s="1241"/>
      <c r="C45" s="1247"/>
      <c r="D45" s="138" t="s">
        <v>28</v>
      </c>
      <c r="E45" s="234">
        <v>0</v>
      </c>
      <c r="F45" s="234">
        <v>1105</v>
      </c>
      <c r="G45" s="234">
        <v>13486</v>
      </c>
      <c r="H45" s="234">
        <v>13014</v>
      </c>
      <c r="I45" s="234">
        <v>34226</v>
      </c>
      <c r="J45" s="234">
        <v>53589</v>
      </c>
      <c r="K45" s="234">
        <v>23874</v>
      </c>
      <c r="L45" s="234">
        <v>52472</v>
      </c>
      <c r="M45" s="234">
        <v>155277</v>
      </c>
      <c r="N45" s="234">
        <v>158730</v>
      </c>
      <c r="O45" s="234">
        <v>169804</v>
      </c>
      <c r="P45" s="234">
        <v>147847</v>
      </c>
      <c r="Q45" s="234">
        <v>102568</v>
      </c>
      <c r="R45" s="234">
        <v>124191</v>
      </c>
      <c r="S45" s="234">
        <v>120874</v>
      </c>
      <c r="T45" s="234">
        <v>47916</v>
      </c>
      <c r="U45" s="234">
        <v>64231</v>
      </c>
      <c r="V45" s="234">
        <v>69321</v>
      </c>
      <c r="W45" s="234">
        <v>46556</v>
      </c>
      <c r="X45" s="234">
        <v>29080</v>
      </c>
      <c r="Y45" s="234">
        <v>472083</v>
      </c>
      <c r="Z45" s="235">
        <v>1900244</v>
      </c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ht="16.5" customHeight="1">
      <c r="A46" s="1240"/>
      <c r="B46" s="1241"/>
      <c r="C46" s="1247"/>
      <c r="D46" s="137" t="s">
        <v>26</v>
      </c>
      <c r="E46" s="236">
        <v>0</v>
      </c>
      <c r="F46" s="236">
        <v>260</v>
      </c>
      <c r="G46" s="236">
        <v>1526</v>
      </c>
      <c r="H46" s="236">
        <v>1192</v>
      </c>
      <c r="I46" s="236">
        <v>2116</v>
      </c>
      <c r="J46" s="236">
        <v>2217</v>
      </c>
      <c r="K46" s="236">
        <v>732</v>
      </c>
      <c r="L46" s="236">
        <v>1064</v>
      </c>
      <c r="M46" s="236">
        <v>2516</v>
      </c>
      <c r="N46" s="236">
        <v>1992</v>
      </c>
      <c r="O46" s="236">
        <v>1889</v>
      </c>
      <c r="P46" s="236">
        <v>1288</v>
      </c>
      <c r="Q46" s="236">
        <v>675</v>
      </c>
      <c r="R46" s="236">
        <v>704</v>
      </c>
      <c r="S46" s="236">
        <v>357</v>
      </c>
      <c r="T46" s="236">
        <v>152</v>
      </c>
      <c r="U46" s="236">
        <v>223</v>
      </c>
      <c r="V46" s="236">
        <v>213</v>
      </c>
      <c r="W46" s="236">
        <v>172</v>
      </c>
      <c r="X46" s="236">
        <v>85</v>
      </c>
      <c r="Y46" s="236">
        <v>1613</v>
      </c>
      <c r="Z46" s="237">
        <v>20986</v>
      </c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</row>
    <row r="47" spans="1:47" ht="16.5" customHeight="1">
      <c r="A47" s="1240"/>
      <c r="B47" s="1241" t="s">
        <v>30</v>
      </c>
      <c r="C47" s="1241"/>
      <c r="D47" s="136" t="s">
        <v>27</v>
      </c>
      <c r="E47" s="232">
        <v>1</v>
      </c>
      <c r="F47" s="232">
        <v>95</v>
      </c>
      <c r="G47" s="232">
        <v>446</v>
      </c>
      <c r="H47" s="232">
        <v>240</v>
      </c>
      <c r="I47" s="232">
        <v>439</v>
      </c>
      <c r="J47" s="232">
        <v>587</v>
      </c>
      <c r="K47" s="232">
        <v>239</v>
      </c>
      <c r="L47" s="232">
        <v>432</v>
      </c>
      <c r="M47" s="232">
        <v>1190</v>
      </c>
      <c r="N47" s="232">
        <v>1158</v>
      </c>
      <c r="O47" s="232">
        <v>1176</v>
      </c>
      <c r="P47" s="232">
        <v>968</v>
      </c>
      <c r="Q47" s="232">
        <v>642</v>
      </c>
      <c r="R47" s="232">
        <v>738</v>
      </c>
      <c r="S47" s="232">
        <v>710</v>
      </c>
      <c r="T47" s="232">
        <v>276</v>
      </c>
      <c r="U47" s="232">
        <v>366</v>
      </c>
      <c r="V47" s="232">
        <v>402</v>
      </c>
      <c r="W47" s="232">
        <v>269</v>
      </c>
      <c r="X47" s="232">
        <v>169</v>
      </c>
      <c r="Y47" s="232">
        <v>2751</v>
      </c>
      <c r="Z47" s="233">
        <v>13294</v>
      </c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</row>
    <row r="48" spans="1:47" ht="16.5" customHeight="1">
      <c r="A48" s="1240"/>
      <c r="B48" s="1241"/>
      <c r="C48" s="1241"/>
      <c r="D48" s="138" t="s">
        <v>28</v>
      </c>
      <c r="E48" s="234">
        <v>0</v>
      </c>
      <c r="F48" s="234">
        <v>1105</v>
      </c>
      <c r="G48" s="234">
        <v>13486</v>
      </c>
      <c r="H48" s="234">
        <v>13014</v>
      </c>
      <c r="I48" s="234">
        <v>34233</v>
      </c>
      <c r="J48" s="234">
        <v>53667</v>
      </c>
      <c r="K48" s="234">
        <v>23874</v>
      </c>
      <c r="L48" s="234">
        <v>52472</v>
      </c>
      <c r="M48" s="234">
        <v>155277</v>
      </c>
      <c r="N48" s="234">
        <v>158730</v>
      </c>
      <c r="O48" s="234">
        <v>169804</v>
      </c>
      <c r="P48" s="234">
        <v>147847</v>
      </c>
      <c r="Q48" s="234">
        <v>102568</v>
      </c>
      <c r="R48" s="234">
        <v>124191</v>
      </c>
      <c r="S48" s="234">
        <v>120874</v>
      </c>
      <c r="T48" s="234">
        <v>47916</v>
      </c>
      <c r="U48" s="234">
        <v>64231</v>
      </c>
      <c r="V48" s="234">
        <v>69321</v>
      </c>
      <c r="W48" s="234">
        <v>46556</v>
      </c>
      <c r="X48" s="234">
        <v>29080</v>
      </c>
      <c r="Y48" s="234">
        <v>472083</v>
      </c>
      <c r="Z48" s="235">
        <v>1900329</v>
      </c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</row>
    <row r="49" spans="1:47" ht="16.5" customHeight="1">
      <c r="A49" s="1240"/>
      <c r="B49" s="1241"/>
      <c r="C49" s="1241"/>
      <c r="D49" s="137" t="s">
        <v>26</v>
      </c>
      <c r="E49" s="239">
        <v>0</v>
      </c>
      <c r="F49" s="239">
        <v>260</v>
      </c>
      <c r="G49" s="239">
        <v>1526</v>
      </c>
      <c r="H49" s="239">
        <v>1192</v>
      </c>
      <c r="I49" s="239">
        <v>2116</v>
      </c>
      <c r="J49" s="239">
        <v>2219</v>
      </c>
      <c r="K49" s="239">
        <v>732</v>
      </c>
      <c r="L49" s="239">
        <v>1064</v>
      </c>
      <c r="M49" s="239">
        <v>2516</v>
      </c>
      <c r="N49" s="239">
        <v>1992</v>
      </c>
      <c r="O49" s="239">
        <v>1889</v>
      </c>
      <c r="P49" s="239">
        <v>1288</v>
      </c>
      <c r="Q49" s="239">
        <v>675</v>
      </c>
      <c r="R49" s="239">
        <v>704</v>
      </c>
      <c r="S49" s="239">
        <v>357</v>
      </c>
      <c r="T49" s="239">
        <v>152</v>
      </c>
      <c r="U49" s="239">
        <v>223</v>
      </c>
      <c r="V49" s="239">
        <v>213</v>
      </c>
      <c r="W49" s="239">
        <v>172</v>
      </c>
      <c r="X49" s="239">
        <v>85</v>
      </c>
      <c r="Y49" s="239">
        <v>1613</v>
      </c>
      <c r="Z49" s="240">
        <v>20988</v>
      </c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</row>
    <row r="50" spans="1:47" ht="16.5" customHeight="1">
      <c r="A50" s="1240" t="s">
        <v>24</v>
      </c>
      <c r="B50" s="1241"/>
      <c r="C50" s="1241"/>
      <c r="D50" s="136" t="s">
        <v>27</v>
      </c>
      <c r="E50" s="232">
        <v>1</v>
      </c>
      <c r="F50" s="232">
        <v>102</v>
      </c>
      <c r="G50" s="232">
        <v>451</v>
      </c>
      <c r="H50" s="232">
        <v>240</v>
      </c>
      <c r="I50" s="232">
        <v>439</v>
      </c>
      <c r="J50" s="232">
        <v>587</v>
      </c>
      <c r="K50" s="232">
        <v>239</v>
      </c>
      <c r="L50" s="232">
        <v>432</v>
      </c>
      <c r="M50" s="232">
        <v>1191</v>
      </c>
      <c r="N50" s="232">
        <v>1166</v>
      </c>
      <c r="O50" s="232">
        <v>1200</v>
      </c>
      <c r="P50" s="232">
        <v>969</v>
      </c>
      <c r="Q50" s="232">
        <v>643</v>
      </c>
      <c r="R50" s="232">
        <v>740</v>
      </c>
      <c r="S50" s="232">
        <v>724</v>
      </c>
      <c r="T50" s="232">
        <v>278</v>
      </c>
      <c r="U50" s="232">
        <v>369</v>
      </c>
      <c r="V50" s="232">
        <v>405</v>
      </c>
      <c r="W50" s="232">
        <v>289</v>
      </c>
      <c r="X50" s="232">
        <v>186</v>
      </c>
      <c r="Y50" s="232">
        <v>3028</v>
      </c>
      <c r="Z50" s="233">
        <v>13681</v>
      </c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</row>
    <row r="51" spans="1:47" ht="16.5" customHeight="1">
      <c r="A51" s="1240"/>
      <c r="B51" s="1241"/>
      <c r="C51" s="1241"/>
      <c r="D51" s="138" t="s">
        <v>28</v>
      </c>
      <c r="E51" s="234">
        <v>0</v>
      </c>
      <c r="F51" s="234">
        <v>1105</v>
      </c>
      <c r="G51" s="234">
        <v>13666</v>
      </c>
      <c r="H51" s="234">
        <v>13014</v>
      </c>
      <c r="I51" s="234">
        <v>34233</v>
      </c>
      <c r="J51" s="234">
        <v>53731</v>
      </c>
      <c r="K51" s="234">
        <v>23874</v>
      </c>
      <c r="L51" s="234">
        <v>52472</v>
      </c>
      <c r="M51" s="234">
        <v>155497</v>
      </c>
      <c r="N51" s="234">
        <v>160478</v>
      </c>
      <c r="O51" s="234">
        <v>175038</v>
      </c>
      <c r="P51" s="234">
        <v>148256</v>
      </c>
      <c r="Q51" s="234">
        <v>102906</v>
      </c>
      <c r="R51" s="234">
        <v>124754</v>
      </c>
      <c r="S51" s="234">
        <v>124486</v>
      </c>
      <c r="T51" s="234">
        <v>48270</v>
      </c>
      <c r="U51" s="234">
        <v>65006</v>
      </c>
      <c r="V51" s="234">
        <v>70013</v>
      </c>
      <c r="W51" s="234">
        <v>50993</v>
      </c>
      <c r="X51" s="234">
        <v>33256</v>
      </c>
      <c r="Y51" s="234">
        <v>542152</v>
      </c>
      <c r="Z51" s="235">
        <v>1993200</v>
      </c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</row>
    <row r="52" spans="1:47" ht="16.5" customHeight="1">
      <c r="A52" s="1240"/>
      <c r="B52" s="1241"/>
      <c r="C52" s="1241"/>
      <c r="D52" s="137" t="s">
        <v>26</v>
      </c>
      <c r="E52" s="239">
        <v>0</v>
      </c>
      <c r="F52" s="239">
        <v>260</v>
      </c>
      <c r="G52" s="239">
        <v>1550</v>
      </c>
      <c r="H52" s="239">
        <v>1192</v>
      </c>
      <c r="I52" s="239">
        <v>2116</v>
      </c>
      <c r="J52" s="239">
        <v>2223</v>
      </c>
      <c r="K52" s="239">
        <v>732</v>
      </c>
      <c r="L52" s="239">
        <v>1064</v>
      </c>
      <c r="M52" s="239">
        <v>2520</v>
      </c>
      <c r="N52" s="239">
        <v>2017</v>
      </c>
      <c r="O52" s="239">
        <v>1941</v>
      </c>
      <c r="P52" s="239">
        <v>1291</v>
      </c>
      <c r="Q52" s="239">
        <v>677</v>
      </c>
      <c r="R52" s="239">
        <v>704</v>
      </c>
      <c r="S52" s="239">
        <v>371</v>
      </c>
      <c r="T52" s="239">
        <v>152</v>
      </c>
      <c r="U52" s="239">
        <v>225</v>
      </c>
      <c r="V52" s="239">
        <v>215</v>
      </c>
      <c r="W52" s="239">
        <v>189</v>
      </c>
      <c r="X52" s="239">
        <v>99</v>
      </c>
      <c r="Y52" s="239">
        <v>1875</v>
      </c>
      <c r="Z52" s="240">
        <v>21413</v>
      </c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</row>
    <row r="53" spans="1:47" ht="16.5" customHeight="1">
      <c r="A53" s="1240" t="s">
        <v>33</v>
      </c>
      <c r="B53" s="1241"/>
      <c r="C53" s="1241"/>
      <c r="D53" s="136" t="s">
        <v>27</v>
      </c>
      <c r="E53" s="232">
        <v>66</v>
      </c>
      <c r="F53" s="232">
        <v>324</v>
      </c>
      <c r="G53" s="232">
        <v>1040</v>
      </c>
      <c r="H53" s="232">
        <v>875</v>
      </c>
      <c r="I53" s="232">
        <v>1706</v>
      </c>
      <c r="J53" s="232">
        <v>2056</v>
      </c>
      <c r="K53" s="232">
        <v>3693</v>
      </c>
      <c r="L53" s="232">
        <v>3522</v>
      </c>
      <c r="M53" s="232">
        <v>7833</v>
      </c>
      <c r="N53" s="232">
        <v>9197</v>
      </c>
      <c r="O53" s="232">
        <v>8330</v>
      </c>
      <c r="P53" s="232">
        <v>5111</v>
      </c>
      <c r="Q53" s="232">
        <v>3392</v>
      </c>
      <c r="R53" s="232">
        <v>2627</v>
      </c>
      <c r="S53" s="232">
        <v>2145</v>
      </c>
      <c r="T53" s="232">
        <v>1430</v>
      </c>
      <c r="U53" s="232">
        <v>1503</v>
      </c>
      <c r="V53" s="232">
        <v>1325</v>
      </c>
      <c r="W53" s="232">
        <v>733</v>
      </c>
      <c r="X53" s="232">
        <v>319</v>
      </c>
      <c r="Y53" s="232">
        <v>3167</v>
      </c>
      <c r="Z53" s="233">
        <v>60392</v>
      </c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</row>
    <row r="54" spans="1:47" ht="16.5" customHeight="1">
      <c r="A54" s="1240"/>
      <c r="B54" s="1241"/>
      <c r="C54" s="1241"/>
      <c r="D54" s="138" t="s">
        <v>28</v>
      </c>
      <c r="E54" s="234">
        <v>1409</v>
      </c>
      <c r="F54" s="234">
        <v>14128</v>
      </c>
      <c r="G54" s="234">
        <v>90565</v>
      </c>
      <c r="H54" s="234">
        <v>141260</v>
      </c>
      <c r="I54" s="234">
        <v>349406</v>
      </c>
      <c r="J54" s="234">
        <v>517738</v>
      </c>
      <c r="K54" s="234">
        <v>1308944</v>
      </c>
      <c r="L54" s="234">
        <v>1428529</v>
      </c>
      <c r="M54" s="234">
        <v>3381422</v>
      </c>
      <c r="N54" s="234">
        <v>4409315</v>
      </c>
      <c r="O54" s="234">
        <v>4266271</v>
      </c>
      <c r="P54" s="234">
        <v>2639756</v>
      </c>
      <c r="Q54" s="234">
        <v>1822835</v>
      </c>
      <c r="R54" s="234">
        <v>1362746</v>
      </c>
      <c r="S54" s="234">
        <v>1087041</v>
      </c>
      <c r="T54" s="234">
        <v>870666</v>
      </c>
      <c r="U54" s="234">
        <v>880499</v>
      </c>
      <c r="V54" s="234">
        <v>745848</v>
      </c>
      <c r="W54" s="234">
        <v>374014</v>
      </c>
      <c r="X54" s="234">
        <v>133311</v>
      </c>
      <c r="Y54" s="234">
        <v>641394</v>
      </c>
      <c r="Z54" s="235">
        <v>26467097</v>
      </c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</row>
    <row r="55" spans="1:47" ht="16.5" customHeight="1" thickBot="1">
      <c r="A55" s="1242"/>
      <c r="B55" s="1243"/>
      <c r="C55" s="1243"/>
      <c r="D55" s="142" t="s">
        <v>26</v>
      </c>
      <c r="E55" s="241">
        <v>608</v>
      </c>
      <c r="F55" s="241">
        <v>3312</v>
      </c>
      <c r="G55" s="241">
        <v>10384</v>
      </c>
      <c r="H55" s="241">
        <v>10543</v>
      </c>
      <c r="I55" s="241">
        <v>17925</v>
      </c>
      <c r="J55" s="241">
        <v>19410</v>
      </c>
      <c r="K55" s="241">
        <v>37278</v>
      </c>
      <c r="L55" s="241">
        <v>30490</v>
      </c>
      <c r="M55" s="241">
        <v>59205</v>
      </c>
      <c r="N55" s="241">
        <v>62154</v>
      </c>
      <c r="O55" s="241">
        <v>49211</v>
      </c>
      <c r="P55" s="241">
        <v>24995</v>
      </c>
      <c r="Q55" s="241">
        <v>14390</v>
      </c>
      <c r="R55" s="241">
        <v>9139</v>
      </c>
      <c r="S55" s="241">
        <v>5953</v>
      </c>
      <c r="T55" s="241">
        <v>4008</v>
      </c>
      <c r="U55" s="241">
        <v>3485</v>
      </c>
      <c r="V55" s="241">
        <v>2333</v>
      </c>
      <c r="W55" s="241">
        <v>1161</v>
      </c>
      <c r="X55" s="241">
        <v>360</v>
      </c>
      <c r="Y55" s="241">
        <v>2135</v>
      </c>
      <c r="Z55" s="241">
        <v>368479</v>
      </c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</row>
    <row r="56" spans="1:47" ht="16.5" customHeight="1" thickBot="1">
      <c r="A56" s="133"/>
      <c r="B56" s="133"/>
      <c r="C56" s="133"/>
      <c r="D56" s="133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</row>
    <row r="57" spans="1:47" ht="16.5" customHeight="1">
      <c r="A57" s="133"/>
      <c r="B57" s="133"/>
      <c r="C57" s="133"/>
      <c r="D57" s="133"/>
      <c r="E57" s="221"/>
      <c r="F57" s="221"/>
      <c r="G57" s="1235" t="s">
        <v>422</v>
      </c>
      <c r="H57" s="1236"/>
      <c r="I57" s="1236"/>
      <c r="J57" s="1236"/>
      <c r="K57" s="1227" t="s">
        <v>434</v>
      </c>
      <c r="L57" s="1228"/>
      <c r="M57" s="1231" t="s">
        <v>435</v>
      </c>
      <c r="N57" s="1232"/>
      <c r="O57" s="1232"/>
      <c r="P57" s="1232"/>
      <c r="Q57" s="1232"/>
      <c r="R57" s="1232"/>
      <c r="S57" s="1232"/>
      <c r="T57" s="1233"/>
      <c r="U57" s="1231" t="s">
        <v>436</v>
      </c>
      <c r="V57" s="1232"/>
      <c r="W57" s="1232"/>
      <c r="X57" s="1232"/>
      <c r="Y57" s="1232"/>
      <c r="Z57" s="1234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</row>
    <row r="58" spans="1:47" ht="16.5" customHeight="1">
      <c r="A58" s="133"/>
      <c r="B58" s="133"/>
      <c r="C58" s="133"/>
      <c r="D58" s="133"/>
      <c r="E58" s="221"/>
      <c r="F58" s="221"/>
      <c r="G58" s="1237" t="s">
        <v>437</v>
      </c>
      <c r="H58" s="1220"/>
      <c r="I58" s="1220" t="s">
        <v>438</v>
      </c>
      <c r="J58" s="1220"/>
      <c r="K58" s="1229"/>
      <c r="L58" s="1230"/>
      <c r="M58" s="1220" t="s">
        <v>439</v>
      </c>
      <c r="N58" s="1220"/>
      <c r="O58" s="1220" t="s">
        <v>440</v>
      </c>
      <c r="P58" s="1220"/>
      <c r="Q58" s="1220" t="s">
        <v>441</v>
      </c>
      <c r="R58" s="1220"/>
      <c r="S58" s="1220" t="s">
        <v>442</v>
      </c>
      <c r="T58" s="1220"/>
      <c r="U58" s="1223" t="s">
        <v>437</v>
      </c>
      <c r="V58" s="1224"/>
      <c r="W58" s="1220" t="s">
        <v>443</v>
      </c>
      <c r="X58" s="1220"/>
      <c r="Y58" s="1220" t="s">
        <v>444</v>
      </c>
      <c r="Z58" s="1225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</row>
    <row r="59" spans="1:47" ht="16.5" customHeight="1" thickBot="1">
      <c r="A59" s="133"/>
      <c r="B59" s="133"/>
      <c r="C59" s="133"/>
      <c r="D59" s="133"/>
      <c r="E59" s="221"/>
      <c r="F59" s="221"/>
      <c r="G59" s="1226">
        <v>39</v>
      </c>
      <c r="H59" s="1218"/>
      <c r="I59" s="1218">
        <v>3862</v>
      </c>
      <c r="J59" s="1218"/>
      <c r="K59" s="1218">
        <v>198</v>
      </c>
      <c r="L59" s="1218"/>
      <c r="M59" s="1218">
        <v>577</v>
      </c>
      <c r="N59" s="1218"/>
      <c r="O59" s="1218">
        <v>32</v>
      </c>
      <c r="P59" s="1218"/>
      <c r="Q59" s="1218">
        <v>307</v>
      </c>
      <c r="R59" s="1218"/>
      <c r="S59" s="1221">
        <v>917</v>
      </c>
      <c r="T59" s="1222"/>
      <c r="U59" s="1218">
        <v>61545</v>
      </c>
      <c r="V59" s="1218"/>
      <c r="W59" s="1218">
        <v>26467097</v>
      </c>
      <c r="X59" s="1218"/>
      <c r="Y59" s="1218">
        <v>368479</v>
      </c>
      <c r="Z59" s="1219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</row>
  </sheetData>
  <mergeCells count="48"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5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opLeftCell="B2" zoomScale="60" zoomScaleNormal="60" workbookViewId="0"/>
  </sheetViews>
  <sheetFormatPr defaultRowHeight="13.5"/>
  <cols>
    <col min="31" max="33" width="0" hidden="1" customWidth="1"/>
  </cols>
  <sheetData>
    <row r="1" spans="1:47" ht="18.75">
      <c r="A1" s="1244" t="s">
        <v>58</v>
      </c>
      <c r="B1" s="1245"/>
      <c r="C1" s="1245"/>
      <c r="D1" s="1245"/>
      <c r="E1" s="1245"/>
      <c r="F1" s="1245"/>
      <c r="G1" s="1245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</row>
    <row r="2" spans="1:47" ht="25.5">
      <c r="A2" s="1246" t="s">
        <v>0</v>
      </c>
      <c r="B2" s="1246"/>
      <c r="C2" s="1246"/>
      <c r="D2" s="1246"/>
      <c r="E2" s="1246"/>
      <c r="F2" s="1246"/>
      <c r="G2" s="1246"/>
      <c r="H2" s="1246"/>
      <c r="I2" s="1246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</row>
    <row r="3" spans="1:47" ht="14.25" thickBo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</row>
    <row r="4" spans="1:47" ht="16.5" customHeight="1">
      <c r="A4" s="29" t="s">
        <v>36</v>
      </c>
      <c r="B4" s="30" t="s">
        <v>35</v>
      </c>
      <c r="C4" s="30" t="s">
        <v>1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30" t="s">
        <v>8</v>
      </c>
      <c r="K4" s="30" t="s">
        <v>9</v>
      </c>
      <c r="L4" s="30" t="s">
        <v>10</v>
      </c>
      <c r="M4" s="30" t="s">
        <v>11</v>
      </c>
      <c r="N4" s="30" t="s">
        <v>12</v>
      </c>
      <c r="O4" s="30" t="s">
        <v>13</v>
      </c>
      <c r="P4" s="30" t="s">
        <v>14</v>
      </c>
      <c r="Q4" s="30" t="s">
        <v>15</v>
      </c>
      <c r="R4" s="30" t="s">
        <v>16</v>
      </c>
      <c r="S4" s="30" t="s">
        <v>17</v>
      </c>
      <c r="T4" s="30" t="s">
        <v>18</v>
      </c>
      <c r="U4" s="30" t="s">
        <v>19</v>
      </c>
      <c r="V4" s="30" t="s">
        <v>20</v>
      </c>
      <c r="W4" s="30" t="s">
        <v>21</v>
      </c>
      <c r="X4" s="30" t="s">
        <v>22</v>
      </c>
      <c r="Y4" s="30" t="s">
        <v>23</v>
      </c>
      <c r="Z4" s="31" t="s">
        <v>25</v>
      </c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</row>
    <row r="5" spans="1:47" ht="16.5" customHeight="1">
      <c r="A5" s="1240" t="s">
        <v>32</v>
      </c>
      <c r="B5" s="1241" t="s">
        <v>29</v>
      </c>
      <c r="C5" s="1241" t="s">
        <v>51</v>
      </c>
      <c r="D5" s="26" t="s">
        <v>27</v>
      </c>
      <c r="E5" s="231">
        <v>0</v>
      </c>
      <c r="F5" s="232">
        <v>3.51</v>
      </c>
      <c r="G5" s="232">
        <v>15.94</v>
      </c>
      <c r="H5" s="232">
        <v>12.28</v>
      </c>
      <c r="I5" s="232">
        <v>33.92</v>
      </c>
      <c r="J5" s="232">
        <v>46.19</v>
      </c>
      <c r="K5" s="232">
        <v>259.81</v>
      </c>
      <c r="L5" s="232">
        <v>390.6</v>
      </c>
      <c r="M5" s="232">
        <v>478.45</v>
      </c>
      <c r="N5" s="232">
        <v>843.78</v>
      </c>
      <c r="O5" s="232">
        <v>1169.05</v>
      </c>
      <c r="P5" s="232">
        <v>893.88</v>
      </c>
      <c r="Q5" s="232">
        <v>304.72000000000003</v>
      </c>
      <c r="R5" s="232">
        <v>169.68</v>
      </c>
      <c r="S5" s="232">
        <v>127.6</v>
      </c>
      <c r="T5" s="910">
        <v>99.61</v>
      </c>
      <c r="U5" s="232">
        <v>102.88</v>
      </c>
      <c r="V5" s="232">
        <v>32.72</v>
      </c>
      <c r="W5" s="232">
        <v>23.51</v>
      </c>
      <c r="X5" s="232">
        <v>8.66</v>
      </c>
      <c r="Y5" s="232">
        <v>21.83</v>
      </c>
      <c r="Z5" s="233">
        <v>5038.62</v>
      </c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1:47" ht="16.5" customHeight="1">
      <c r="A6" s="1240"/>
      <c r="B6" s="1241"/>
      <c r="C6" s="1241"/>
      <c r="D6" s="28" t="s">
        <v>28</v>
      </c>
      <c r="E6" s="234">
        <v>0</v>
      </c>
      <c r="F6" s="234">
        <v>249</v>
      </c>
      <c r="G6" s="234">
        <v>1854</v>
      </c>
      <c r="H6" s="234">
        <v>2149</v>
      </c>
      <c r="I6" s="234">
        <v>8472</v>
      </c>
      <c r="J6" s="234">
        <v>14849</v>
      </c>
      <c r="K6" s="234">
        <v>96999</v>
      </c>
      <c r="L6" s="234">
        <v>165746</v>
      </c>
      <c r="M6" s="234">
        <v>221593</v>
      </c>
      <c r="N6" s="234">
        <v>421666</v>
      </c>
      <c r="O6" s="234">
        <v>615042</v>
      </c>
      <c r="P6" s="234">
        <v>494731</v>
      </c>
      <c r="Q6" s="234">
        <v>176088</v>
      </c>
      <c r="R6" s="234">
        <v>102513</v>
      </c>
      <c r="S6" s="234">
        <v>78699</v>
      </c>
      <c r="T6" s="234">
        <v>62860</v>
      </c>
      <c r="U6" s="234">
        <v>66361</v>
      </c>
      <c r="V6" s="234">
        <v>20602</v>
      </c>
      <c r="W6" s="234">
        <v>16365</v>
      </c>
      <c r="X6" s="234">
        <v>5533</v>
      </c>
      <c r="Y6" s="234">
        <v>15758</v>
      </c>
      <c r="Z6" s="235">
        <v>2588129</v>
      </c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16.5" customHeight="1">
      <c r="A7" s="1240"/>
      <c r="B7" s="1241"/>
      <c r="C7" s="1241"/>
      <c r="D7" s="27" t="s">
        <v>26</v>
      </c>
      <c r="E7" s="236">
        <v>0</v>
      </c>
      <c r="F7" s="236">
        <v>70</v>
      </c>
      <c r="G7" s="236">
        <v>301</v>
      </c>
      <c r="H7" s="236">
        <v>182</v>
      </c>
      <c r="I7" s="236">
        <v>336</v>
      </c>
      <c r="J7" s="236">
        <v>408</v>
      </c>
      <c r="K7" s="236">
        <v>2082</v>
      </c>
      <c r="L7" s="236">
        <v>2775</v>
      </c>
      <c r="M7" s="236">
        <v>2948</v>
      </c>
      <c r="N7" s="236">
        <v>4692</v>
      </c>
      <c r="O7" s="236">
        <v>5548</v>
      </c>
      <c r="P7" s="236">
        <v>3610</v>
      </c>
      <c r="Q7" s="236">
        <v>1014</v>
      </c>
      <c r="R7" s="236">
        <v>461</v>
      </c>
      <c r="S7" s="236">
        <v>333</v>
      </c>
      <c r="T7" s="236">
        <v>200</v>
      </c>
      <c r="U7" s="236">
        <v>208</v>
      </c>
      <c r="V7" s="236">
        <v>49</v>
      </c>
      <c r="W7" s="236">
        <v>34</v>
      </c>
      <c r="X7" s="236">
        <v>11</v>
      </c>
      <c r="Y7" s="236">
        <v>32</v>
      </c>
      <c r="Z7" s="237">
        <v>25294</v>
      </c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</row>
    <row r="8" spans="1:47" ht="16.5" customHeight="1">
      <c r="A8" s="1240"/>
      <c r="B8" s="1241"/>
      <c r="C8" s="1241" t="s">
        <v>52</v>
      </c>
      <c r="D8" s="26" t="s">
        <v>27</v>
      </c>
      <c r="E8" s="232">
        <v>1.36</v>
      </c>
      <c r="F8" s="232">
        <v>5.07</v>
      </c>
      <c r="G8" s="232">
        <v>17.559999999999999</v>
      </c>
      <c r="H8" s="232">
        <v>49.83</v>
      </c>
      <c r="I8" s="232">
        <v>102.85</v>
      </c>
      <c r="J8" s="232">
        <v>114.48</v>
      </c>
      <c r="K8" s="232">
        <v>348.09</v>
      </c>
      <c r="L8" s="232">
        <v>163.77000000000001</v>
      </c>
      <c r="M8" s="232">
        <v>142.93</v>
      </c>
      <c r="N8" s="232">
        <v>165.85</v>
      </c>
      <c r="O8" s="232">
        <v>247.16</v>
      </c>
      <c r="P8" s="232">
        <v>142.44999999999999</v>
      </c>
      <c r="Q8" s="232">
        <v>51.5</v>
      </c>
      <c r="R8" s="232">
        <v>57.04</v>
      </c>
      <c r="S8" s="232">
        <v>38.67</v>
      </c>
      <c r="T8" s="232">
        <v>29.56</v>
      </c>
      <c r="U8" s="232">
        <v>31.68</v>
      </c>
      <c r="V8" s="232">
        <v>5.13</v>
      </c>
      <c r="W8" s="232">
        <v>5.4</v>
      </c>
      <c r="X8" s="232">
        <v>2.64</v>
      </c>
      <c r="Y8" s="232">
        <v>0.7</v>
      </c>
      <c r="Z8" s="233">
        <v>1723.72</v>
      </c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</row>
    <row r="9" spans="1:47" ht="16.5" customHeight="1">
      <c r="A9" s="1240"/>
      <c r="B9" s="1241"/>
      <c r="C9" s="1241"/>
      <c r="D9" s="28" t="s">
        <v>28</v>
      </c>
      <c r="E9" s="234">
        <v>14</v>
      </c>
      <c r="F9" s="234">
        <v>184</v>
      </c>
      <c r="G9" s="234">
        <v>1256</v>
      </c>
      <c r="H9" s="234">
        <v>5043</v>
      </c>
      <c r="I9" s="234">
        <v>15630</v>
      </c>
      <c r="J9" s="234">
        <v>22128</v>
      </c>
      <c r="K9" s="234">
        <v>77718</v>
      </c>
      <c r="L9" s="234">
        <v>40960</v>
      </c>
      <c r="M9" s="234">
        <v>40665</v>
      </c>
      <c r="N9" s="234">
        <v>47605</v>
      </c>
      <c r="O9" s="234">
        <v>74340</v>
      </c>
      <c r="P9" s="234">
        <v>47846</v>
      </c>
      <c r="Q9" s="234">
        <v>17657</v>
      </c>
      <c r="R9" s="234">
        <v>20815</v>
      </c>
      <c r="S9" s="234">
        <v>14781</v>
      </c>
      <c r="T9" s="234">
        <v>11233</v>
      </c>
      <c r="U9" s="234">
        <v>12051</v>
      </c>
      <c r="V9" s="234">
        <v>1954</v>
      </c>
      <c r="W9" s="234">
        <v>2389</v>
      </c>
      <c r="X9" s="234">
        <v>1112</v>
      </c>
      <c r="Y9" s="234">
        <v>257</v>
      </c>
      <c r="Z9" s="235">
        <v>455638</v>
      </c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</row>
    <row r="10" spans="1:47" ht="16.5" customHeight="1">
      <c r="A10" s="1240"/>
      <c r="B10" s="1241"/>
      <c r="C10" s="1241"/>
      <c r="D10" s="27" t="s">
        <v>26</v>
      </c>
      <c r="E10" s="236">
        <v>7</v>
      </c>
      <c r="F10" s="236">
        <v>36</v>
      </c>
      <c r="G10" s="236">
        <v>153</v>
      </c>
      <c r="H10" s="236">
        <v>388</v>
      </c>
      <c r="I10" s="236">
        <v>808</v>
      </c>
      <c r="J10" s="236">
        <v>816</v>
      </c>
      <c r="K10" s="236">
        <v>2256</v>
      </c>
      <c r="L10" s="236">
        <v>928</v>
      </c>
      <c r="M10" s="236">
        <v>742</v>
      </c>
      <c r="N10" s="236">
        <v>707</v>
      </c>
      <c r="O10" s="236">
        <v>883</v>
      </c>
      <c r="P10" s="236">
        <v>493</v>
      </c>
      <c r="Q10" s="236">
        <v>145</v>
      </c>
      <c r="R10" s="236">
        <v>143</v>
      </c>
      <c r="S10" s="236">
        <v>76</v>
      </c>
      <c r="T10" s="236">
        <v>50</v>
      </c>
      <c r="U10" s="236">
        <v>46</v>
      </c>
      <c r="V10" s="236">
        <v>7</v>
      </c>
      <c r="W10" s="236">
        <v>5</v>
      </c>
      <c r="X10" s="236">
        <v>3</v>
      </c>
      <c r="Y10" s="236">
        <v>0</v>
      </c>
      <c r="Z10" s="237">
        <v>8692</v>
      </c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</row>
    <row r="11" spans="1:47" ht="16.5" customHeight="1">
      <c r="A11" s="1240"/>
      <c r="B11" s="1241"/>
      <c r="C11" s="1241" t="s">
        <v>53</v>
      </c>
      <c r="D11" s="26" t="s">
        <v>27</v>
      </c>
      <c r="E11" s="232"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0</v>
      </c>
      <c r="K11" s="232">
        <v>1.2</v>
      </c>
      <c r="L11" s="232">
        <v>1.69</v>
      </c>
      <c r="M11" s="232">
        <v>23.99</v>
      </c>
      <c r="N11" s="232">
        <v>35.869999999999997</v>
      </c>
      <c r="O11" s="232">
        <v>67.13</v>
      </c>
      <c r="P11" s="232">
        <v>118.55</v>
      </c>
      <c r="Q11" s="232">
        <v>0.1</v>
      </c>
      <c r="R11" s="232">
        <v>0</v>
      </c>
      <c r="S11" s="232">
        <v>0</v>
      </c>
      <c r="T11" s="232">
        <v>0</v>
      </c>
      <c r="U11" s="232">
        <v>0</v>
      </c>
      <c r="V11" s="232">
        <v>0</v>
      </c>
      <c r="W11" s="232">
        <v>0</v>
      </c>
      <c r="X11" s="232">
        <v>0</v>
      </c>
      <c r="Y11" s="232">
        <v>0</v>
      </c>
      <c r="Z11" s="233">
        <v>248.53</v>
      </c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</row>
    <row r="12" spans="1:47" ht="16.5" customHeight="1">
      <c r="A12" s="1240"/>
      <c r="B12" s="1241"/>
      <c r="C12" s="1241"/>
      <c r="D12" s="28" t="s">
        <v>28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4">
        <v>0</v>
      </c>
      <c r="K12" s="234">
        <v>144</v>
      </c>
      <c r="L12" s="234">
        <v>313</v>
      </c>
      <c r="M12" s="234">
        <v>4885</v>
      </c>
      <c r="N12" s="234">
        <v>8008</v>
      </c>
      <c r="O12" s="234">
        <v>13973</v>
      </c>
      <c r="P12" s="234">
        <v>24492</v>
      </c>
      <c r="Q12" s="234">
        <v>20</v>
      </c>
      <c r="R12" s="234">
        <v>0</v>
      </c>
      <c r="S12" s="234">
        <v>0</v>
      </c>
      <c r="T12" s="234">
        <v>0</v>
      </c>
      <c r="U12" s="234">
        <v>0</v>
      </c>
      <c r="V12" s="234">
        <v>0</v>
      </c>
      <c r="W12" s="234">
        <v>0</v>
      </c>
      <c r="X12" s="234">
        <v>0</v>
      </c>
      <c r="Y12" s="234">
        <v>0</v>
      </c>
      <c r="Z12" s="235">
        <v>51835</v>
      </c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</row>
    <row r="13" spans="1:47" ht="16.5" customHeight="1">
      <c r="A13" s="1240"/>
      <c r="B13" s="1241"/>
      <c r="C13" s="1241"/>
      <c r="D13" s="27" t="s">
        <v>26</v>
      </c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6">
        <v>0</v>
      </c>
      <c r="K13" s="236">
        <v>7</v>
      </c>
      <c r="L13" s="236">
        <v>10</v>
      </c>
      <c r="M13" s="236">
        <v>105</v>
      </c>
      <c r="N13" s="236">
        <v>131</v>
      </c>
      <c r="O13" s="236">
        <v>178</v>
      </c>
      <c r="P13" s="236">
        <v>255</v>
      </c>
      <c r="Q13" s="236">
        <v>0</v>
      </c>
      <c r="R13" s="236">
        <v>0</v>
      </c>
      <c r="S13" s="236">
        <v>0</v>
      </c>
      <c r="T13" s="236">
        <v>0</v>
      </c>
      <c r="U13" s="236">
        <v>0</v>
      </c>
      <c r="V13" s="236">
        <v>0</v>
      </c>
      <c r="W13" s="236">
        <v>0</v>
      </c>
      <c r="X13" s="236">
        <v>0</v>
      </c>
      <c r="Y13" s="236">
        <v>0</v>
      </c>
      <c r="Z13" s="237">
        <v>686</v>
      </c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</row>
    <row r="14" spans="1:47" ht="16.5" customHeight="1">
      <c r="A14" s="1240"/>
      <c r="B14" s="1241"/>
      <c r="C14" s="1247" t="s">
        <v>54</v>
      </c>
      <c r="D14" s="26" t="s">
        <v>27</v>
      </c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0</v>
      </c>
      <c r="K14" s="232">
        <v>0</v>
      </c>
      <c r="L14" s="232">
        <v>0</v>
      </c>
      <c r="M14" s="232">
        <v>34.299999999999997</v>
      </c>
      <c r="N14" s="232">
        <v>1.76</v>
      </c>
      <c r="O14" s="232">
        <v>25.36</v>
      </c>
      <c r="P14" s="232">
        <v>0.98</v>
      </c>
      <c r="Q14" s="232">
        <v>0</v>
      </c>
      <c r="R14" s="232">
        <v>0</v>
      </c>
      <c r="S14" s="232">
        <v>0</v>
      </c>
      <c r="T14" s="232">
        <v>0</v>
      </c>
      <c r="U14" s="232">
        <v>0</v>
      </c>
      <c r="V14" s="232">
        <v>0</v>
      </c>
      <c r="W14" s="232">
        <v>0</v>
      </c>
      <c r="X14" s="232">
        <v>0</v>
      </c>
      <c r="Y14" s="232">
        <v>0</v>
      </c>
      <c r="Z14" s="233">
        <v>62.4</v>
      </c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</row>
    <row r="15" spans="1:47" ht="16.5" customHeight="1">
      <c r="A15" s="1240"/>
      <c r="B15" s="1241"/>
      <c r="C15" s="1247"/>
      <c r="D15" s="28" t="s">
        <v>28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7247</v>
      </c>
      <c r="N15" s="234">
        <v>495</v>
      </c>
      <c r="O15" s="234">
        <v>6185</v>
      </c>
      <c r="P15" s="234">
        <v>195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5">
        <v>14122</v>
      </c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</row>
    <row r="16" spans="1:47" ht="16.5" customHeight="1">
      <c r="A16" s="1240"/>
      <c r="B16" s="1241"/>
      <c r="C16" s="1247"/>
      <c r="D16" s="27" t="s">
        <v>26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154</v>
      </c>
      <c r="N16" s="236">
        <v>7</v>
      </c>
      <c r="O16" s="236">
        <v>74</v>
      </c>
      <c r="P16" s="236">
        <v>2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8">
        <v>237</v>
      </c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</row>
    <row r="17" spans="1:47" ht="16.5" customHeight="1">
      <c r="A17" s="1240"/>
      <c r="B17" s="1241" t="s">
        <v>30</v>
      </c>
      <c r="C17" s="1241"/>
      <c r="D17" s="26" t="s">
        <v>27</v>
      </c>
      <c r="E17" s="232">
        <v>1.36</v>
      </c>
      <c r="F17" s="232">
        <v>8.58</v>
      </c>
      <c r="G17" s="232">
        <v>33.5</v>
      </c>
      <c r="H17" s="232">
        <v>62.11</v>
      </c>
      <c r="I17" s="232">
        <v>136.76999999999998</v>
      </c>
      <c r="J17" s="232">
        <v>160.67000000000002</v>
      </c>
      <c r="K17" s="232">
        <v>609.1</v>
      </c>
      <c r="L17" s="232">
        <v>556.06000000000006</v>
      </c>
      <c r="M17" s="232">
        <v>679.67</v>
      </c>
      <c r="N17" s="232">
        <v>1047.26</v>
      </c>
      <c r="O17" s="232">
        <v>1508.7</v>
      </c>
      <c r="P17" s="232">
        <v>1155.8599999999999</v>
      </c>
      <c r="Q17" s="232">
        <v>356.32000000000005</v>
      </c>
      <c r="R17" s="232">
        <v>226.72</v>
      </c>
      <c r="S17" s="232">
        <v>166.26999999999998</v>
      </c>
      <c r="T17" s="232">
        <v>129.16999999999999</v>
      </c>
      <c r="U17" s="232">
        <v>134.56</v>
      </c>
      <c r="V17" s="232">
        <v>37.85</v>
      </c>
      <c r="W17" s="232">
        <v>28.910000000000004</v>
      </c>
      <c r="X17" s="232">
        <v>11.3</v>
      </c>
      <c r="Y17" s="232">
        <v>22.529999999999998</v>
      </c>
      <c r="Z17" s="233">
        <v>7073.2699999999995</v>
      </c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</row>
    <row r="18" spans="1:47" ht="16.5" customHeight="1">
      <c r="A18" s="1240"/>
      <c r="B18" s="1241"/>
      <c r="C18" s="1241"/>
      <c r="D18" s="28" t="s">
        <v>28</v>
      </c>
      <c r="E18" s="234">
        <v>14</v>
      </c>
      <c r="F18" s="234">
        <v>433</v>
      </c>
      <c r="G18" s="234">
        <v>3110</v>
      </c>
      <c r="H18" s="234">
        <v>7192</v>
      </c>
      <c r="I18" s="234">
        <v>24102</v>
      </c>
      <c r="J18" s="234">
        <v>36977</v>
      </c>
      <c r="K18" s="234">
        <v>174861</v>
      </c>
      <c r="L18" s="234">
        <v>207019</v>
      </c>
      <c r="M18" s="234">
        <v>274390</v>
      </c>
      <c r="N18" s="234">
        <v>477774</v>
      </c>
      <c r="O18" s="234">
        <v>709540</v>
      </c>
      <c r="P18" s="234">
        <v>567264</v>
      </c>
      <c r="Q18" s="234">
        <v>193765</v>
      </c>
      <c r="R18" s="234">
        <v>123328</v>
      </c>
      <c r="S18" s="234">
        <v>93480</v>
      </c>
      <c r="T18" s="234">
        <v>74093</v>
      </c>
      <c r="U18" s="234">
        <v>78412</v>
      </c>
      <c r="V18" s="234">
        <v>22556</v>
      </c>
      <c r="W18" s="234">
        <v>18754</v>
      </c>
      <c r="X18" s="234">
        <v>6645</v>
      </c>
      <c r="Y18" s="234">
        <v>16015</v>
      </c>
      <c r="Z18" s="235">
        <v>3109724</v>
      </c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</row>
    <row r="19" spans="1:47" ht="16.5" customHeight="1">
      <c r="A19" s="1240"/>
      <c r="B19" s="1241"/>
      <c r="C19" s="1241"/>
      <c r="D19" s="27" t="s">
        <v>26</v>
      </c>
      <c r="E19" s="239">
        <v>7</v>
      </c>
      <c r="F19" s="239">
        <v>106</v>
      </c>
      <c r="G19" s="239">
        <v>454</v>
      </c>
      <c r="H19" s="239">
        <v>570</v>
      </c>
      <c r="I19" s="239">
        <v>1144</v>
      </c>
      <c r="J19" s="239">
        <v>1224</v>
      </c>
      <c r="K19" s="239">
        <v>4345</v>
      </c>
      <c r="L19" s="239">
        <v>3713</v>
      </c>
      <c r="M19" s="239">
        <v>3949</v>
      </c>
      <c r="N19" s="239">
        <v>5537</v>
      </c>
      <c r="O19" s="239">
        <v>6683</v>
      </c>
      <c r="P19" s="239">
        <v>4360</v>
      </c>
      <c r="Q19" s="239">
        <v>1159</v>
      </c>
      <c r="R19" s="239">
        <v>604</v>
      </c>
      <c r="S19" s="239">
        <v>409</v>
      </c>
      <c r="T19" s="239">
        <v>250</v>
      </c>
      <c r="U19" s="239">
        <v>254</v>
      </c>
      <c r="V19" s="239">
        <v>56</v>
      </c>
      <c r="W19" s="239">
        <v>39</v>
      </c>
      <c r="X19" s="239">
        <v>14</v>
      </c>
      <c r="Y19" s="239">
        <v>32</v>
      </c>
      <c r="Z19" s="240">
        <v>34909</v>
      </c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</row>
    <row r="20" spans="1:47" ht="16.5" customHeight="1">
      <c r="A20" s="1240"/>
      <c r="B20" s="1241" t="s">
        <v>31</v>
      </c>
      <c r="C20" s="1247" t="s">
        <v>55</v>
      </c>
      <c r="D20" s="26" t="s">
        <v>27</v>
      </c>
      <c r="E20" s="232">
        <v>0</v>
      </c>
      <c r="F20" s="232">
        <v>0</v>
      </c>
      <c r="G20" s="232">
        <v>0</v>
      </c>
      <c r="H20" s="232">
        <v>0</v>
      </c>
      <c r="I20" s="232">
        <v>1.1499999999999999</v>
      </c>
      <c r="J20" s="232">
        <v>5.79</v>
      </c>
      <c r="K20" s="232">
        <v>6.32</v>
      </c>
      <c r="L20" s="232">
        <v>1.73</v>
      </c>
      <c r="M20" s="232">
        <v>0</v>
      </c>
      <c r="N20" s="232">
        <v>0</v>
      </c>
      <c r="O20" s="232">
        <v>0</v>
      </c>
      <c r="P20" s="232">
        <v>0</v>
      </c>
      <c r="Q20" s="232">
        <v>0</v>
      </c>
      <c r="R20" s="232">
        <v>0</v>
      </c>
      <c r="S20" s="232">
        <v>0</v>
      </c>
      <c r="T20" s="232">
        <v>0</v>
      </c>
      <c r="U20" s="232">
        <v>0</v>
      </c>
      <c r="V20" s="232">
        <v>0</v>
      </c>
      <c r="W20" s="232">
        <v>0</v>
      </c>
      <c r="X20" s="232">
        <v>0</v>
      </c>
      <c r="Y20" s="232">
        <v>0</v>
      </c>
      <c r="Z20" s="233">
        <v>14.99</v>
      </c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</row>
    <row r="21" spans="1:47" ht="16.5" customHeight="1">
      <c r="A21" s="1240"/>
      <c r="B21" s="1241"/>
      <c r="C21" s="1247"/>
      <c r="D21" s="28" t="s">
        <v>28</v>
      </c>
      <c r="E21" s="234">
        <v>0</v>
      </c>
      <c r="F21" s="234">
        <v>0</v>
      </c>
      <c r="G21" s="234">
        <v>0</v>
      </c>
      <c r="H21" s="234">
        <v>0</v>
      </c>
      <c r="I21" s="234">
        <v>64</v>
      </c>
      <c r="J21" s="234">
        <v>407</v>
      </c>
      <c r="K21" s="234">
        <v>442</v>
      </c>
      <c r="L21" s="234">
        <v>138</v>
      </c>
      <c r="M21" s="234">
        <v>0</v>
      </c>
      <c r="N21" s="234">
        <v>0</v>
      </c>
      <c r="O21" s="234">
        <v>0</v>
      </c>
      <c r="P21" s="234">
        <v>0</v>
      </c>
      <c r="Q21" s="234">
        <v>0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0</v>
      </c>
      <c r="Z21" s="235">
        <v>1051</v>
      </c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</row>
    <row r="22" spans="1:47" ht="16.5" customHeight="1">
      <c r="A22" s="1240"/>
      <c r="B22" s="1241"/>
      <c r="C22" s="1247"/>
      <c r="D22" s="27" t="s">
        <v>26</v>
      </c>
      <c r="E22" s="236">
        <v>0</v>
      </c>
      <c r="F22" s="236">
        <v>0</v>
      </c>
      <c r="G22" s="236">
        <v>0</v>
      </c>
      <c r="H22" s="236">
        <v>0</v>
      </c>
      <c r="I22" s="236">
        <v>1</v>
      </c>
      <c r="J22" s="236">
        <v>7</v>
      </c>
      <c r="K22" s="236">
        <v>4</v>
      </c>
      <c r="L22" s="236">
        <v>1</v>
      </c>
      <c r="M22" s="236">
        <v>0</v>
      </c>
      <c r="N22" s="236">
        <v>0</v>
      </c>
      <c r="O22" s="236">
        <v>0</v>
      </c>
      <c r="P22" s="236">
        <v>0</v>
      </c>
      <c r="Q22" s="236">
        <v>0</v>
      </c>
      <c r="R22" s="236">
        <v>0</v>
      </c>
      <c r="S22" s="236">
        <v>0</v>
      </c>
      <c r="T22" s="236">
        <v>0</v>
      </c>
      <c r="U22" s="236">
        <v>0</v>
      </c>
      <c r="V22" s="236">
        <v>0</v>
      </c>
      <c r="W22" s="236">
        <v>0</v>
      </c>
      <c r="X22" s="236">
        <v>0</v>
      </c>
      <c r="Y22" s="236">
        <v>0</v>
      </c>
      <c r="Z22" s="237">
        <v>13</v>
      </c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</row>
    <row r="23" spans="1:47" ht="16.5" customHeight="1">
      <c r="A23" s="1240"/>
      <c r="B23" s="1241"/>
      <c r="C23" s="1247" t="s">
        <v>56</v>
      </c>
      <c r="D23" s="26" t="s">
        <v>27</v>
      </c>
      <c r="E23" s="232">
        <v>0</v>
      </c>
      <c r="F23" s="232">
        <v>0.62</v>
      </c>
      <c r="G23" s="232">
        <v>5.75</v>
      </c>
      <c r="H23" s="232">
        <v>0.17</v>
      </c>
      <c r="I23" s="232">
        <v>0</v>
      </c>
      <c r="J23" s="232">
        <v>0</v>
      </c>
      <c r="K23" s="232">
        <v>0</v>
      </c>
      <c r="L23" s="232">
        <v>0</v>
      </c>
      <c r="M23" s="232">
        <v>0</v>
      </c>
      <c r="N23" s="232">
        <v>0.12</v>
      </c>
      <c r="O23" s="232">
        <v>0</v>
      </c>
      <c r="P23" s="232">
        <v>0</v>
      </c>
      <c r="Q23" s="232">
        <v>0</v>
      </c>
      <c r="R23" s="232">
        <v>0</v>
      </c>
      <c r="S23" s="232">
        <v>0</v>
      </c>
      <c r="T23" s="232">
        <v>0</v>
      </c>
      <c r="U23" s="232">
        <v>0</v>
      </c>
      <c r="V23" s="232">
        <v>0</v>
      </c>
      <c r="W23" s="232">
        <v>0</v>
      </c>
      <c r="X23" s="232">
        <v>0</v>
      </c>
      <c r="Y23" s="232">
        <v>0</v>
      </c>
      <c r="Z23" s="233">
        <v>6.66</v>
      </c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</row>
    <row r="24" spans="1:47" ht="16.5" customHeight="1">
      <c r="A24" s="1240"/>
      <c r="B24" s="1241"/>
      <c r="C24" s="1247"/>
      <c r="D24" s="28" t="s">
        <v>28</v>
      </c>
      <c r="E24" s="234">
        <v>0</v>
      </c>
      <c r="F24" s="234">
        <v>11</v>
      </c>
      <c r="G24" s="234">
        <v>220</v>
      </c>
      <c r="H24" s="234">
        <v>5</v>
      </c>
      <c r="I24" s="234">
        <v>0</v>
      </c>
      <c r="J24" s="234">
        <v>0</v>
      </c>
      <c r="K24" s="234">
        <v>0</v>
      </c>
      <c r="L24" s="234">
        <v>0</v>
      </c>
      <c r="M24" s="234">
        <v>0</v>
      </c>
      <c r="N24" s="234">
        <v>9</v>
      </c>
      <c r="O24" s="234">
        <v>0</v>
      </c>
      <c r="P24" s="234">
        <v>0</v>
      </c>
      <c r="Q24" s="234">
        <v>0</v>
      </c>
      <c r="R24" s="234">
        <v>0</v>
      </c>
      <c r="S24" s="234">
        <v>0</v>
      </c>
      <c r="T24" s="234">
        <v>0</v>
      </c>
      <c r="U24" s="234">
        <v>0</v>
      </c>
      <c r="V24" s="234">
        <v>0</v>
      </c>
      <c r="W24" s="234">
        <v>0</v>
      </c>
      <c r="X24" s="234">
        <v>0</v>
      </c>
      <c r="Y24" s="234">
        <v>0</v>
      </c>
      <c r="Z24" s="235">
        <v>245</v>
      </c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</row>
    <row r="25" spans="1:47" ht="16.5" customHeight="1">
      <c r="A25" s="1240"/>
      <c r="B25" s="1241"/>
      <c r="C25" s="1247"/>
      <c r="D25" s="27" t="s">
        <v>26</v>
      </c>
      <c r="E25" s="236">
        <v>0</v>
      </c>
      <c r="F25" s="236">
        <v>1</v>
      </c>
      <c r="G25" s="236">
        <v>28</v>
      </c>
      <c r="H25" s="236">
        <v>0</v>
      </c>
      <c r="I25" s="236">
        <v>0</v>
      </c>
      <c r="J25" s="236">
        <v>0</v>
      </c>
      <c r="K25" s="236">
        <v>0</v>
      </c>
      <c r="L25" s="236">
        <v>0</v>
      </c>
      <c r="M25" s="236">
        <v>0</v>
      </c>
      <c r="N25" s="236">
        <v>0</v>
      </c>
      <c r="O25" s="236">
        <v>0</v>
      </c>
      <c r="P25" s="236">
        <v>0</v>
      </c>
      <c r="Q25" s="236">
        <v>0</v>
      </c>
      <c r="R25" s="236">
        <v>0</v>
      </c>
      <c r="S25" s="236">
        <v>0</v>
      </c>
      <c r="T25" s="236">
        <v>0</v>
      </c>
      <c r="U25" s="236">
        <v>0</v>
      </c>
      <c r="V25" s="236">
        <v>0</v>
      </c>
      <c r="W25" s="236">
        <v>0</v>
      </c>
      <c r="X25" s="236">
        <v>0</v>
      </c>
      <c r="Y25" s="236">
        <v>0</v>
      </c>
      <c r="Z25" s="238">
        <v>29</v>
      </c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</row>
    <row r="26" spans="1:47" ht="16.5" customHeight="1">
      <c r="A26" s="1240"/>
      <c r="B26" s="1241" t="s">
        <v>30</v>
      </c>
      <c r="C26" s="1241"/>
      <c r="D26" s="26" t="s">
        <v>27</v>
      </c>
      <c r="E26" s="232">
        <v>0</v>
      </c>
      <c r="F26" s="232">
        <v>0.62</v>
      </c>
      <c r="G26" s="232">
        <v>5.75</v>
      </c>
      <c r="H26" s="232">
        <v>0.17</v>
      </c>
      <c r="I26" s="232">
        <v>1.1499999999999999</v>
      </c>
      <c r="J26" s="232">
        <v>5.79</v>
      </c>
      <c r="K26" s="232">
        <v>6.32</v>
      </c>
      <c r="L26" s="232">
        <v>1.73</v>
      </c>
      <c r="M26" s="232">
        <v>0</v>
      </c>
      <c r="N26" s="232">
        <v>0.12</v>
      </c>
      <c r="O26" s="232">
        <v>0</v>
      </c>
      <c r="P26" s="232">
        <v>0</v>
      </c>
      <c r="Q26" s="232">
        <v>0</v>
      </c>
      <c r="R26" s="232">
        <v>0</v>
      </c>
      <c r="S26" s="232">
        <v>0</v>
      </c>
      <c r="T26" s="232">
        <v>0</v>
      </c>
      <c r="U26" s="232">
        <v>0</v>
      </c>
      <c r="V26" s="232">
        <v>0</v>
      </c>
      <c r="W26" s="232">
        <v>0</v>
      </c>
      <c r="X26" s="232">
        <v>0</v>
      </c>
      <c r="Y26" s="232">
        <v>0</v>
      </c>
      <c r="Z26" s="233">
        <v>21.65</v>
      </c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</row>
    <row r="27" spans="1:47" ht="16.5" customHeight="1">
      <c r="A27" s="1240"/>
      <c r="B27" s="1241"/>
      <c r="C27" s="1241"/>
      <c r="D27" s="28" t="s">
        <v>28</v>
      </c>
      <c r="E27" s="234">
        <v>0</v>
      </c>
      <c r="F27" s="234">
        <v>11</v>
      </c>
      <c r="G27" s="234">
        <v>220</v>
      </c>
      <c r="H27" s="234">
        <v>5</v>
      </c>
      <c r="I27" s="234">
        <v>64</v>
      </c>
      <c r="J27" s="234">
        <v>407</v>
      </c>
      <c r="K27" s="234">
        <v>442</v>
      </c>
      <c r="L27" s="234">
        <v>138</v>
      </c>
      <c r="M27" s="234">
        <v>0</v>
      </c>
      <c r="N27" s="234">
        <v>9</v>
      </c>
      <c r="O27" s="234">
        <v>0</v>
      </c>
      <c r="P27" s="234">
        <v>0</v>
      </c>
      <c r="Q27" s="234">
        <v>0</v>
      </c>
      <c r="R27" s="234">
        <v>0</v>
      </c>
      <c r="S27" s="234">
        <v>0</v>
      </c>
      <c r="T27" s="234">
        <v>0</v>
      </c>
      <c r="U27" s="234">
        <v>0</v>
      </c>
      <c r="V27" s="234">
        <v>0</v>
      </c>
      <c r="W27" s="234">
        <v>0</v>
      </c>
      <c r="X27" s="234">
        <v>0</v>
      </c>
      <c r="Y27" s="234">
        <v>0</v>
      </c>
      <c r="Z27" s="235">
        <v>1296</v>
      </c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  <row r="28" spans="1:47" ht="16.5" customHeight="1">
      <c r="A28" s="1240"/>
      <c r="B28" s="1241"/>
      <c r="C28" s="1241"/>
      <c r="D28" s="27" t="s">
        <v>26</v>
      </c>
      <c r="E28" s="239">
        <v>0</v>
      </c>
      <c r="F28" s="239">
        <v>1</v>
      </c>
      <c r="G28" s="239">
        <v>28</v>
      </c>
      <c r="H28" s="239">
        <v>0</v>
      </c>
      <c r="I28" s="239">
        <v>1</v>
      </c>
      <c r="J28" s="239">
        <v>7</v>
      </c>
      <c r="K28" s="239">
        <v>4</v>
      </c>
      <c r="L28" s="239">
        <v>1</v>
      </c>
      <c r="M28" s="239">
        <v>0</v>
      </c>
      <c r="N28" s="239">
        <v>0</v>
      </c>
      <c r="O28" s="239">
        <v>0</v>
      </c>
      <c r="P28" s="239">
        <v>0</v>
      </c>
      <c r="Q28" s="239">
        <v>0</v>
      </c>
      <c r="R28" s="239">
        <v>0</v>
      </c>
      <c r="S28" s="239">
        <v>0</v>
      </c>
      <c r="T28" s="239">
        <v>0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40">
        <v>42</v>
      </c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</row>
    <row r="29" spans="1:47" ht="16.5" customHeight="1">
      <c r="A29" s="1240" t="s">
        <v>24</v>
      </c>
      <c r="B29" s="1241"/>
      <c r="C29" s="1241"/>
      <c r="D29" s="26" t="s">
        <v>27</v>
      </c>
      <c r="E29" s="232">
        <v>1.36</v>
      </c>
      <c r="F29" s="232">
        <v>9.1999999999999993</v>
      </c>
      <c r="G29" s="232">
        <v>39.25</v>
      </c>
      <c r="H29" s="232">
        <v>62.28</v>
      </c>
      <c r="I29" s="232">
        <v>137.91999999999999</v>
      </c>
      <c r="J29" s="232">
        <v>166.46</v>
      </c>
      <c r="K29" s="232">
        <v>615.42000000000007</v>
      </c>
      <c r="L29" s="232">
        <v>557.79000000000008</v>
      </c>
      <c r="M29" s="232">
        <v>679.67</v>
      </c>
      <c r="N29" s="232">
        <v>1047.3799999999999</v>
      </c>
      <c r="O29" s="232">
        <v>1508.7</v>
      </c>
      <c r="P29" s="232">
        <v>1155.8599999999999</v>
      </c>
      <c r="Q29" s="232">
        <v>356.32000000000005</v>
      </c>
      <c r="R29" s="232">
        <v>226.72</v>
      </c>
      <c r="S29" s="232">
        <v>166.26999999999998</v>
      </c>
      <c r="T29" s="232">
        <v>129.16999999999999</v>
      </c>
      <c r="U29" s="232">
        <v>134.56</v>
      </c>
      <c r="V29" s="232">
        <v>37.85</v>
      </c>
      <c r="W29" s="232">
        <v>28.910000000000004</v>
      </c>
      <c r="X29" s="232">
        <v>11.3</v>
      </c>
      <c r="Y29" s="232">
        <v>22.529999999999998</v>
      </c>
      <c r="Z29" s="233">
        <v>7094.9199999999992</v>
      </c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</row>
    <row r="30" spans="1:47" ht="16.5" customHeight="1">
      <c r="A30" s="1240"/>
      <c r="B30" s="1241"/>
      <c r="C30" s="1241"/>
      <c r="D30" s="28" t="s">
        <v>28</v>
      </c>
      <c r="E30" s="234">
        <v>14</v>
      </c>
      <c r="F30" s="234">
        <v>444</v>
      </c>
      <c r="G30" s="234">
        <v>3330</v>
      </c>
      <c r="H30" s="234">
        <v>7197</v>
      </c>
      <c r="I30" s="234">
        <v>24166</v>
      </c>
      <c r="J30" s="234">
        <v>37384</v>
      </c>
      <c r="K30" s="234">
        <v>175303</v>
      </c>
      <c r="L30" s="234">
        <v>207157</v>
      </c>
      <c r="M30" s="234">
        <v>274390</v>
      </c>
      <c r="N30" s="234">
        <v>477783</v>
      </c>
      <c r="O30" s="234">
        <v>709540</v>
      </c>
      <c r="P30" s="234">
        <v>567264</v>
      </c>
      <c r="Q30" s="234">
        <v>193765</v>
      </c>
      <c r="R30" s="234">
        <v>123328</v>
      </c>
      <c r="S30" s="234">
        <v>93480</v>
      </c>
      <c r="T30" s="234">
        <v>74093</v>
      </c>
      <c r="U30" s="234">
        <v>78412</v>
      </c>
      <c r="V30" s="234">
        <v>22556</v>
      </c>
      <c r="W30" s="234">
        <v>18754</v>
      </c>
      <c r="X30" s="234">
        <v>6645</v>
      </c>
      <c r="Y30" s="234">
        <v>16015</v>
      </c>
      <c r="Z30" s="235">
        <v>3111020</v>
      </c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</row>
    <row r="31" spans="1:47" ht="16.5" customHeight="1">
      <c r="A31" s="1240"/>
      <c r="B31" s="1241"/>
      <c r="C31" s="1241"/>
      <c r="D31" s="27" t="s">
        <v>26</v>
      </c>
      <c r="E31" s="239">
        <v>7</v>
      </c>
      <c r="F31" s="239">
        <v>107</v>
      </c>
      <c r="G31" s="239">
        <v>482</v>
      </c>
      <c r="H31" s="239">
        <v>570</v>
      </c>
      <c r="I31" s="239">
        <v>1145</v>
      </c>
      <c r="J31" s="239">
        <v>1231</v>
      </c>
      <c r="K31" s="239">
        <v>4349</v>
      </c>
      <c r="L31" s="239">
        <v>3714</v>
      </c>
      <c r="M31" s="239">
        <v>3949</v>
      </c>
      <c r="N31" s="239">
        <v>5537</v>
      </c>
      <c r="O31" s="239">
        <v>6683</v>
      </c>
      <c r="P31" s="239">
        <v>4360</v>
      </c>
      <c r="Q31" s="239">
        <v>1159</v>
      </c>
      <c r="R31" s="239">
        <v>604</v>
      </c>
      <c r="S31" s="239">
        <v>409</v>
      </c>
      <c r="T31" s="239">
        <v>250</v>
      </c>
      <c r="U31" s="239">
        <v>254</v>
      </c>
      <c r="V31" s="239">
        <v>56</v>
      </c>
      <c r="W31" s="239">
        <v>39</v>
      </c>
      <c r="X31" s="239">
        <v>14</v>
      </c>
      <c r="Y31" s="239">
        <v>32</v>
      </c>
      <c r="Z31" s="240">
        <v>34951</v>
      </c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</row>
    <row r="32" spans="1:47" ht="16.5" customHeight="1">
      <c r="A32" s="1240" t="s">
        <v>34</v>
      </c>
      <c r="B32" s="1241" t="s">
        <v>29</v>
      </c>
      <c r="C32" s="1247" t="s">
        <v>53</v>
      </c>
      <c r="D32" s="26" t="s">
        <v>27</v>
      </c>
      <c r="E32" s="232">
        <v>0</v>
      </c>
      <c r="F32" s="232">
        <v>0</v>
      </c>
      <c r="G32" s="232">
        <v>0</v>
      </c>
      <c r="H32" s="232">
        <v>0</v>
      </c>
      <c r="I32" s="232">
        <v>0</v>
      </c>
      <c r="J32" s="232">
        <v>0</v>
      </c>
      <c r="K32" s="232">
        <v>0</v>
      </c>
      <c r="L32" s="232">
        <v>8.89</v>
      </c>
      <c r="M32" s="232">
        <v>26.48</v>
      </c>
      <c r="N32" s="232">
        <v>25.79</v>
      </c>
      <c r="O32" s="232">
        <v>26.48</v>
      </c>
      <c r="P32" s="232">
        <v>38.549999999999997</v>
      </c>
      <c r="Q32" s="232">
        <v>52.23</v>
      </c>
      <c r="R32" s="232">
        <v>48.25</v>
      </c>
      <c r="S32" s="232">
        <v>20.8</v>
      </c>
      <c r="T32" s="232">
        <v>22.14</v>
      </c>
      <c r="U32" s="232">
        <v>40.299999999999997</v>
      </c>
      <c r="V32" s="232">
        <v>7.34</v>
      </c>
      <c r="W32" s="232">
        <v>32.25</v>
      </c>
      <c r="X32" s="232">
        <v>11.03</v>
      </c>
      <c r="Y32" s="232">
        <v>50.61</v>
      </c>
      <c r="Z32" s="233">
        <v>411.14</v>
      </c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</row>
    <row r="33" spans="1:47" ht="16.5" customHeight="1">
      <c r="A33" s="1240"/>
      <c r="B33" s="1241"/>
      <c r="C33" s="1247"/>
      <c r="D33" s="28" t="s">
        <v>28</v>
      </c>
      <c r="E33" s="234">
        <v>0</v>
      </c>
      <c r="F33" s="234">
        <v>0</v>
      </c>
      <c r="G33" s="234">
        <v>0</v>
      </c>
      <c r="H33" s="234">
        <v>0</v>
      </c>
      <c r="I33" s="234">
        <v>0</v>
      </c>
      <c r="J33" s="234">
        <v>0</v>
      </c>
      <c r="K33" s="234">
        <v>0</v>
      </c>
      <c r="L33" s="234">
        <v>1370</v>
      </c>
      <c r="M33" s="234">
        <v>4880</v>
      </c>
      <c r="N33" s="234">
        <v>5345</v>
      </c>
      <c r="O33" s="234">
        <v>5869</v>
      </c>
      <c r="P33" s="234">
        <v>8540</v>
      </c>
      <c r="Q33" s="234">
        <v>12123</v>
      </c>
      <c r="R33" s="234">
        <v>11217</v>
      </c>
      <c r="S33" s="234">
        <v>5231</v>
      </c>
      <c r="T33" s="234">
        <v>5705</v>
      </c>
      <c r="U33" s="234">
        <v>9173</v>
      </c>
      <c r="V33" s="234">
        <v>1681</v>
      </c>
      <c r="W33" s="234">
        <v>7409</v>
      </c>
      <c r="X33" s="234">
        <v>2493</v>
      </c>
      <c r="Y33" s="234">
        <v>11586</v>
      </c>
      <c r="Z33" s="235">
        <v>92622</v>
      </c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</row>
    <row r="34" spans="1:47" ht="16.5" customHeight="1">
      <c r="A34" s="1240"/>
      <c r="B34" s="1241"/>
      <c r="C34" s="1247"/>
      <c r="D34" s="27" t="s">
        <v>26</v>
      </c>
      <c r="E34" s="236">
        <v>0</v>
      </c>
      <c r="F34" s="236">
        <v>0</v>
      </c>
      <c r="G34" s="236">
        <v>0</v>
      </c>
      <c r="H34" s="236">
        <v>0</v>
      </c>
      <c r="I34" s="236">
        <v>0</v>
      </c>
      <c r="J34" s="236">
        <v>0</v>
      </c>
      <c r="K34" s="236">
        <v>0</v>
      </c>
      <c r="L34" s="236">
        <v>24</v>
      </c>
      <c r="M34" s="236">
        <v>104</v>
      </c>
      <c r="N34" s="236">
        <v>82</v>
      </c>
      <c r="O34" s="236">
        <v>67</v>
      </c>
      <c r="P34" s="236">
        <v>69</v>
      </c>
      <c r="Q34" s="236">
        <v>109</v>
      </c>
      <c r="R34" s="236">
        <v>75</v>
      </c>
      <c r="S34" s="236">
        <v>25</v>
      </c>
      <c r="T34" s="236">
        <v>25</v>
      </c>
      <c r="U34" s="236">
        <v>50</v>
      </c>
      <c r="V34" s="236">
        <v>10</v>
      </c>
      <c r="W34" s="236">
        <v>38</v>
      </c>
      <c r="X34" s="236">
        <v>17</v>
      </c>
      <c r="Y34" s="236">
        <v>65</v>
      </c>
      <c r="Z34" s="237">
        <v>760</v>
      </c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</row>
    <row r="35" spans="1:47" ht="16.5" customHeight="1">
      <c r="A35" s="1240"/>
      <c r="B35" s="1241"/>
      <c r="C35" s="1247" t="s">
        <v>54</v>
      </c>
      <c r="D35" s="26" t="s">
        <v>27</v>
      </c>
      <c r="E35" s="232">
        <v>0</v>
      </c>
      <c r="F35" s="232">
        <v>0</v>
      </c>
      <c r="G35" s="232">
        <v>0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232">
        <v>0</v>
      </c>
      <c r="N35" s="232">
        <v>0</v>
      </c>
      <c r="O35" s="232">
        <v>0</v>
      </c>
      <c r="P35" s="232">
        <v>0</v>
      </c>
      <c r="Q35" s="232">
        <v>0</v>
      </c>
      <c r="R35" s="232">
        <v>0</v>
      </c>
      <c r="S35" s="232">
        <v>0</v>
      </c>
      <c r="T35" s="232">
        <v>0</v>
      </c>
      <c r="U35" s="232">
        <v>0</v>
      </c>
      <c r="V35" s="232">
        <v>0</v>
      </c>
      <c r="W35" s="232">
        <v>0</v>
      </c>
      <c r="X35" s="232">
        <v>0</v>
      </c>
      <c r="Y35" s="232">
        <v>0</v>
      </c>
      <c r="Z35" s="233">
        <v>0</v>
      </c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</row>
    <row r="36" spans="1:47" ht="16.5" customHeight="1">
      <c r="A36" s="1240"/>
      <c r="B36" s="1241"/>
      <c r="C36" s="1247"/>
      <c r="D36" s="28" t="s">
        <v>28</v>
      </c>
      <c r="E36" s="234">
        <v>0</v>
      </c>
      <c r="F36" s="234">
        <v>0</v>
      </c>
      <c r="G36" s="234">
        <v>0</v>
      </c>
      <c r="H36" s="234">
        <v>0</v>
      </c>
      <c r="I36" s="234">
        <v>0</v>
      </c>
      <c r="J36" s="234">
        <v>0</v>
      </c>
      <c r="K36" s="234">
        <v>0</v>
      </c>
      <c r="L36" s="234">
        <v>0</v>
      </c>
      <c r="M36" s="234">
        <v>0</v>
      </c>
      <c r="N36" s="234">
        <v>0</v>
      </c>
      <c r="O36" s="234">
        <v>0</v>
      </c>
      <c r="P36" s="234">
        <v>0</v>
      </c>
      <c r="Q36" s="234">
        <v>0</v>
      </c>
      <c r="R36" s="234">
        <v>0</v>
      </c>
      <c r="S36" s="234">
        <v>0</v>
      </c>
      <c r="T36" s="234">
        <v>0</v>
      </c>
      <c r="U36" s="234">
        <v>0</v>
      </c>
      <c r="V36" s="234">
        <v>0</v>
      </c>
      <c r="W36" s="234">
        <v>0</v>
      </c>
      <c r="X36" s="234">
        <v>0</v>
      </c>
      <c r="Y36" s="234">
        <v>0</v>
      </c>
      <c r="Z36" s="235">
        <v>0</v>
      </c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</row>
    <row r="37" spans="1:47" ht="16.5" customHeight="1">
      <c r="A37" s="1240"/>
      <c r="B37" s="1241"/>
      <c r="C37" s="1247"/>
      <c r="D37" s="27" t="s">
        <v>26</v>
      </c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6">
        <v>0</v>
      </c>
      <c r="K37" s="236">
        <v>0</v>
      </c>
      <c r="L37" s="236">
        <v>0</v>
      </c>
      <c r="M37" s="236">
        <v>0</v>
      </c>
      <c r="N37" s="236">
        <v>0</v>
      </c>
      <c r="O37" s="236">
        <v>0</v>
      </c>
      <c r="P37" s="236">
        <v>0</v>
      </c>
      <c r="Q37" s="236">
        <v>0</v>
      </c>
      <c r="R37" s="236">
        <v>0</v>
      </c>
      <c r="S37" s="236">
        <v>0</v>
      </c>
      <c r="T37" s="236">
        <v>0</v>
      </c>
      <c r="U37" s="236">
        <v>0</v>
      </c>
      <c r="V37" s="236">
        <v>0</v>
      </c>
      <c r="W37" s="236">
        <v>0</v>
      </c>
      <c r="X37" s="236">
        <v>0</v>
      </c>
      <c r="Y37" s="236">
        <v>0</v>
      </c>
      <c r="Z37" s="237">
        <v>0</v>
      </c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</row>
    <row r="38" spans="1:47" ht="16.5" customHeight="1">
      <c r="A38" s="1240"/>
      <c r="B38" s="1241" t="s">
        <v>30</v>
      </c>
      <c r="C38" s="1241"/>
      <c r="D38" s="26" t="s">
        <v>27</v>
      </c>
      <c r="E38" s="232">
        <v>0</v>
      </c>
      <c r="F38" s="232">
        <v>0</v>
      </c>
      <c r="G38" s="232">
        <v>0</v>
      </c>
      <c r="H38" s="232">
        <v>0</v>
      </c>
      <c r="I38" s="232">
        <v>0</v>
      </c>
      <c r="J38" s="232">
        <v>0</v>
      </c>
      <c r="K38" s="232">
        <v>0</v>
      </c>
      <c r="L38" s="232">
        <v>8.89</v>
      </c>
      <c r="M38" s="232">
        <v>26.48</v>
      </c>
      <c r="N38" s="232">
        <v>25.79</v>
      </c>
      <c r="O38" s="232">
        <v>26.48</v>
      </c>
      <c r="P38" s="232">
        <v>38.549999999999997</v>
      </c>
      <c r="Q38" s="232">
        <v>52.23</v>
      </c>
      <c r="R38" s="232">
        <v>48.25</v>
      </c>
      <c r="S38" s="232">
        <v>20.8</v>
      </c>
      <c r="T38" s="232">
        <v>22.14</v>
      </c>
      <c r="U38" s="232">
        <v>40.299999999999997</v>
      </c>
      <c r="V38" s="232">
        <v>7.34</v>
      </c>
      <c r="W38" s="232">
        <v>32.25</v>
      </c>
      <c r="X38" s="232">
        <v>11.03</v>
      </c>
      <c r="Y38" s="232">
        <v>50.61</v>
      </c>
      <c r="Z38" s="233">
        <v>411.14</v>
      </c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</row>
    <row r="39" spans="1:47" ht="16.5" customHeight="1">
      <c r="A39" s="1240"/>
      <c r="B39" s="1241"/>
      <c r="C39" s="1241"/>
      <c r="D39" s="28" t="s">
        <v>28</v>
      </c>
      <c r="E39" s="234">
        <v>0</v>
      </c>
      <c r="F39" s="234">
        <v>0</v>
      </c>
      <c r="G39" s="234">
        <v>0</v>
      </c>
      <c r="H39" s="234">
        <v>0</v>
      </c>
      <c r="I39" s="234">
        <v>0</v>
      </c>
      <c r="J39" s="234">
        <v>0</v>
      </c>
      <c r="K39" s="234">
        <v>0</v>
      </c>
      <c r="L39" s="234">
        <v>1370</v>
      </c>
      <c r="M39" s="234">
        <v>4880</v>
      </c>
      <c r="N39" s="234">
        <v>5345</v>
      </c>
      <c r="O39" s="234">
        <v>5869</v>
      </c>
      <c r="P39" s="234">
        <v>8540</v>
      </c>
      <c r="Q39" s="234">
        <v>12123</v>
      </c>
      <c r="R39" s="234">
        <v>11217</v>
      </c>
      <c r="S39" s="234">
        <v>5231</v>
      </c>
      <c r="T39" s="234">
        <v>5705</v>
      </c>
      <c r="U39" s="234">
        <v>9173</v>
      </c>
      <c r="V39" s="234">
        <v>1681</v>
      </c>
      <c r="W39" s="234">
        <v>7409</v>
      </c>
      <c r="X39" s="234">
        <v>2493</v>
      </c>
      <c r="Y39" s="234">
        <v>11586</v>
      </c>
      <c r="Z39" s="235">
        <v>92622</v>
      </c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</row>
    <row r="40" spans="1:47" ht="16.5" customHeight="1">
      <c r="A40" s="1240"/>
      <c r="B40" s="1241"/>
      <c r="C40" s="1241"/>
      <c r="D40" s="27" t="s">
        <v>26</v>
      </c>
      <c r="E40" s="239">
        <v>0</v>
      </c>
      <c r="F40" s="239">
        <v>0</v>
      </c>
      <c r="G40" s="239">
        <v>0</v>
      </c>
      <c r="H40" s="239">
        <v>0</v>
      </c>
      <c r="I40" s="239">
        <v>0</v>
      </c>
      <c r="J40" s="239">
        <v>0</v>
      </c>
      <c r="K40" s="239">
        <v>0</v>
      </c>
      <c r="L40" s="239">
        <v>24</v>
      </c>
      <c r="M40" s="239">
        <v>104</v>
      </c>
      <c r="N40" s="239">
        <v>82</v>
      </c>
      <c r="O40" s="239">
        <v>67</v>
      </c>
      <c r="P40" s="239">
        <v>69</v>
      </c>
      <c r="Q40" s="239">
        <v>109</v>
      </c>
      <c r="R40" s="239">
        <v>75</v>
      </c>
      <c r="S40" s="239">
        <v>25</v>
      </c>
      <c r="T40" s="239">
        <v>25</v>
      </c>
      <c r="U40" s="239">
        <v>50</v>
      </c>
      <c r="V40" s="239">
        <v>10</v>
      </c>
      <c r="W40" s="239">
        <v>38</v>
      </c>
      <c r="X40" s="239">
        <v>17</v>
      </c>
      <c r="Y40" s="239">
        <v>65</v>
      </c>
      <c r="Z40" s="240">
        <v>760</v>
      </c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</row>
    <row r="41" spans="1:47" ht="16.5" customHeight="1">
      <c r="A41" s="1240"/>
      <c r="B41" s="1241" t="s">
        <v>31</v>
      </c>
      <c r="C41" s="1247" t="s">
        <v>55</v>
      </c>
      <c r="D41" s="26" t="s">
        <v>27</v>
      </c>
      <c r="E41" s="232">
        <v>0</v>
      </c>
      <c r="F41" s="232">
        <v>0</v>
      </c>
      <c r="G41" s="232">
        <v>0</v>
      </c>
      <c r="H41" s="232">
        <v>0</v>
      </c>
      <c r="I41" s="232">
        <v>0</v>
      </c>
      <c r="J41" s="232">
        <v>0</v>
      </c>
      <c r="K41" s="232">
        <v>0</v>
      </c>
      <c r="L41" s="232">
        <v>0</v>
      </c>
      <c r="M41" s="232">
        <v>0</v>
      </c>
      <c r="N41" s="232">
        <v>0</v>
      </c>
      <c r="O41" s="232">
        <v>0</v>
      </c>
      <c r="P41" s="232">
        <v>0</v>
      </c>
      <c r="Q41" s="232">
        <v>0</v>
      </c>
      <c r="R41" s="232">
        <v>0</v>
      </c>
      <c r="S41" s="232">
        <v>0</v>
      </c>
      <c r="T41" s="232">
        <v>0</v>
      </c>
      <c r="U41" s="232">
        <v>0</v>
      </c>
      <c r="V41" s="232">
        <v>0</v>
      </c>
      <c r="W41" s="232">
        <v>0</v>
      </c>
      <c r="X41" s="232">
        <v>0</v>
      </c>
      <c r="Y41" s="232">
        <v>0</v>
      </c>
      <c r="Z41" s="233">
        <v>0</v>
      </c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</row>
    <row r="42" spans="1:47" ht="16.5" customHeight="1">
      <c r="A42" s="1240"/>
      <c r="B42" s="1241"/>
      <c r="C42" s="1247"/>
      <c r="D42" s="28" t="s">
        <v>28</v>
      </c>
      <c r="E42" s="234">
        <v>0</v>
      </c>
      <c r="F42" s="234">
        <v>0</v>
      </c>
      <c r="G42" s="234">
        <v>0</v>
      </c>
      <c r="H42" s="234">
        <v>0</v>
      </c>
      <c r="I42" s="234">
        <v>0</v>
      </c>
      <c r="J42" s="234">
        <v>0</v>
      </c>
      <c r="K42" s="234">
        <v>0</v>
      </c>
      <c r="L42" s="234">
        <v>0</v>
      </c>
      <c r="M42" s="234">
        <v>0</v>
      </c>
      <c r="N42" s="234">
        <v>0</v>
      </c>
      <c r="O42" s="234">
        <v>0</v>
      </c>
      <c r="P42" s="234">
        <v>0</v>
      </c>
      <c r="Q42" s="234">
        <v>0</v>
      </c>
      <c r="R42" s="234">
        <v>0</v>
      </c>
      <c r="S42" s="234">
        <v>0</v>
      </c>
      <c r="T42" s="234">
        <v>0</v>
      </c>
      <c r="U42" s="234">
        <v>0</v>
      </c>
      <c r="V42" s="234">
        <v>0</v>
      </c>
      <c r="W42" s="234">
        <v>0</v>
      </c>
      <c r="X42" s="234">
        <v>0</v>
      </c>
      <c r="Y42" s="234">
        <v>0</v>
      </c>
      <c r="Z42" s="235">
        <v>0</v>
      </c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</row>
    <row r="43" spans="1:47" ht="16.5" customHeight="1">
      <c r="A43" s="1240"/>
      <c r="B43" s="1241"/>
      <c r="C43" s="1247"/>
      <c r="D43" s="27" t="s">
        <v>26</v>
      </c>
      <c r="E43" s="236">
        <v>0</v>
      </c>
      <c r="F43" s="236">
        <v>0</v>
      </c>
      <c r="G43" s="236">
        <v>0</v>
      </c>
      <c r="H43" s="236">
        <v>0</v>
      </c>
      <c r="I43" s="236">
        <v>0</v>
      </c>
      <c r="J43" s="236">
        <v>0</v>
      </c>
      <c r="K43" s="236">
        <v>0</v>
      </c>
      <c r="L43" s="236">
        <v>0</v>
      </c>
      <c r="M43" s="236">
        <v>0</v>
      </c>
      <c r="N43" s="236">
        <v>0</v>
      </c>
      <c r="O43" s="236">
        <v>0</v>
      </c>
      <c r="P43" s="236">
        <v>0</v>
      </c>
      <c r="Q43" s="236">
        <v>0</v>
      </c>
      <c r="R43" s="236">
        <v>0</v>
      </c>
      <c r="S43" s="236">
        <v>0</v>
      </c>
      <c r="T43" s="236">
        <v>0</v>
      </c>
      <c r="U43" s="236">
        <v>0</v>
      </c>
      <c r="V43" s="236">
        <v>0</v>
      </c>
      <c r="W43" s="236">
        <v>0</v>
      </c>
      <c r="X43" s="236">
        <v>0</v>
      </c>
      <c r="Y43" s="236">
        <v>0</v>
      </c>
      <c r="Z43" s="237">
        <v>0</v>
      </c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</row>
    <row r="44" spans="1:47" ht="16.5" customHeight="1">
      <c r="A44" s="1240"/>
      <c r="B44" s="1241"/>
      <c r="C44" s="1247" t="s">
        <v>56</v>
      </c>
      <c r="D44" s="26" t="s">
        <v>27</v>
      </c>
      <c r="E44" s="232">
        <v>0</v>
      </c>
      <c r="F44" s="232">
        <v>0.05</v>
      </c>
      <c r="G44" s="232">
        <v>3.76</v>
      </c>
      <c r="H44" s="232">
        <v>106.31</v>
      </c>
      <c r="I44" s="232">
        <v>11.21</v>
      </c>
      <c r="J44" s="232">
        <v>33.159999999999997</v>
      </c>
      <c r="K44" s="232">
        <v>28.73</v>
      </c>
      <c r="L44" s="232">
        <v>133.13999999999999</v>
      </c>
      <c r="M44" s="232">
        <v>178.44</v>
      </c>
      <c r="N44" s="232">
        <v>851.58</v>
      </c>
      <c r="O44" s="232">
        <v>1643.42</v>
      </c>
      <c r="P44" s="232">
        <v>1537.14</v>
      </c>
      <c r="Q44" s="232">
        <v>900.26</v>
      </c>
      <c r="R44" s="232">
        <v>193.59</v>
      </c>
      <c r="S44" s="232">
        <v>86.69</v>
      </c>
      <c r="T44" s="232">
        <v>37.11</v>
      </c>
      <c r="U44" s="232">
        <v>23.27</v>
      </c>
      <c r="V44" s="232">
        <v>2.0099999999999998</v>
      </c>
      <c r="W44" s="232">
        <v>5.61</v>
      </c>
      <c r="X44" s="232">
        <v>0.31</v>
      </c>
      <c r="Y44" s="232">
        <v>12.87</v>
      </c>
      <c r="Z44" s="233">
        <v>5788.66</v>
      </c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</row>
    <row r="45" spans="1:47" ht="16.5" customHeight="1">
      <c r="A45" s="1240"/>
      <c r="B45" s="1241"/>
      <c r="C45" s="1247"/>
      <c r="D45" s="28" t="s">
        <v>28</v>
      </c>
      <c r="E45" s="234">
        <v>0</v>
      </c>
      <c r="F45" s="234">
        <v>1</v>
      </c>
      <c r="G45" s="234">
        <v>80</v>
      </c>
      <c r="H45" s="234">
        <v>5911</v>
      </c>
      <c r="I45" s="234">
        <v>716</v>
      </c>
      <c r="J45" s="234">
        <v>2546</v>
      </c>
      <c r="K45" s="234">
        <v>2186</v>
      </c>
      <c r="L45" s="234">
        <v>11022</v>
      </c>
      <c r="M45" s="234">
        <v>14335</v>
      </c>
      <c r="N45" s="234">
        <v>70986</v>
      </c>
      <c r="O45" s="234">
        <v>139055</v>
      </c>
      <c r="P45" s="234">
        <v>129550</v>
      </c>
      <c r="Q45" s="234">
        <v>73304</v>
      </c>
      <c r="R45" s="234">
        <v>15519</v>
      </c>
      <c r="S45" s="234">
        <v>6699</v>
      </c>
      <c r="T45" s="234">
        <v>2930</v>
      </c>
      <c r="U45" s="234">
        <v>1784</v>
      </c>
      <c r="V45" s="234">
        <v>174</v>
      </c>
      <c r="W45" s="234">
        <v>452</v>
      </c>
      <c r="X45" s="234">
        <v>27</v>
      </c>
      <c r="Y45" s="234">
        <v>1148</v>
      </c>
      <c r="Z45" s="235">
        <v>478425</v>
      </c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</row>
    <row r="46" spans="1:47" ht="16.5" customHeight="1">
      <c r="A46" s="1240"/>
      <c r="B46" s="1241"/>
      <c r="C46" s="1247"/>
      <c r="D46" s="27" t="s">
        <v>26</v>
      </c>
      <c r="E46" s="236">
        <v>0</v>
      </c>
      <c r="F46" s="236">
        <v>0</v>
      </c>
      <c r="G46" s="236">
        <v>11</v>
      </c>
      <c r="H46" s="236">
        <v>462</v>
      </c>
      <c r="I46" s="236">
        <v>28</v>
      </c>
      <c r="J46" s="236">
        <v>57</v>
      </c>
      <c r="K46" s="236">
        <v>26</v>
      </c>
      <c r="L46" s="236">
        <v>80</v>
      </c>
      <c r="M46" s="236">
        <v>35</v>
      </c>
      <c r="N46" s="236">
        <v>152</v>
      </c>
      <c r="O46" s="236">
        <v>423</v>
      </c>
      <c r="P46" s="236">
        <v>343</v>
      </c>
      <c r="Q46" s="236">
        <v>191</v>
      </c>
      <c r="R46" s="236">
        <v>39</v>
      </c>
      <c r="S46" s="236">
        <v>19</v>
      </c>
      <c r="T46" s="236">
        <v>10</v>
      </c>
      <c r="U46" s="236">
        <v>7</v>
      </c>
      <c r="V46" s="236">
        <v>0</v>
      </c>
      <c r="W46" s="236">
        <v>2</v>
      </c>
      <c r="X46" s="236">
        <v>0</v>
      </c>
      <c r="Y46" s="236">
        <v>4</v>
      </c>
      <c r="Z46" s="237">
        <v>1889</v>
      </c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</row>
    <row r="47" spans="1:47" ht="16.5" customHeight="1">
      <c r="A47" s="1240"/>
      <c r="B47" s="1241" t="s">
        <v>30</v>
      </c>
      <c r="C47" s="1241"/>
      <c r="D47" s="26" t="s">
        <v>27</v>
      </c>
      <c r="E47" s="232">
        <v>0</v>
      </c>
      <c r="F47" s="232">
        <v>0.05</v>
      </c>
      <c r="G47" s="232">
        <v>3.76</v>
      </c>
      <c r="H47" s="232">
        <v>106.31</v>
      </c>
      <c r="I47" s="232">
        <v>11.21</v>
      </c>
      <c r="J47" s="232">
        <v>33.159999999999997</v>
      </c>
      <c r="K47" s="232">
        <v>28.73</v>
      </c>
      <c r="L47" s="232">
        <v>133.13999999999999</v>
      </c>
      <c r="M47" s="232">
        <v>178.44</v>
      </c>
      <c r="N47" s="232">
        <v>851.58</v>
      </c>
      <c r="O47" s="232">
        <v>1643.42</v>
      </c>
      <c r="P47" s="232">
        <v>1537.14</v>
      </c>
      <c r="Q47" s="232">
        <v>900.26</v>
      </c>
      <c r="R47" s="232">
        <v>193.59</v>
      </c>
      <c r="S47" s="232">
        <v>86.69</v>
      </c>
      <c r="T47" s="232">
        <v>37.11</v>
      </c>
      <c r="U47" s="232">
        <v>23.27</v>
      </c>
      <c r="V47" s="232">
        <v>2.0099999999999998</v>
      </c>
      <c r="W47" s="232">
        <v>5.61</v>
      </c>
      <c r="X47" s="232">
        <v>0.31</v>
      </c>
      <c r="Y47" s="232">
        <v>12.87</v>
      </c>
      <c r="Z47" s="233">
        <v>5788.66</v>
      </c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</row>
    <row r="48" spans="1:47" ht="16.5" customHeight="1">
      <c r="A48" s="1240"/>
      <c r="B48" s="1241"/>
      <c r="C48" s="1241"/>
      <c r="D48" s="28" t="s">
        <v>28</v>
      </c>
      <c r="E48" s="234">
        <v>0</v>
      </c>
      <c r="F48" s="234">
        <v>1</v>
      </c>
      <c r="G48" s="234">
        <v>80</v>
      </c>
      <c r="H48" s="234">
        <v>5911</v>
      </c>
      <c r="I48" s="234">
        <v>716</v>
      </c>
      <c r="J48" s="234">
        <v>2546</v>
      </c>
      <c r="K48" s="234">
        <v>2186</v>
      </c>
      <c r="L48" s="234">
        <v>11022</v>
      </c>
      <c r="M48" s="234">
        <v>14335</v>
      </c>
      <c r="N48" s="234">
        <v>70986</v>
      </c>
      <c r="O48" s="234">
        <v>139055</v>
      </c>
      <c r="P48" s="234">
        <v>129550</v>
      </c>
      <c r="Q48" s="234">
        <v>73304</v>
      </c>
      <c r="R48" s="234">
        <v>15519</v>
      </c>
      <c r="S48" s="234">
        <v>6699</v>
      </c>
      <c r="T48" s="234">
        <v>2930</v>
      </c>
      <c r="U48" s="234">
        <v>1784</v>
      </c>
      <c r="V48" s="234">
        <v>174</v>
      </c>
      <c r="W48" s="234">
        <v>452</v>
      </c>
      <c r="X48" s="234">
        <v>27</v>
      </c>
      <c r="Y48" s="234">
        <v>1148</v>
      </c>
      <c r="Z48" s="235">
        <v>478425</v>
      </c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</row>
    <row r="49" spans="1:47" ht="16.5" customHeight="1">
      <c r="A49" s="1240"/>
      <c r="B49" s="1241"/>
      <c r="C49" s="1241"/>
      <c r="D49" s="27" t="s">
        <v>26</v>
      </c>
      <c r="E49" s="239">
        <v>0</v>
      </c>
      <c r="F49" s="239">
        <v>0</v>
      </c>
      <c r="G49" s="239">
        <v>11</v>
      </c>
      <c r="H49" s="239">
        <v>462</v>
      </c>
      <c r="I49" s="239">
        <v>28</v>
      </c>
      <c r="J49" s="239">
        <v>57</v>
      </c>
      <c r="K49" s="239">
        <v>26</v>
      </c>
      <c r="L49" s="239">
        <v>80</v>
      </c>
      <c r="M49" s="239">
        <v>35</v>
      </c>
      <c r="N49" s="239">
        <v>152</v>
      </c>
      <c r="O49" s="239">
        <v>423</v>
      </c>
      <c r="P49" s="239">
        <v>343</v>
      </c>
      <c r="Q49" s="239">
        <v>191</v>
      </c>
      <c r="R49" s="239">
        <v>39</v>
      </c>
      <c r="S49" s="239">
        <v>19</v>
      </c>
      <c r="T49" s="239">
        <v>10</v>
      </c>
      <c r="U49" s="239">
        <v>7</v>
      </c>
      <c r="V49" s="239">
        <v>0</v>
      </c>
      <c r="W49" s="239">
        <v>2</v>
      </c>
      <c r="X49" s="239">
        <v>0</v>
      </c>
      <c r="Y49" s="239">
        <v>4</v>
      </c>
      <c r="Z49" s="240">
        <v>1889</v>
      </c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</row>
    <row r="50" spans="1:47" ht="16.5" customHeight="1">
      <c r="A50" s="1240" t="s">
        <v>24</v>
      </c>
      <c r="B50" s="1241"/>
      <c r="C50" s="1241"/>
      <c r="D50" s="26" t="s">
        <v>27</v>
      </c>
      <c r="E50" s="232">
        <v>0</v>
      </c>
      <c r="F50" s="232">
        <v>0.05</v>
      </c>
      <c r="G50" s="232">
        <v>3.76</v>
      </c>
      <c r="H50" s="232">
        <v>106.31</v>
      </c>
      <c r="I50" s="232">
        <v>11.21</v>
      </c>
      <c r="J50" s="232">
        <v>33.159999999999997</v>
      </c>
      <c r="K50" s="232">
        <v>28.73</v>
      </c>
      <c r="L50" s="232">
        <v>142.02999999999997</v>
      </c>
      <c r="M50" s="232">
        <v>204.92</v>
      </c>
      <c r="N50" s="232">
        <v>877.37</v>
      </c>
      <c r="O50" s="232">
        <v>1669.9</v>
      </c>
      <c r="P50" s="232">
        <v>1575.69</v>
      </c>
      <c r="Q50" s="232">
        <v>952.49</v>
      </c>
      <c r="R50" s="232">
        <v>241.84</v>
      </c>
      <c r="S50" s="232">
        <v>107.49</v>
      </c>
      <c r="T50" s="232">
        <v>59.25</v>
      </c>
      <c r="U50" s="232">
        <v>63.569999999999993</v>
      </c>
      <c r="V50" s="232">
        <v>9.35</v>
      </c>
      <c r="W50" s="232">
        <v>37.86</v>
      </c>
      <c r="X50" s="232">
        <v>11.34</v>
      </c>
      <c r="Y50" s="232">
        <v>63.48</v>
      </c>
      <c r="Z50" s="233">
        <v>6199.8</v>
      </c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</row>
    <row r="51" spans="1:47" ht="16.5" customHeight="1">
      <c r="A51" s="1240"/>
      <c r="B51" s="1241"/>
      <c r="C51" s="1241"/>
      <c r="D51" s="28" t="s">
        <v>28</v>
      </c>
      <c r="E51" s="234">
        <v>0</v>
      </c>
      <c r="F51" s="234">
        <v>1</v>
      </c>
      <c r="G51" s="234">
        <v>80</v>
      </c>
      <c r="H51" s="234">
        <v>5911</v>
      </c>
      <c r="I51" s="234">
        <v>716</v>
      </c>
      <c r="J51" s="234">
        <v>2546</v>
      </c>
      <c r="K51" s="234">
        <v>2186</v>
      </c>
      <c r="L51" s="234">
        <v>12392</v>
      </c>
      <c r="M51" s="234">
        <v>19215</v>
      </c>
      <c r="N51" s="234">
        <v>76331</v>
      </c>
      <c r="O51" s="234">
        <v>144924</v>
      </c>
      <c r="P51" s="234">
        <v>138090</v>
      </c>
      <c r="Q51" s="234">
        <v>85427</v>
      </c>
      <c r="R51" s="234">
        <v>26736</v>
      </c>
      <c r="S51" s="234">
        <v>11930</v>
      </c>
      <c r="T51" s="234">
        <v>8635</v>
      </c>
      <c r="U51" s="234">
        <v>10957</v>
      </c>
      <c r="V51" s="234">
        <v>1855</v>
      </c>
      <c r="W51" s="234">
        <v>7861</v>
      </c>
      <c r="X51" s="234">
        <v>2520</v>
      </c>
      <c r="Y51" s="234">
        <v>12734</v>
      </c>
      <c r="Z51" s="235">
        <v>571047</v>
      </c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</row>
    <row r="52" spans="1:47" ht="16.5" customHeight="1">
      <c r="A52" s="1240"/>
      <c r="B52" s="1241"/>
      <c r="C52" s="1241"/>
      <c r="D52" s="27" t="s">
        <v>26</v>
      </c>
      <c r="E52" s="239">
        <v>0</v>
      </c>
      <c r="F52" s="239">
        <v>0</v>
      </c>
      <c r="G52" s="239">
        <v>11</v>
      </c>
      <c r="H52" s="239">
        <v>462</v>
      </c>
      <c r="I52" s="239">
        <v>28</v>
      </c>
      <c r="J52" s="239">
        <v>57</v>
      </c>
      <c r="K52" s="239">
        <v>26</v>
      </c>
      <c r="L52" s="239">
        <v>104</v>
      </c>
      <c r="M52" s="239">
        <v>139</v>
      </c>
      <c r="N52" s="239">
        <v>234</v>
      </c>
      <c r="O52" s="239">
        <v>490</v>
      </c>
      <c r="P52" s="239">
        <v>412</v>
      </c>
      <c r="Q52" s="239">
        <v>300</v>
      </c>
      <c r="R52" s="239">
        <v>114</v>
      </c>
      <c r="S52" s="239">
        <v>44</v>
      </c>
      <c r="T52" s="239">
        <v>35</v>
      </c>
      <c r="U52" s="239">
        <v>57</v>
      </c>
      <c r="V52" s="239">
        <v>10</v>
      </c>
      <c r="W52" s="239">
        <v>40</v>
      </c>
      <c r="X52" s="239">
        <v>17</v>
      </c>
      <c r="Y52" s="239">
        <v>69</v>
      </c>
      <c r="Z52" s="240">
        <v>2649</v>
      </c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</row>
    <row r="53" spans="1:47" ht="16.5" customHeight="1">
      <c r="A53" s="1240" t="s">
        <v>33</v>
      </c>
      <c r="B53" s="1241"/>
      <c r="C53" s="1241"/>
      <c r="D53" s="26" t="s">
        <v>27</v>
      </c>
      <c r="E53" s="232">
        <v>1.36</v>
      </c>
      <c r="F53" s="232">
        <v>9.25</v>
      </c>
      <c r="G53" s="232">
        <v>43.01</v>
      </c>
      <c r="H53" s="232">
        <v>168.59</v>
      </c>
      <c r="I53" s="232">
        <v>149.13</v>
      </c>
      <c r="J53" s="232">
        <v>199.62</v>
      </c>
      <c r="K53" s="232">
        <v>644.15000000000009</v>
      </c>
      <c r="L53" s="232">
        <v>699.82</v>
      </c>
      <c r="M53" s="232">
        <v>884.58999999999992</v>
      </c>
      <c r="N53" s="232">
        <v>1924.75</v>
      </c>
      <c r="O53" s="232">
        <v>3178.6000000000004</v>
      </c>
      <c r="P53" s="232">
        <v>2731.55</v>
      </c>
      <c r="Q53" s="232">
        <v>1308.81</v>
      </c>
      <c r="R53" s="232">
        <v>468.56000000000006</v>
      </c>
      <c r="S53" s="232">
        <v>273.76</v>
      </c>
      <c r="T53" s="232">
        <v>188.42000000000002</v>
      </c>
      <c r="U53" s="232">
        <v>198.13000000000002</v>
      </c>
      <c r="V53" s="232">
        <v>47.199999999999996</v>
      </c>
      <c r="W53" s="232">
        <v>66.77000000000001</v>
      </c>
      <c r="X53" s="232">
        <v>22.639999999999997</v>
      </c>
      <c r="Y53" s="232">
        <v>86.01</v>
      </c>
      <c r="Z53" s="233">
        <v>13294.72</v>
      </c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</row>
    <row r="54" spans="1:47" ht="16.5" customHeight="1">
      <c r="A54" s="1240"/>
      <c r="B54" s="1241"/>
      <c r="C54" s="1241"/>
      <c r="D54" s="28" t="s">
        <v>28</v>
      </c>
      <c r="E54" s="234">
        <v>14</v>
      </c>
      <c r="F54" s="234">
        <v>445</v>
      </c>
      <c r="G54" s="234">
        <v>3410</v>
      </c>
      <c r="H54" s="234">
        <v>13108</v>
      </c>
      <c r="I54" s="234">
        <v>24882</v>
      </c>
      <c r="J54" s="234">
        <v>39930</v>
      </c>
      <c r="K54" s="234">
        <v>177489</v>
      </c>
      <c r="L54" s="234">
        <v>219549</v>
      </c>
      <c r="M54" s="234">
        <v>293605</v>
      </c>
      <c r="N54" s="234">
        <v>554114</v>
      </c>
      <c r="O54" s="234">
        <v>854464</v>
      </c>
      <c r="P54" s="234">
        <v>705354</v>
      </c>
      <c r="Q54" s="234">
        <v>279192</v>
      </c>
      <c r="R54" s="234">
        <v>150064</v>
      </c>
      <c r="S54" s="234">
        <v>105410</v>
      </c>
      <c r="T54" s="234">
        <v>82728</v>
      </c>
      <c r="U54" s="234">
        <v>89369</v>
      </c>
      <c r="V54" s="234">
        <v>24411</v>
      </c>
      <c r="W54" s="234">
        <v>26615</v>
      </c>
      <c r="X54" s="234">
        <v>9165</v>
      </c>
      <c r="Y54" s="234">
        <v>28749</v>
      </c>
      <c r="Z54" s="235">
        <v>3682067</v>
      </c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</row>
    <row r="55" spans="1:47" ht="16.5" customHeight="1" thickBot="1">
      <c r="A55" s="1242"/>
      <c r="B55" s="1243"/>
      <c r="C55" s="1243"/>
      <c r="D55" s="32" t="s">
        <v>26</v>
      </c>
      <c r="E55" s="241">
        <v>7</v>
      </c>
      <c r="F55" s="241">
        <v>107</v>
      </c>
      <c r="G55" s="241">
        <v>493</v>
      </c>
      <c r="H55" s="241">
        <v>1032</v>
      </c>
      <c r="I55" s="241">
        <v>1173</v>
      </c>
      <c r="J55" s="241">
        <v>1288</v>
      </c>
      <c r="K55" s="241">
        <v>4375</v>
      </c>
      <c r="L55" s="241">
        <v>3818</v>
      </c>
      <c r="M55" s="241">
        <v>4088</v>
      </c>
      <c r="N55" s="241">
        <v>5771</v>
      </c>
      <c r="O55" s="241">
        <v>7173</v>
      </c>
      <c r="P55" s="241">
        <v>4772</v>
      </c>
      <c r="Q55" s="241">
        <v>1459</v>
      </c>
      <c r="R55" s="241">
        <v>718</v>
      </c>
      <c r="S55" s="241">
        <v>453</v>
      </c>
      <c r="T55" s="241">
        <v>285</v>
      </c>
      <c r="U55" s="241">
        <v>311</v>
      </c>
      <c r="V55" s="241">
        <v>66</v>
      </c>
      <c r="W55" s="241">
        <v>79</v>
      </c>
      <c r="X55" s="241">
        <v>31</v>
      </c>
      <c r="Y55" s="241">
        <v>101</v>
      </c>
      <c r="Z55" s="241">
        <v>37600</v>
      </c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</row>
    <row r="56" spans="1:47" ht="16.5" customHeight="1" thickBot="1">
      <c r="A56" s="23"/>
      <c r="B56" s="23"/>
      <c r="C56" s="23"/>
      <c r="D56" s="23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</row>
    <row r="57" spans="1:47" ht="16.5" customHeight="1">
      <c r="A57" s="23"/>
      <c r="B57" s="23"/>
      <c r="C57" s="23"/>
      <c r="D57" s="23"/>
      <c r="E57" s="221"/>
      <c r="F57" s="221"/>
      <c r="G57" s="1235" t="s">
        <v>37</v>
      </c>
      <c r="H57" s="1236"/>
      <c r="I57" s="1236"/>
      <c r="J57" s="1236"/>
      <c r="K57" s="1227" t="s">
        <v>41</v>
      </c>
      <c r="L57" s="1228"/>
      <c r="M57" s="1231" t="s">
        <v>43</v>
      </c>
      <c r="N57" s="1232"/>
      <c r="O57" s="1232"/>
      <c r="P57" s="1232"/>
      <c r="Q57" s="1232"/>
      <c r="R57" s="1232"/>
      <c r="S57" s="1232"/>
      <c r="T57" s="1233"/>
      <c r="U57" s="1231" t="s">
        <v>44</v>
      </c>
      <c r="V57" s="1232"/>
      <c r="W57" s="1232"/>
      <c r="X57" s="1232"/>
      <c r="Y57" s="1232"/>
      <c r="Z57" s="1234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</row>
    <row r="58" spans="1:47" ht="16.5" customHeight="1">
      <c r="A58" s="23"/>
      <c r="B58" s="23"/>
      <c r="C58" s="23"/>
      <c r="D58" s="23"/>
      <c r="E58" s="221"/>
      <c r="F58" s="221"/>
      <c r="G58" s="1237" t="s">
        <v>45</v>
      </c>
      <c r="H58" s="1220"/>
      <c r="I58" s="1220" t="s">
        <v>42</v>
      </c>
      <c r="J58" s="1220"/>
      <c r="K58" s="1229"/>
      <c r="L58" s="1230"/>
      <c r="M58" s="1220" t="s">
        <v>48</v>
      </c>
      <c r="N58" s="1220"/>
      <c r="O58" s="1220" t="s">
        <v>38</v>
      </c>
      <c r="P58" s="1220"/>
      <c r="Q58" s="1220" t="s">
        <v>39</v>
      </c>
      <c r="R58" s="1220"/>
      <c r="S58" s="1220" t="s">
        <v>40</v>
      </c>
      <c r="T58" s="1220"/>
      <c r="U58" s="1223" t="s">
        <v>45</v>
      </c>
      <c r="V58" s="1224"/>
      <c r="W58" s="1220" t="s">
        <v>46</v>
      </c>
      <c r="X58" s="1220"/>
      <c r="Y58" s="1220" t="s">
        <v>47</v>
      </c>
      <c r="Z58" s="1225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</row>
    <row r="59" spans="1:47" ht="16.5" customHeight="1" thickBot="1">
      <c r="A59" s="23"/>
      <c r="B59" s="23"/>
      <c r="C59" s="23"/>
      <c r="D59" s="23"/>
      <c r="E59" s="221"/>
      <c r="F59" s="221"/>
      <c r="G59" s="1226">
        <v>1605.93</v>
      </c>
      <c r="H59" s="1218"/>
      <c r="I59" s="1218">
        <v>160593</v>
      </c>
      <c r="J59" s="1218"/>
      <c r="K59" s="1218">
        <v>0</v>
      </c>
      <c r="L59" s="1218"/>
      <c r="M59" s="1218">
        <v>11.8</v>
      </c>
      <c r="N59" s="1218"/>
      <c r="O59" s="1218">
        <v>1.24</v>
      </c>
      <c r="P59" s="1218"/>
      <c r="Q59" s="1218">
        <v>33.86</v>
      </c>
      <c r="R59" s="1218"/>
      <c r="S59" s="1221">
        <v>46.9</v>
      </c>
      <c r="T59" s="1222"/>
      <c r="U59" s="1218">
        <v>14947.55</v>
      </c>
      <c r="V59" s="1218"/>
      <c r="W59" s="1218">
        <v>3682067</v>
      </c>
      <c r="X59" s="1218"/>
      <c r="Y59" s="1218">
        <v>37600</v>
      </c>
      <c r="Z59" s="1219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</row>
  </sheetData>
  <mergeCells count="48"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5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2"/>
  <sheetViews>
    <sheetView topLeftCell="B5" zoomScale="60" zoomScaleNormal="60" workbookViewId="0"/>
  </sheetViews>
  <sheetFormatPr defaultRowHeight="13.5"/>
  <cols>
    <col min="31" max="33" width="0" hidden="1" customWidth="1"/>
  </cols>
  <sheetData>
    <row r="1" spans="1:47" ht="18.75">
      <c r="A1" s="1244" t="s">
        <v>69</v>
      </c>
      <c r="B1" s="1245"/>
      <c r="C1" s="1245"/>
      <c r="D1" s="1245"/>
      <c r="E1" s="1245"/>
      <c r="F1" s="1245"/>
      <c r="G1" s="1245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</row>
    <row r="2" spans="1:47" ht="25.5">
      <c r="A2" s="1246" t="s">
        <v>0</v>
      </c>
      <c r="B2" s="1246"/>
      <c r="C2" s="1246"/>
      <c r="D2" s="1246"/>
      <c r="E2" s="1246"/>
      <c r="F2" s="1246"/>
      <c r="G2" s="1246"/>
      <c r="H2" s="1246"/>
      <c r="I2" s="1246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</row>
    <row r="3" spans="1:47" ht="14.25" thickBot="1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</row>
    <row r="4" spans="1:47" ht="16.5" customHeight="1">
      <c r="A4" s="150" t="s">
        <v>36</v>
      </c>
      <c r="B4" s="151" t="s">
        <v>35</v>
      </c>
      <c r="C4" s="151" t="s">
        <v>1</v>
      </c>
      <c r="D4" s="151" t="s">
        <v>2</v>
      </c>
      <c r="E4" s="151" t="s">
        <v>3</v>
      </c>
      <c r="F4" s="151" t="s">
        <v>4</v>
      </c>
      <c r="G4" s="151" t="s">
        <v>5</v>
      </c>
      <c r="H4" s="151" t="s">
        <v>6</v>
      </c>
      <c r="I4" s="151" t="s">
        <v>7</v>
      </c>
      <c r="J4" s="151" t="s">
        <v>8</v>
      </c>
      <c r="K4" s="151" t="s">
        <v>9</v>
      </c>
      <c r="L4" s="151" t="s">
        <v>10</v>
      </c>
      <c r="M4" s="151" t="s">
        <v>11</v>
      </c>
      <c r="N4" s="151" t="s">
        <v>12</v>
      </c>
      <c r="O4" s="151" t="s">
        <v>13</v>
      </c>
      <c r="P4" s="151" t="s">
        <v>14</v>
      </c>
      <c r="Q4" s="151" t="s">
        <v>15</v>
      </c>
      <c r="R4" s="151" t="s">
        <v>16</v>
      </c>
      <c r="S4" s="151" t="s">
        <v>17</v>
      </c>
      <c r="T4" s="151" t="s">
        <v>18</v>
      </c>
      <c r="U4" s="151" t="s">
        <v>19</v>
      </c>
      <c r="V4" s="151" t="s">
        <v>20</v>
      </c>
      <c r="W4" s="151" t="s">
        <v>21</v>
      </c>
      <c r="X4" s="151" t="s">
        <v>22</v>
      </c>
      <c r="Y4" s="151" t="s">
        <v>23</v>
      </c>
      <c r="Z4" s="152" t="s">
        <v>25</v>
      </c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</row>
    <row r="5" spans="1:47" ht="16.5" customHeight="1">
      <c r="A5" s="1240" t="s">
        <v>32</v>
      </c>
      <c r="B5" s="1241" t="s">
        <v>29</v>
      </c>
      <c r="C5" s="1241" t="s">
        <v>51</v>
      </c>
      <c r="D5" s="147" t="s">
        <v>27</v>
      </c>
      <c r="E5" s="231">
        <v>0</v>
      </c>
      <c r="F5" s="232">
        <v>23</v>
      </c>
      <c r="G5" s="232">
        <v>23</v>
      </c>
      <c r="H5" s="232">
        <v>18</v>
      </c>
      <c r="I5" s="232">
        <v>13</v>
      </c>
      <c r="J5" s="232">
        <v>62</v>
      </c>
      <c r="K5" s="232">
        <v>165</v>
      </c>
      <c r="L5" s="232">
        <v>197</v>
      </c>
      <c r="M5" s="232">
        <v>250</v>
      </c>
      <c r="N5" s="232">
        <v>334</v>
      </c>
      <c r="O5" s="232">
        <v>378</v>
      </c>
      <c r="P5" s="232">
        <v>254</v>
      </c>
      <c r="Q5" s="232">
        <v>112</v>
      </c>
      <c r="R5" s="232">
        <v>47</v>
      </c>
      <c r="S5" s="232">
        <v>30</v>
      </c>
      <c r="T5" s="232">
        <v>28</v>
      </c>
      <c r="U5" s="232">
        <v>20</v>
      </c>
      <c r="V5" s="232">
        <v>4</v>
      </c>
      <c r="W5" s="232">
        <v>6</v>
      </c>
      <c r="X5" s="232">
        <v>0</v>
      </c>
      <c r="Y5" s="232">
        <v>1</v>
      </c>
      <c r="Z5" s="233">
        <v>1966</v>
      </c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</row>
    <row r="6" spans="1:47" ht="16.5" customHeight="1">
      <c r="A6" s="1240"/>
      <c r="B6" s="1241"/>
      <c r="C6" s="1241"/>
      <c r="D6" s="149" t="s">
        <v>28</v>
      </c>
      <c r="E6" s="234">
        <v>0</v>
      </c>
      <c r="F6" s="234">
        <v>1397</v>
      </c>
      <c r="G6" s="234">
        <v>2993</v>
      </c>
      <c r="H6" s="234">
        <v>4384</v>
      </c>
      <c r="I6" s="234">
        <v>3069</v>
      </c>
      <c r="J6" s="234">
        <v>19857</v>
      </c>
      <c r="K6" s="234">
        <v>61098</v>
      </c>
      <c r="L6" s="234">
        <v>82771</v>
      </c>
      <c r="M6" s="234">
        <v>115144</v>
      </c>
      <c r="N6" s="234">
        <v>165743</v>
      </c>
      <c r="O6" s="234">
        <v>199587</v>
      </c>
      <c r="P6" s="234">
        <v>144439</v>
      </c>
      <c r="Q6" s="234">
        <v>66128</v>
      </c>
      <c r="R6" s="234">
        <v>29156</v>
      </c>
      <c r="S6" s="234">
        <v>18644</v>
      </c>
      <c r="T6" s="234">
        <v>17964</v>
      </c>
      <c r="U6" s="234">
        <v>13012</v>
      </c>
      <c r="V6" s="234">
        <v>2789</v>
      </c>
      <c r="W6" s="234">
        <v>3812</v>
      </c>
      <c r="X6" s="234">
        <v>47</v>
      </c>
      <c r="Y6" s="234">
        <v>593</v>
      </c>
      <c r="Z6" s="235">
        <v>952627</v>
      </c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</row>
    <row r="7" spans="1:47" ht="16.5" customHeight="1">
      <c r="A7" s="1240"/>
      <c r="B7" s="1241"/>
      <c r="C7" s="1241"/>
      <c r="D7" s="148" t="s">
        <v>26</v>
      </c>
      <c r="E7" s="236">
        <v>0</v>
      </c>
      <c r="F7" s="236">
        <v>577</v>
      </c>
      <c r="G7" s="236">
        <v>566</v>
      </c>
      <c r="H7" s="236">
        <v>229</v>
      </c>
      <c r="I7" s="236">
        <v>133</v>
      </c>
      <c r="J7" s="236">
        <v>522</v>
      </c>
      <c r="K7" s="236">
        <v>1266</v>
      </c>
      <c r="L7" s="236">
        <v>1383</v>
      </c>
      <c r="M7" s="236">
        <v>1527</v>
      </c>
      <c r="N7" s="236">
        <v>1829</v>
      </c>
      <c r="O7" s="236">
        <v>1795</v>
      </c>
      <c r="P7" s="236">
        <v>1012</v>
      </c>
      <c r="Q7" s="236">
        <v>369</v>
      </c>
      <c r="R7" s="236">
        <v>125</v>
      </c>
      <c r="S7" s="236">
        <v>78</v>
      </c>
      <c r="T7" s="236">
        <v>60</v>
      </c>
      <c r="U7" s="236">
        <v>41</v>
      </c>
      <c r="V7" s="236">
        <v>8</v>
      </c>
      <c r="W7" s="236">
        <v>8</v>
      </c>
      <c r="X7" s="236">
        <v>0</v>
      </c>
      <c r="Y7" s="236">
        <v>1</v>
      </c>
      <c r="Z7" s="237">
        <v>11529</v>
      </c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</row>
    <row r="8" spans="1:47" ht="16.5" customHeight="1">
      <c r="A8" s="1240"/>
      <c r="B8" s="1241"/>
      <c r="C8" s="1241" t="s">
        <v>52</v>
      </c>
      <c r="D8" s="147" t="s">
        <v>27</v>
      </c>
      <c r="E8" s="232">
        <v>0</v>
      </c>
      <c r="F8" s="232">
        <v>42</v>
      </c>
      <c r="G8" s="232">
        <v>56</v>
      </c>
      <c r="H8" s="232">
        <v>79</v>
      </c>
      <c r="I8" s="232">
        <v>70</v>
      </c>
      <c r="J8" s="232">
        <v>56</v>
      </c>
      <c r="K8" s="232">
        <v>118</v>
      </c>
      <c r="L8" s="232">
        <v>98</v>
      </c>
      <c r="M8" s="232">
        <v>57</v>
      </c>
      <c r="N8" s="232">
        <v>101</v>
      </c>
      <c r="O8" s="232">
        <v>108</v>
      </c>
      <c r="P8" s="232">
        <v>120</v>
      </c>
      <c r="Q8" s="232">
        <v>24</v>
      </c>
      <c r="R8" s="232">
        <v>8</v>
      </c>
      <c r="S8" s="232">
        <v>4</v>
      </c>
      <c r="T8" s="232">
        <v>5</v>
      </c>
      <c r="U8" s="232">
        <v>6</v>
      </c>
      <c r="V8" s="232">
        <v>2</v>
      </c>
      <c r="W8" s="232">
        <v>4</v>
      </c>
      <c r="X8" s="232">
        <v>0</v>
      </c>
      <c r="Y8" s="232">
        <v>0</v>
      </c>
      <c r="Z8" s="233">
        <v>959</v>
      </c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</row>
    <row r="9" spans="1:47" ht="16.5" customHeight="1">
      <c r="A9" s="1240"/>
      <c r="B9" s="1241"/>
      <c r="C9" s="1241"/>
      <c r="D9" s="149" t="s">
        <v>28</v>
      </c>
      <c r="E9" s="234">
        <v>0</v>
      </c>
      <c r="F9" s="234">
        <v>1717</v>
      </c>
      <c r="G9" s="234">
        <v>4630</v>
      </c>
      <c r="H9" s="234">
        <v>12624</v>
      </c>
      <c r="I9" s="234">
        <v>13185</v>
      </c>
      <c r="J9" s="234">
        <v>11471</v>
      </c>
      <c r="K9" s="234">
        <v>27687</v>
      </c>
      <c r="L9" s="234">
        <v>25638</v>
      </c>
      <c r="M9" s="234">
        <v>16801</v>
      </c>
      <c r="N9" s="234">
        <v>34024</v>
      </c>
      <c r="O9" s="234">
        <v>40652</v>
      </c>
      <c r="P9" s="234">
        <v>46823</v>
      </c>
      <c r="Q9" s="234">
        <v>9550</v>
      </c>
      <c r="R9" s="234">
        <v>3214</v>
      </c>
      <c r="S9" s="234">
        <v>1558</v>
      </c>
      <c r="T9" s="234">
        <v>2394</v>
      </c>
      <c r="U9" s="234">
        <v>2657</v>
      </c>
      <c r="V9" s="234">
        <v>952</v>
      </c>
      <c r="W9" s="234">
        <v>1761</v>
      </c>
      <c r="X9" s="234">
        <v>0</v>
      </c>
      <c r="Y9" s="234">
        <v>0</v>
      </c>
      <c r="Z9" s="235">
        <v>257338</v>
      </c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</row>
    <row r="10" spans="1:47" ht="16.5" customHeight="1">
      <c r="A10" s="1240"/>
      <c r="B10" s="1241"/>
      <c r="C10" s="1241"/>
      <c r="D10" s="148" t="s">
        <v>26</v>
      </c>
      <c r="E10" s="236">
        <v>0</v>
      </c>
      <c r="F10" s="236">
        <v>387</v>
      </c>
      <c r="G10" s="236">
        <v>546</v>
      </c>
      <c r="H10" s="236">
        <v>845</v>
      </c>
      <c r="I10" s="236">
        <v>669</v>
      </c>
      <c r="J10" s="236">
        <v>422</v>
      </c>
      <c r="K10" s="236">
        <v>783</v>
      </c>
      <c r="L10" s="236">
        <v>569</v>
      </c>
      <c r="M10" s="236">
        <v>305</v>
      </c>
      <c r="N10" s="236">
        <v>477</v>
      </c>
      <c r="O10" s="236">
        <v>462</v>
      </c>
      <c r="P10" s="236">
        <v>470</v>
      </c>
      <c r="Q10" s="236">
        <v>77</v>
      </c>
      <c r="R10" s="236">
        <v>20</v>
      </c>
      <c r="S10" s="236">
        <v>8</v>
      </c>
      <c r="T10" s="236">
        <v>11</v>
      </c>
      <c r="U10" s="236">
        <v>10</v>
      </c>
      <c r="V10" s="236">
        <v>4</v>
      </c>
      <c r="W10" s="236">
        <v>6</v>
      </c>
      <c r="X10" s="236">
        <v>0</v>
      </c>
      <c r="Y10" s="236">
        <v>0</v>
      </c>
      <c r="Z10" s="237">
        <v>6071</v>
      </c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</row>
    <row r="11" spans="1:47" ht="16.5" customHeight="1">
      <c r="A11" s="1240"/>
      <c r="B11" s="1241"/>
      <c r="C11" s="1241" t="s">
        <v>53</v>
      </c>
      <c r="D11" s="147" t="s">
        <v>27</v>
      </c>
      <c r="E11" s="232"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0</v>
      </c>
      <c r="K11" s="232">
        <v>5</v>
      </c>
      <c r="L11" s="232">
        <v>4</v>
      </c>
      <c r="M11" s="232">
        <v>20</v>
      </c>
      <c r="N11" s="232">
        <v>15</v>
      </c>
      <c r="O11" s="232">
        <v>6</v>
      </c>
      <c r="P11" s="232">
        <v>3</v>
      </c>
      <c r="Q11" s="232">
        <v>0</v>
      </c>
      <c r="R11" s="232">
        <v>0</v>
      </c>
      <c r="S11" s="232">
        <v>0</v>
      </c>
      <c r="T11" s="232">
        <v>0</v>
      </c>
      <c r="U11" s="232">
        <v>0</v>
      </c>
      <c r="V11" s="232">
        <v>0</v>
      </c>
      <c r="W11" s="232">
        <v>0</v>
      </c>
      <c r="X11" s="232">
        <v>0</v>
      </c>
      <c r="Y11" s="232">
        <v>0</v>
      </c>
      <c r="Z11" s="233">
        <v>53</v>
      </c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</row>
    <row r="12" spans="1:47" ht="16.5" customHeight="1">
      <c r="A12" s="1240"/>
      <c r="B12" s="1241"/>
      <c r="C12" s="1241"/>
      <c r="D12" s="149" t="s">
        <v>28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4">
        <v>0</v>
      </c>
      <c r="K12" s="234">
        <v>742</v>
      </c>
      <c r="L12" s="234">
        <v>888</v>
      </c>
      <c r="M12" s="234">
        <v>3876</v>
      </c>
      <c r="N12" s="234">
        <v>3388</v>
      </c>
      <c r="O12" s="234">
        <v>1336</v>
      </c>
      <c r="P12" s="234">
        <v>649</v>
      </c>
      <c r="Q12" s="234">
        <v>0</v>
      </c>
      <c r="R12" s="234">
        <v>0</v>
      </c>
      <c r="S12" s="234">
        <v>0</v>
      </c>
      <c r="T12" s="234">
        <v>0</v>
      </c>
      <c r="U12" s="234">
        <v>0</v>
      </c>
      <c r="V12" s="234">
        <v>0</v>
      </c>
      <c r="W12" s="234">
        <v>0</v>
      </c>
      <c r="X12" s="234">
        <v>0</v>
      </c>
      <c r="Y12" s="234">
        <v>0</v>
      </c>
      <c r="Z12" s="235">
        <v>10879</v>
      </c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</row>
    <row r="13" spans="1:47" ht="16.5" customHeight="1">
      <c r="A13" s="1240"/>
      <c r="B13" s="1241"/>
      <c r="C13" s="1241"/>
      <c r="D13" s="148" t="s">
        <v>26</v>
      </c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6">
        <v>0</v>
      </c>
      <c r="K13" s="236">
        <v>30</v>
      </c>
      <c r="L13" s="236">
        <v>26</v>
      </c>
      <c r="M13" s="236">
        <v>88</v>
      </c>
      <c r="N13" s="236">
        <v>57</v>
      </c>
      <c r="O13" s="236">
        <v>18</v>
      </c>
      <c r="P13" s="236">
        <v>7</v>
      </c>
      <c r="Q13" s="236">
        <v>0</v>
      </c>
      <c r="R13" s="236">
        <v>0</v>
      </c>
      <c r="S13" s="236">
        <v>0</v>
      </c>
      <c r="T13" s="236">
        <v>0</v>
      </c>
      <c r="U13" s="236">
        <v>0</v>
      </c>
      <c r="V13" s="236">
        <v>0</v>
      </c>
      <c r="W13" s="236">
        <v>0</v>
      </c>
      <c r="X13" s="236">
        <v>0</v>
      </c>
      <c r="Y13" s="236">
        <v>0</v>
      </c>
      <c r="Z13" s="237">
        <v>226</v>
      </c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</row>
    <row r="14" spans="1:47" ht="16.5" customHeight="1">
      <c r="A14" s="1240"/>
      <c r="B14" s="1241"/>
      <c r="C14" s="1247" t="s">
        <v>54</v>
      </c>
      <c r="D14" s="147" t="s">
        <v>27</v>
      </c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0</v>
      </c>
      <c r="K14" s="232">
        <v>0</v>
      </c>
      <c r="L14" s="232">
        <v>8</v>
      </c>
      <c r="M14" s="232">
        <v>28</v>
      </c>
      <c r="N14" s="232">
        <v>36</v>
      </c>
      <c r="O14" s="232">
        <v>0</v>
      </c>
      <c r="P14" s="232">
        <v>0</v>
      </c>
      <c r="Q14" s="232">
        <v>0</v>
      </c>
      <c r="R14" s="232">
        <v>0</v>
      </c>
      <c r="S14" s="232">
        <v>0</v>
      </c>
      <c r="T14" s="232">
        <v>0</v>
      </c>
      <c r="U14" s="232">
        <v>0</v>
      </c>
      <c r="V14" s="232">
        <v>0</v>
      </c>
      <c r="W14" s="232">
        <v>0</v>
      </c>
      <c r="X14" s="232">
        <v>0</v>
      </c>
      <c r="Y14" s="232">
        <v>0</v>
      </c>
      <c r="Z14" s="233">
        <v>72</v>
      </c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</row>
    <row r="15" spans="1:47" ht="16.5" customHeight="1">
      <c r="A15" s="1240"/>
      <c r="B15" s="1241"/>
      <c r="C15" s="1247"/>
      <c r="D15" s="149" t="s">
        <v>28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1802</v>
      </c>
      <c r="M15" s="234">
        <v>5561</v>
      </c>
      <c r="N15" s="234">
        <v>7752</v>
      </c>
      <c r="O15" s="234">
        <v>34</v>
      </c>
      <c r="P15" s="234">
        <v>79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5">
        <v>15228</v>
      </c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</row>
    <row r="16" spans="1:47" ht="16.5" customHeight="1">
      <c r="A16" s="1240"/>
      <c r="B16" s="1241"/>
      <c r="C16" s="1247"/>
      <c r="D16" s="148" t="s">
        <v>26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50</v>
      </c>
      <c r="M16" s="236">
        <v>120</v>
      </c>
      <c r="N16" s="236">
        <v>134</v>
      </c>
      <c r="O16" s="236">
        <v>0</v>
      </c>
      <c r="P16" s="236">
        <v>1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8">
        <v>305</v>
      </c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</row>
    <row r="17" spans="1:47" ht="16.5" customHeight="1">
      <c r="A17" s="1240"/>
      <c r="B17" s="1241" t="s">
        <v>30</v>
      </c>
      <c r="C17" s="1241"/>
      <c r="D17" s="147" t="s">
        <v>27</v>
      </c>
      <c r="E17" s="232">
        <v>0</v>
      </c>
      <c r="F17" s="232">
        <v>65</v>
      </c>
      <c r="G17" s="232">
        <v>80</v>
      </c>
      <c r="H17" s="232">
        <v>98</v>
      </c>
      <c r="I17" s="232">
        <v>83</v>
      </c>
      <c r="J17" s="232">
        <v>119</v>
      </c>
      <c r="K17" s="232">
        <v>288</v>
      </c>
      <c r="L17" s="232">
        <v>306</v>
      </c>
      <c r="M17" s="232">
        <v>356</v>
      </c>
      <c r="N17" s="232">
        <v>487</v>
      </c>
      <c r="O17" s="232">
        <v>492</v>
      </c>
      <c r="P17" s="232">
        <v>376</v>
      </c>
      <c r="Q17" s="232">
        <v>136</v>
      </c>
      <c r="R17" s="232">
        <v>55</v>
      </c>
      <c r="S17" s="232">
        <v>33</v>
      </c>
      <c r="T17" s="232">
        <v>34</v>
      </c>
      <c r="U17" s="232">
        <v>26</v>
      </c>
      <c r="V17" s="232">
        <v>6</v>
      </c>
      <c r="W17" s="232">
        <v>10</v>
      </c>
      <c r="X17" s="232">
        <v>0</v>
      </c>
      <c r="Y17" s="232">
        <v>1</v>
      </c>
      <c r="Z17" s="233">
        <v>3050</v>
      </c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</row>
    <row r="18" spans="1:47" ht="16.5" customHeight="1">
      <c r="A18" s="1240"/>
      <c r="B18" s="1241"/>
      <c r="C18" s="1241"/>
      <c r="D18" s="149" t="s">
        <v>28</v>
      </c>
      <c r="E18" s="234">
        <v>0</v>
      </c>
      <c r="F18" s="234">
        <v>3114</v>
      </c>
      <c r="G18" s="234">
        <v>7623</v>
      </c>
      <c r="H18" s="234">
        <v>17008</v>
      </c>
      <c r="I18" s="234">
        <v>16254</v>
      </c>
      <c r="J18" s="234">
        <v>31328</v>
      </c>
      <c r="K18" s="234">
        <v>89527</v>
      </c>
      <c r="L18" s="234">
        <v>111099</v>
      </c>
      <c r="M18" s="234">
        <v>141382</v>
      </c>
      <c r="N18" s="234">
        <v>210907</v>
      </c>
      <c r="O18" s="234">
        <v>241609</v>
      </c>
      <c r="P18" s="234">
        <v>191990</v>
      </c>
      <c r="Q18" s="234">
        <v>75678</v>
      </c>
      <c r="R18" s="234">
        <v>32370</v>
      </c>
      <c r="S18" s="234">
        <v>20202</v>
      </c>
      <c r="T18" s="234">
        <v>20358</v>
      </c>
      <c r="U18" s="234">
        <v>15669</v>
      </c>
      <c r="V18" s="234">
        <v>3741</v>
      </c>
      <c r="W18" s="234">
        <v>5573</v>
      </c>
      <c r="X18" s="234">
        <v>47</v>
      </c>
      <c r="Y18" s="234">
        <v>593</v>
      </c>
      <c r="Z18" s="235">
        <v>1236072</v>
      </c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</row>
    <row r="19" spans="1:47" ht="16.5" customHeight="1">
      <c r="A19" s="1240"/>
      <c r="B19" s="1241"/>
      <c r="C19" s="1241"/>
      <c r="D19" s="148" t="s">
        <v>26</v>
      </c>
      <c r="E19" s="239">
        <v>0</v>
      </c>
      <c r="F19" s="239">
        <v>964</v>
      </c>
      <c r="G19" s="239">
        <v>1112</v>
      </c>
      <c r="H19" s="239">
        <v>1074</v>
      </c>
      <c r="I19" s="239">
        <v>802</v>
      </c>
      <c r="J19" s="239">
        <v>944</v>
      </c>
      <c r="K19" s="239">
        <v>2079</v>
      </c>
      <c r="L19" s="239">
        <v>2028</v>
      </c>
      <c r="M19" s="239">
        <v>2040</v>
      </c>
      <c r="N19" s="239">
        <v>2497</v>
      </c>
      <c r="O19" s="239">
        <v>2275</v>
      </c>
      <c r="P19" s="239">
        <v>1490</v>
      </c>
      <c r="Q19" s="239">
        <v>446</v>
      </c>
      <c r="R19" s="239">
        <v>145</v>
      </c>
      <c r="S19" s="239">
        <v>86</v>
      </c>
      <c r="T19" s="239">
        <v>71</v>
      </c>
      <c r="U19" s="239">
        <v>51</v>
      </c>
      <c r="V19" s="239">
        <v>12</v>
      </c>
      <c r="W19" s="239">
        <v>14</v>
      </c>
      <c r="X19" s="239">
        <v>0</v>
      </c>
      <c r="Y19" s="239">
        <v>1</v>
      </c>
      <c r="Z19" s="240">
        <v>18131</v>
      </c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</row>
    <row r="20" spans="1:47" ht="16.5" customHeight="1">
      <c r="A20" s="1240"/>
      <c r="B20" s="1241" t="s">
        <v>31</v>
      </c>
      <c r="C20" s="1247" t="s">
        <v>55</v>
      </c>
      <c r="D20" s="147" t="s">
        <v>27</v>
      </c>
      <c r="E20" s="232">
        <v>0</v>
      </c>
      <c r="F20" s="232">
        <v>0</v>
      </c>
      <c r="G20" s="232">
        <v>1</v>
      </c>
      <c r="H20" s="232">
        <v>0</v>
      </c>
      <c r="I20" s="232">
        <v>0</v>
      </c>
      <c r="J20" s="232">
        <v>1</v>
      </c>
      <c r="K20" s="232">
        <v>0</v>
      </c>
      <c r="L20" s="232">
        <v>0</v>
      </c>
      <c r="M20" s="232">
        <v>0</v>
      </c>
      <c r="N20" s="232">
        <v>0</v>
      </c>
      <c r="O20" s="232">
        <v>0</v>
      </c>
      <c r="P20" s="232">
        <v>0</v>
      </c>
      <c r="Q20" s="232">
        <v>0</v>
      </c>
      <c r="R20" s="232">
        <v>0</v>
      </c>
      <c r="S20" s="232">
        <v>0</v>
      </c>
      <c r="T20" s="232">
        <v>0</v>
      </c>
      <c r="U20" s="232">
        <v>0</v>
      </c>
      <c r="V20" s="232">
        <v>0</v>
      </c>
      <c r="W20" s="232">
        <v>0</v>
      </c>
      <c r="X20" s="232">
        <v>0</v>
      </c>
      <c r="Y20" s="232">
        <v>0</v>
      </c>
      <c r="Z20" s="233">
        <v>2</v>
      </c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</row>
    <row r="21" spans="1:47" ht="16.5" customHeight="1">
      <c r="A21" s="1240"/>
      <c r="B21" s="1241"/>
      <c r="C21" s="1247"/>
      <c r="D21" s="149" t="s">
        <v>28</v>
      </c>
      <c r="E21" s="234">
        <v>0</v>
      </c>
      <c r="F21" s="234">
        <v>0</v>
      </c>
      <c r="G21" s="234">
        <v>30</v>
      </c>
      <c r="H21" s="234">
        <v>0</v>
      </c>
      <c r="I21" s="234">
        <v>0</v>
      </c>
      <c r="J21" s="234">
        <v>63</v>
      </c>
      <c r="K21" s="234">
        <v>0</v>
      </c>
      <c r="L21" s="234">
        <v>0</v>
      </c>
      <c r="M21" s="234">
        <v>0</v>
      </c>
      <c r="N21" s="234">
        <v>0</v>
      </c>
      <c r="O21" s="234">
        <v>0</v>
      </c>
      <c r="P21" s="234">
        <v>0</v>
      </c>
      <c r="Q21" s="234">
        <v>0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0</v>
      </c>
      <c r="Z21" s="235">
        <v>93</v>
      </c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</row>
    <row r="22" spans="1:47" ht="16.5" customHeight="1">
      <c r="A22" s="1240"/>
      <c r="B22" s="1241"/>
      <c r="C22" s="1247"/>
      <c r="D22" s="148" t="s">
        <v>26</v>
      </c>
      <c r="E22" s="236">
        <v>0</v>
      </c>
      <c r="F22" s="236">
        <v>0</v>
      </c>
      <c r="G22" s="236">
        <v>4</v>
      </c>
      <c r="H22" s="236">
        <v>0</v>
      </c>
      <c r="I22" s="236">
        <v>0</v>
      </c>
      <c r="J22" s="236">
        <v>1</v>
      </c>
      <c r="K22" s="236">
        <v>0</v>
      </c>
      <c r="L22" s="236">
        <v>0</v>
      </c>
      <c r="M22" s="236">
        <v>0</v>
      </c>
      <c r="N22" s="236">
        <v>0</v>
      </c>
      <c r="O22" s="236">
        <v>0</v>
      </c>
      <c r="P22" s="236">
        <v>0</v>
      </c>
      <c r="Q22" s="236">
        <v>0</v>
      </c>
      <c r="R22" s="236">
        <v>0</v>
      </c>
      <c r="S22" s="236">
        <v>0</v>
      </c>
      <c r="T22" s="236">
        <v>0</v>
      </c>
      <c r="U22" s="236">
        <v>0</v>
      </c>
      <c r="V22" s="236">
        <v>0</v>
      </c>
      <c r="W22" s="236">
        <v>0</v>
      </c>
      <c r="X22" s="236">
        <v>0</v>
      </c>
      <c r="Y22" s="236">
        <v>0</v>
      </c>
      <c r="Z22" s="237">
        <v>5</v>
      </c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</row>
    <row r="23" spans="1:47" ht="16.5" customHeight="1">
      <c r="A23" s="1240"/>
      <c r="B23" s="1241"/>
      <c r="C23" s="1247" t="s">
        <v>56</v>
      </c>
      <c r="D23" s="147" t="s">
        <v>27</v>
      </c>
      <c r="E23" s="232">
        <v>0</v>
      </c>
      <c r="F23" s="232">
        <v>0</v>
      </c>
      <c r="G23" s="232">
        <v>1</v>
      </c>
      <c r="H23" s="232">
        <v>0</v>
      </c>
      <c r="I23" s="232">
        <v>1</v>
      </c>
      <c r="J23" s="232">
        <v>0</v>
      </c>
      <c r="K23" s="232">
        <v>0</v>
      </c>
      <c r="L23" s="232">
        <v>0</v>
      </c>
      <c r="M23" s="232">
        <v>0</v>
      </c>
      <c r="N23" s="232">
        <v>0</v>
      </c>
      <c r="O23" s="232">
        <v>0</v>
      </c>
      <c r="P23" s="232">
        <v>0</v>
      </c>
      <c r="Q23" s="232">
        <v>0</v>
      </c>
      <c r="R23" s="232">
        <v>0</v>
      </c>
      <c r="S23" s="232">
        <v>0</v>
      </c>
      <c r="T23" s="232">
        <v>0</v>
      </c>
      <c r="U23" s="232">
        <v>0</v>
      </c>
      <c r="V23" s="232">
        <v>0</v>
      </c>
      <c r="W23" s="232">
        <v>0</v>
      </c>
      <c r="X23" s="232">
        <v>0</v>
      </c>
      <c r="Y23" s="232">
        <v>0</v>
      </c>
      <c r="Z23" s="233">
        <v>2</v>
      </c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</row>
    <row r="24" spans="1:47" ht="16.5" customHeight="1">
      <c r="A24" s="1240"/>
      <c r="B24" s="1241"/>
      <c r="C24" s="1247"/>
      <c r="D24" s="149" t="s">
        <v>28</v>
      </c>
      <c r="E24" s="234">
        <v>0</v>
      </c>
      <c r="F24" s="234">
        <v>0</v>
      </c>
      <c r="G24" s="234">
        <v>15</v>
      </c>
      <c r="H24" s="234">
        <v>0</v>
      </c>
      <c r="I24" s="234">
        <v>57</v>
      </c>
      <c r="J24" s="234">
        <v>0</v>
      </c>
      <c r="K24" s="234">
        <v>0</v>
      </c>
      <c r="L24" s="234">
        <v>0</v>
      </c>
      <c r="M24" s="234">
        <v>0</v>
      </c>
      <c r="N24" s="234">
        <v>0</v>
      </c>
      <c r="O24" s="234">
        <v>0</v>
      </c>
      <c r="P24" s="234">
        <v>0</v>
      </c>
      <c r="Q24" s="234">
        <v>0</v>
      </c>
      <c r="R24" s="234">
        <v>0</v>
      </c>
      <c r="S24" s="234">
        <v>0</v>
      </c>
      <c r="T24" s="234">
        <v>0</v>
      </c>
      <c r="U24" s="234">
        <v>0</v>
      </c>
      <c r="V24" s="234">
        <v>0</v>
      </c>
      <c r="W24" s="234">
        <v>0</v>
      </c>
      <c r="X24" s="234">
        <v>0</v>
      </c>
      <c r="Y24" s="234">
        <v>0</v>
      </c>
      <c r="Z24" s="235">
        <v>72</v>
      </c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</row>
    <row r="25" spans="1:47" ht="16.5" customHeight="1">
      <c r="A25" s="1240"/>
      <c r="B25" s="1241"/>
      <c r="C25" s="1247"/>
      <c r="D25" s="148" t="s">
        <v>26</v>
      </c>
      <c r="E25" s="236">
        <v>0</v>
      </c>
      <c r="F25" s="236">
        <v>0</v>
      </c>
      <c r="G25" s="236">
        <v>3</v>
      </c>
      <c r="H25" s="236">
        <v>0</v>
      </c>
      <c r="I25" s="236">
        <v>2</v>
      </c>
      <c r="J25" s="236">
        <v>0</v>
      </c>
      <c r="K25" s="236">
        <v>0</v>
      </c>
      <c r="L25" s="236">
        <v>0</v>
      </c>
      <c r="M25" s="236">
        <v>0</v>
      </c>
      <c r="N25" s="236">
        <v>0</v>
      </c>
      <c r="O25" s="236">
        <v>0</v>
      </c>
      <c r="P25" s="236">
        <v>0</v>
      </c>
      <c r="Q25" s="236">
        <v>0</v>
      </c>
      <c r="R25" s="236">
        <v>0</v>
      </c>
      <c r="S25" s="236">
        <v>0</v>
      </c>
      <c r="T25" s="236">
        <v>0</v>
      </c>
      <c r="U25" s="236">
        <v>0</v>
      </c>
      <c r="V25" s="236">
        <v>0</v>
      </c>
      <c r="W25" s="236">
        <v>0</v>
      </c>
      <c r="X25" s="236">
        <v>0</v>
      </c>
      <c r="Y25" s="236">
        <v>0</v>
      </c>
      <c r="Z25" s="238">
        <v>5</v>
      </c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</row>
    <row r="26" spans="1:47" ht="16.5" customHeight="1">
      <c r="A26" s="1240"/>
      <c r="B26" s="1241" t="s">
        <v>30</v>
      </c>
      <c r="C26" s="1241"/>
      <c r="D26" s="147" t="s">
        <v>27</v>
      </c>
      <c r="E26" s="232">
        <v>0</v>
      </c>
      <c r="F26" s="232">
        <v>0</v>
      </c>
      <c r="G26" s="232">
        <v>2</v>
      </c>
      <c r="H26" s="232">
        <v>0</v>
      </c>
      <c r="I26" s="232">
        <v>1</v>
      </c>
      <c r="J26" s="232">
        <v>1</v>
      </c>
      <c r="K26" s="232">
        <v>0</v>
      </c>
      <c r="L26" s="232">
        <v>0</v>
      </c>
      <c r="M26" s="232">
        <v>0</v>
      </c>
      <c r="N26" s="232">
        <v>0</v>
      </c>
      <c r="O26" s="232">
        <v>0</v>
      </c>
      <c r="P26" s="232">
        <v>0</v>
      </c>
      <c r="Q26" s="232">
        <v>0</v>
      </c>
      <c r="R26" s="232">
        <v>0</v>
      </c>
      <c r="S26" s="232">
        <v>0</v>
      </c>
      <c r="T26" s="232">
        <v>0</v>
      </c>
      <c r="U26" s="232">
        <v>0</v>
      </c>
      <c r="V26" s="232">
        <v>0</v>
      </c>
      <c r="W26" s="232">
        <v>0</v>
      </c>
      <c r="X26" s="232">
        <v>0</v>
      </c>
      <c r="Y26" s="232">
        <v>0</v>
      </c>
      <c r="Z26" s="233">
        <v>4</v>
      </c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</row>
    <row r="27" spans="1:47" ht="16.5" customHeight="1">
      <c r="A27" s="1240"/>
      <c r="B27" s="1241"/>
      <c r="C27" s="1241"/>
      <c r="D27" s="149" t="s">
        <v>28</v>
      </c>
      <c r="E27" s="234">
        <v>0</v>
      </c>
      <c r="F27" s="234">
        <v>0</v>
      </c>
      <c r="G27" s="234">
        <v>45</v>
      </c>
      <c r="H27" s="234">
        <v>0</v>
      </c>
      <c r="I27" s="234">
        <v>57</v>
      </c>
      <c r="J27" s="234">
        <v>63</v>
      </c>
      <c r="K27" s="234">
        <v>0</v>
      </c>
      <c r="L27" s="234">
        <v>0</v>
      </c>
      <c r="M27" s="234">
        <v>0</v>
      </c>
      <c r="N27" s="234">
        <v>0</v>
      </c>
      <c r="O27" s="234">
        <v>0</v>
      </c>
      <c r="P27" s="234">
        <v>0</v>
      </c>
      <c r="Q27" s="234">
        <v>0</v>
      </c>
      <c r="R27" s="234">
        <v>0</v>
      </c>
      <c r="S27" s="234">
        <v>0</v>
      </c>
      <c r="T27" s="234">
        <v>0</v>
      </c>
      <c r="U27" s="234">
        <v>0</v>
      </c>
      <c r="V27" s="234">
        <v>0</v>
      </c>
      <c r="W27" s="234">
        <v>0</v>
      </c>
      <c r="X27" s="234">
        <v>0</v>
      </c>
      <c r="Y27" s="234">
        <v>0</v>
      </c>
      <c r="Z27" s="235">
        <v>165</v>
      </c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</row>
    <row r="28" spans="1:47" ht="16.5" customHeight="1">
      <c r="A28" s="1240"/>
      <c r="B28" s="1241"/>
      <c r="C28" s="1241"/>
      <c r="D28" s="148" t="s">
        <v>26</v>
      </c>
      <c r="E28" s="239">
        <v>0</v>
      </c>
      <c r="F28" s="239">
        <v>0</v>
      </c>
      <c r="G28" s="239">
        <v>7</v>
      </c>
      <c r="H28" s="239">
        <v>0</v>
      </c>
      <c r="I28" s="239">
        <v>2</v>
      </c>
      <c r="J28" s="239">
        <v>1</v>
      </c>
      <c r="K28" s="239">
        <v>0</v>
      </c>
      <c r="L28" s="239">
        <v>0</v>
      </c>
      <c r="M28" s="239">
        <v>0</v>
      </c>
      <c r="N28" s="239">
        <v>0</v>
      </c>
      <c r="O28" s="239">
        <v>0</v>
      </c>
      <c r="P28" s="239">
        <v>0</v>
      </c>
      <c r="Q28" s="239">
        <v>0</v>
      </c>
      <c r="R28" s="239">
        <v>0</v>
      </c>
      <c r="S28" s="239">
        <v>0</v>
      </c>
      <c r="T28" s="239">
        <v>0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40">
        <v>10</v>
      </c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</row>
    <row r="29" spans="1:47" ht="16.5" customHeight="1">
      <c r="A29" s="1240" t="s">
        <v>24</v>
      </c>
      <c r="B29" s="1241"/>
      <c r="C29" s="1241"/>
      <c r="D29" s="147" t="s">
        <v>27</v>
      </c>
      <c r="E29" s="232">
        <v>0</v>
      </c>
      <c r="F29" s="232">
        <v>65</v>
      </c>
      <c r="G29" s="232">
        <v>81</v>
      </c>
      <c r="H29" s="232">
        <v>98</v>
      </c>
      <c r="I29" s="232">
        <v>84</v>
      </c>
      <c r="J29" s="232">
        <v>120</v>
      </c>
      <c r="K29" s="232">
        <v>288</v>
      </c>
      <c r="L29" s="232">
        <v>306</v>
      </c>
      <c r="M29" s="232">
        <v>356</v>
      </c>
      <c r="N29" s="232">
        <v>487</v>
      </c>
      <c r="O29" s="232">
        <v>492</v>
      </c>
      <c r="P29" s="232">
        <v>376</v>
      </c>
      <c r="Q29" s="232">
        <v>136</v>
      </c>
      <c r="R29" s="232">
        <v>55</v>
      </c>
      <c r="S29" s="232">
        <v>33</v>
      </c>
      <c r="T29" s="232">
        <v>34</v>
      </c>
      <c r="U29" s="232">
        <v>26</v>
      </c>
      <c r="V29" s="232">
        <v>6</v>
      </c>
      <c r="W29" s="232">
        <v>10</v>
      </c>
      <c r="X29" s="232">
        <v>0</v>
      </c>
      <c r="Y29" s="232">
        <v>1</v>
      </c>
      <c r="Z29" s="233">
        <v>3054</v>
      </c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</row>
    <row r="30" spans="1:47" ht="16.5" customHeight="1">
      <c r="A30" s="1240"/>
      <c r="B30" s="1241"/>
      <c r="C30" s="1241"/>
      <c r="D30" s="149" t="s">
        <v>28</v>
      </c>
      <c r="E30" s="234">
        <v>0</v>
      </c>
      <c r="F30" s="234">
        <v>3114</v>
      </c>
      <c r="G30" s="234">
        <v>7668</v>
      </c>
      <c r="H30" s="234">
        <v>17008</v>
      </c>
      <c r="I30" s="234">
        <v>16311</v>
      </c>
      <c r="J30" s="234">
        <v>31391</v>
      </c>
      <c r="K30" s="234">
        <v>89527</v>
      </c>
      <c r="L30" s="234">
        <v>111099</v>
      </c>
      <c r="M30" s="234">
        <v>141382</v>
      </c>
      <c r="N30" s="234">
        <v>210907</v>
      </c>
      <c r="O30" s="234">
        <v>241609</v>
      </c>
      <c r="P30" s="234">
        <v>191990</v>
      </c>
      <c r="Q30" s="234">
        <v>75678</v>
      </c>
      <c r="R30" s="234">
        <v>32370</v>
      </c>
      <c r="S30" s="234">
        <v>20202</v>
      </c>
      <c r="T30" s="234">
        <v>20358</v>
      </c>
      <c r="U30" s="234">
        <v>15669</v>
      </c>
      <c r="V30" s="234">
        <v>3741</v>
      </c>
      <c r="W30" s="234">
        <v>5573</v>
      </c>
      <c r="X30" s="234">
        <v>47</v>
      </c>
      <c r="Y30" s="234">
        <v>593</v>
      </c>
      <c r="Z30" s="235">
        <v>1236237</v>
      </c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</row>
    <row r="31" spans="1:47" ht="16.5" customHeight="1">
      <c r="A31" s="1240"/>
      <c r="B31" s="1241"/>
      <c r="C31" s="1241"/>
      <c r="D31" s="148" t="s">
        <v>26</v>
      </c>
      <c r="E31" s="239">
        <v>0</v>
      </c>
      <c r="F31" s="239">
        <v>964</v>
      </c>
      <c r="G31" s="239">
        <v>1119</v>
      </c>
      <c r="H31" s="239">
        <v>1074</v>
      </c>
      <c r="I31" s="239">
        <v>804</v>
      </c>
      <c r="J31" s="239">
        <v>945</v>
      </c>
      <c r="K31" s="239">
        <v>2079</v>
      </c>
      <c r="L31" s="239">
        <v>2028</v>
      </c>
      <c r="M31" s="239">
        <v>2040</v>
      </c>
      <c r="N31" s="239">
        <v>2497</v>
      </c>
      <c r="O31" s="239">
        <v>2275</v>
      </c>
      <c r="P31" s="239">
        <v>1490</v>
      </c>
      <c r="Q31" s="239">
        <v>446</v>
      </c>
      <c r="R31" s="239">
        <v>145</v>
      </c>
      <c r="S31" s="239">
        <v>86</v>
      </c>
      <c r="T31" s="239">
        <v>71</v>
      </c>
      <c r="U31" s="239">
        <v>51</v>
      </c>
      <c r="V31" s="239">
        <v>12</v>
      </c>
      <c r="W31" s="239">
        <v>14</v>
      </c>
      <c r="X31" s="239">
        <v>0</v>
      </c>
      <c r="Y31" s="239">
        <v>1</v>
      </c>
      <c r="Z31" s="240">
        <v>18141</v>
      </c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</row>
    <row r="32" spans="1:47" ht="16.5" customHeight="1">
      <c r="A32" s="1240" t="s">
        <v>34</v>
      </c>
      <c r="B32" s="1241" t="s">
        <v>29</v>
      </c>
      <c r="C32" s="1247" t="s">
        <v>53</v>
      </c>
      <c r="D32" s="147" t="s">
        <v>27</v>
      </c>
      <c r="E32" s="232">
        <v>0</v>
      </c>
      <c r="F32" s="232">
        <v>0</v>
      </c>
      <c r="G32" s="232">
        <v>0</v>
      </c>
      <c r="H32" s="232">
        <v>0</v>
      </c>
      <c r="I32" s="232">
        <v>0</v>
      </c>
      <c r="J32" s="232">
        <v>0</v>
      </c>
      <c r="K32" s="232">
        <v>0</v>
      </c>
      <c r="L32" s="232">
        <v>0</v>
      </c>
      <c r="M32" s="232">
        <v>0</v>
      </c>
      <c r="N32" s="232">
        <v>1</v>
      </c>
      <c r="O32" s="232">
        <v>3</v>
      </c>
      <c r="P32" s="232">
        <v>2</v>
      </c>
      <c r="Q32" s="232">
        <v>2</v>
      </c>
      <c r="R32" s="232">
        <v>0</v>
      </c>
      <c r="S32" s="232">
        <v>1</v>
      </c>
      <c r="T32" s="232">
        <v>0</v>
      </c>
      <c r="U32" s="232">
        <v>1</v>
      </c>
      <c r="V32" s="232">
        <v>1</v>
      </c>
      <c r="W32" s="232">
        <v>0</v>
      </c>
      <c r="X32" s="232">
        <v>0</v>
      </c>
      <c r="Y32" s="232">
        <v>0</v>
      </c>
      <c r="Z32" s="233">
        <v>10</v>
      </c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</row>
    <row r="33" spans="1:47" ht="16.5" customHeight="1">
      <c r="A33" s="1240"/>
      <c r="B33" s="1241"/>
      <c r="C33" s="1247"/>
      <c r="D33" s="149" t="s">
        <v>28</v>
      </c>
      <c r="E33" s="234">
        <v>0</v>
      </c>
      <c r="F33" s="234">
        <v>0</v>
      </c>
      <c r="G33" s="234">
        <v>0</v>
      </c>
      <c r="H33" s="234">
        <v>0</v>
      </c>
      <c r="I33" s="234">
        <v>0</v>
      </c>
      <c r="J33" s="234">
        <v>0</v>
      </c>
      <c r="K33" s="234">
        <v>0</v>
      </c>
      <c r="L33" s="234">
        <v>0</v>
      </c>
      <c r="M33" s="234">
        <v>0</v>
      </c>
      <c r="N33" s="234">
        <v>149</v>
      </c>
      <c r="O33" s="234">
        <v>591</v>
      </c>
      <c r="P33" s="234">
        <v>628</v>
      </c>
      <c r="Q33" s="234">
        <v>446</v>
      </c>
      <c r="R33" s="234">
        <v>0</v>
      </c>
      <c r="S33" s="234">
        <v>159</v>
      </c>
      <c r="T33" s="234">
        <v>25</v>
      </c>
      <c r="U33" s="234">
        <v>165</v>
      </c>
      <c r="V33" s="234">
        <v>251</v>
      </c>
      <c r="W33" s="234">
        <v>0</v>
      </c>
      <c r="X33" s="234">
        <v>0</v>
      </c>
      <c r="Y33" s="234">
        <v>0</v>
      </c>
      <c r="Z33" s="235">
        <v>2414</v>
      </c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</row>
    <row r="34" spans="1:47" ht="16.5" customHeight="1">
      <c r="A34" s="1240"/>
      <c r="B34" s="1241"/>
      <c r="C34" s="1247"/>
      <c r="D34" s="148" t="s">
        <v>26</v>
      </c>
      <c r="E34" s="236">
        <v>0</v>
      </c>
      <c r="F34" s="236">
        <v>0</v>
      </c>
      <c r="G34" s="236">
        <v>0</v>
      </c>
      <c r="H34" s="236">
        <v>0</v>
      </c>
      <c r="I34" s="236">
        <v>0</v>
      </c>
      <c r="J34" s="236">
        <v>0</v>
      </c>
      <c r="K34" s="236">
        <v>0</v>
      </c>
      <c r="L34" s="236">
        <v>0</v>
      </c>
      <c r="M34" s="236">
        <v>0</v>
      </c>
      <c r="N34" s="236">
        <v>2</v>
      </c>
      <c r="O34" s="236">
        <v>7</v>
      </c>
      <c r="P34" s="236">
        <v>6</v>
      </c>
      <c r="Q34" s="236">
        <v>4</v>
      </c>
      <c r="R34" s="236">
        <v>0</v>
      </c>
      <c r="S34" s="236">
        <v>0</v>
      </c>
      <c r="T34" s="236">
        <v>0</v>
      </c>
      <c r="U34" s="236">
        <v>1</v>
      </c>
      <c r="V34" s="236">
        <v>2</v>
      </c>
      <c r="W34" s="236">
        <v>0</v>
      </c>
      <c r="X34" s="236">
        <v>0</v>
      </c>
      <c r="Y34" s="236">
        <v>0</v>
      </c>
      <c r="Z34" s="237">
        <v>22</v>
      </c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</row>
    <row r="35" spans="1:47" ht="16.5" customHeight="1">
      <c r="A35" s="1240"/>
      <c r="B35" s="1241"/>
      <c r="C35" s="1247" t="s">
        <v>54</v>
      </c>
      <c r="D35" s="147" t="s">
        <v>27</v>
      </c>
      <c r="E35" s="232">
        <v>0</v>
      </c>
      <c r="F35" s="232">
        <v>0</v>
      </c>
      <c r="G35" s="232">
        <v>0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232">
        <v>0</v>
      </c>
      <c r="N35" s="232">
        <v>0</v>
      </c>
      <c r="O35" s="232">
        <v>0</v>
      </c>
      <c r="P35" s="232">
        <v>0</v>
      </c>
      <c r="Q35" s="232">
        <v>0</v>
      </c>
      <c r="R35" s="232">
        <v>0</v>
      </c>
      <c r="S35" s="232">
        <v>0</v>
      </c>
      <c r="T35" s="232">
        <v>0</v>
      </c>
      <c r="U35" s="232">
        <v>0</v>
      </c>
      <c r="V35" s="232">
        <v>0</v>
      </c>
      <c r="W35" s="232">
        <v>0</v>
      </c>
      <c r="X35" s="232">
        <v>0</v>
      </c>
      <c r="Y35" s="232">
        <v>0</v>
      </c>
      <c r="Z35" s="233">
        <v>0</v>
      </c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</row>
    <row r="36" spans="1:47" ht="16.5" customHeight="1">
      <c r="A36" s="1240"/>
      <c r="B36" s="1241"/>
      <c r="C36" s="1247"/>
      <c r="D36" s="149" t="s">
        <v>28</v>
      </c>
      <c r="E36" s="234">
        <v>0</v>
      </c>
      <c r="F36" s="234">
        <v>0</v>
      </c>
      <c r="G36" s="234">
        <v>0</v>
      </c>
      <c r="H36" s="234">
        <v>0</v>
      </c>
      <c r="I36" s="234">
        <v>0</v>
      </c>
      <c r="J36" s="234">
        <v>0</v>
      </c>
      <c r="K36" s="234">
        <v>0</v>
      </c>
      <c r="L36" s="234">
        <v>0</v>
      </c>
      <c r="M36" s="234">
        <v>0</v>
      </c>
      <c r="N36" s="234">
        <v>0</v>
      </c>
      <c r="O36" s="234">
        <v>0</v>
      </c>
      <c r="P36" s="234">
        <v>0</v>
      </c>
      <c r="Q36" s="234">
        <v>0</v>
      </c>
      <c r="R36" s="234">
        <v>0</v>
      </c>
      <c r="S36" s="234">
        <v>0</v>
      </c>
      <c r="T36" s="234">
        <v>0</v>
      </c>
      <c r="U36" s="234">
        <v>0</v>
      </c>
      <c r="V36" s="234">
        <v>0</v>
      </c>
      <c r="W36" s="234">
        <v>0</v>
      </c>
      <c r="X36" s="234">
        <v>0</v>
      </c>
      <c r="Y36" s="234">
        <v>0</v>
      </c>
      <c r="Z36" s="235">
        <v>0</v>
      </c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</row>
    <row r="37" spans="1:47" ht="16.5" customHeight="1">
      <c r="A37" s="1240"/>
      <c r="B37" s="1241"/>
      <c r="C37" s="1247"/>
      <c r="D37" s="148" t="s">
        <v>26</v>
      </c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6">
        <v>0</v>
      </c>
      <c r="K37" s="236">
        <v>0</v>
      </c>
      <c r="L37" s="236">
        <v>0</v>
      </c>
      <c r="M37" s="236">
        <v>0</v>
      </c>
      <c r="N37" s="236">
        <v>0</v>
      </c>
      <c r="O37" s="236">
        <v>0</v>
      </c>
      <c r="P37" s="236">
        <v>0</v>
      </c>
      <c r="Q37" s="236">
        <v>0</v>
      </c>
      <c r="R37" s="236">
        <v>0</v>
      </c>
      <c r="S37" s="236">
        <v>0</v>
      </c>
      <c r="T37" s="236">
        <v>0</v>
      </c>
      <c r="U37" s="236">
        <v>0</v>
      </c>
      <c r="V37" s="236">
        <v>0</v>
      </c>
      <c r="W37" s="236">
        <v>0</v>
      </c>
      <c r="X37" s="236">
        <v>0</v>
      </c>
      <c r="Y37" s="236">
        <v>0</v>
      </c>
      <c r="Z37" s="237">
        <v>0</v>
      </c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</row>
    <row r="38" spans="1:47" ht="16.5" customHeight="1">
      <c r="A38" s="1240"/>
      <c r="B38" s="1241" t="s">
        <v>30</v>
      </c>
      <c r="C38" s="1241"/>
      <c r="D38" s="147" t="s">
        <v>27</v>
      </c>
      <c r="E38" s="232">
        <v>0</v>
      </c>
      <c r="F38" s="232">
        <v>0</v>
      </c>
      <c r="G38" s="232">
        <v>0</v>
      </c>
      <c r="H38" s="232">
        <v>0</v>
      </c>
      <c r="I38" s="232">
        <v>0</v>
      </c>
      <c r="J38" s="232">
        <v>0</v>
      </c>
      <c r="K38" s="232">
        <v>0</v>
      </c>
      <c r="L38" s="232">
        <v>0</v>
      </c>
      <c r="M38" s="232">
        <v>0</v>
      </c>
      <c r="N38" s="232">
        <v>1</v>
      </c>
      <c r="O38" s="232">
        <v>3</v>
      </c>
      <c r="P38" s="232">
        <v>2</v>
      </c>
      <c r="Q38" s="232">
        <v>2</v>
      </c>
      <c r="R38" s="232">
        <v>0</v>
      </c>
      <c r="S38" s="232">
        <v>1</v>
      </c>
      <c r="T38" s="232">
        <v>0</v>
      </c>
      <c r="U38" s="232">
        <v>1</v>
      </c>
      <c r="V38" s="232">
        <v>1</v>
      </c>
      <c r="W38" s="232">
        <v>0</v>
      </c>
      <c r="X38" s="232">
        <v>0</v>
      </c>
      <c r="Y38" s="232">
        <v>0</v>
      </c>
      <c r="Z38" s="233">
        <v>10</v>
      </c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</row>
    <row r="39" spans="1:47" ht="16.5" customHeight="1">
      <c r="A39" s="1240"/>
      <c r="B39" s="1241"/>
      <c r="C39" s="1241"/>
      <c r="D39" s="149" t="s">
        <v>28</v>
      </c>
      <c r="E39" s="234">
        <v>0</v>
      </c>
      <c r="F39" s="234">
        <v>0</v>
      </c>
      <c r="G39" s="234">
        <v>0</v>
      </c>
      <c r="H39" s="234">
        <v>0</v>
      </c>
      <c r="I39" s="234">
        <v>0</v>
      </c>
      <c r="J39" s="234">
        <v>0</v>
      </c>
      <c r="K39" s="234">
        <v>0</v>
      </c>
      <c r="L39" s="234">
        <v>0</v>
      </c>
      <c r="M39" s="234">
        <v>0</v>
      </c>
      <c r="N39" s="234">
        <v>149</v>
      </c>
      <c r="O39" s="234">
        <v>591</v>
      </c>
      <c r="P39" s="234">
        <v>628</v>
      </c>
      <c r="Q39" s="234">
        <v>446</v>
      </c>
      <c r="R39" s="234">
        <v>0</v>
      </c>
      <c r="S39" s="234">
        <v>159</v>
      </c>
      <c r="T39" s="234">
        <v>25</v>
      </c>
      <c r="U39" s="234">
        <v>165</v>
      </c>
      <c r="V39" s="234">
        <v>251</v>
      </c>
      <c r="W39" s="234">
        <v>0</v>
      </c>
      <c r="X39" s="234">
        <v>0</v>
      </c>
      <c r="Y39" s="234">
        <v>0</v>
      </c>
      <c r="Z39" s="235">
        <v>2414</v>
      </c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</row>
    <row r="40" spans="1:47" ht="16.5" customHeight="1">
      <c r="A40" s="1240"/>
      <c r="B40" s="1241"/>
      <c r="C40" s="1241"/>
      <c r="D40" s="148" t="s">
        <v>26</v>
      </c>
      <c r="E40" s="239">
        <v>0</v>
      </c>
      <c r="F40" s="239">
        <v>0</v>
      </c>
      <c r="G40" s="239">
        <v>0</v>
      </c>
      <c r="H40" s="239">
        <v>0</v>
      </c>
      <c r="I40" s="239">
        <v>0</v>
      </c>
      <c r="J40" s="239">
        <v>0</v>
      </c>
      <c r="K40" s="239">
        <v>0</v>
      </c>
      <c r="L40" s="239">
        <v>0</v>
      </c>
      <c r="M40" s="239">
        <v>0</v>
      </c>
      <c r="N40" s="239">
        <v>2</v>
      </c>
      <c r="O40" s="239">
        <v>7</v>
      </c>
      <c r="P40" s="239">
        <v>6</v>
      </c>
      <c r="Q40" s="239">
        <v>4</v>
      </c>
      <c r="R40" s="239">
        <v>0</v>
      </c>
      <c r="S40" s="239">
        <v>0</v>
      </c>
      <c r="T40" s="239">
        <v>0</v>
      </c>
      <c r="U40" s="239">
        <v>1</v>
      </c>
      <c r="V40" s="239">
        <v>2</v>
      </c>
      <c r="W40" s="239">
        <v>0</v>
      </c>
      <c r="X40" s="239">
        <v>0</v>
      </c>
      <c r="Y40" s="239">
        <v>0</v>
      </c>
      <c r="Z40" s="240">
        <v>22</v>
      </c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</row>
    <row r="41" spans="1:47" ht="16.5" customHeight="1">
      <c r="A41" s="1240"/>
      <c r="B41" s="1241" t="s">
        <v>31</v>
      </c>
      <c r="C41" s="1247" t="s">
        <v>55</v>
      </c>
      <c r="D41" s="147" t="s">
        <v>27</v>
      </c>
      <c r="E41" s="232">
        <v>0</v>
      </c>
      <c r="F41" s="232">
        <v>0</v>
      </c>
      <c r="G41" s="232">
        <v>0</v>
      </c>
      <c r="H41" s="232">
        <v>0</v>
      </c>
      <c r="I41" s="232">
        <v>0</v>
      </c>
      <c r="J41" s="232">
        <v>0</v>
      </c>
      <c r="K41" s="232">
        <v>0</v>
      </c>
      <c r="L41" s="232">
        <v>0</v>
      </c>
      <c r="M41" s="232">
        <v>0</v>
      </c>
      <c r="N41" s="232">
        <v>0</v>
      </c>
      <c r="O41" s="232">
        <v>0</v>
      </c>
      <c r="P41" s="232">
        <v>0</v>
      </c>
      <c r="Q41" s="232">
        <v>0</v>
      </c>
      <c r="R41" s="232">
        <v>0</v>
      </c>
      <c r="S41" s="232">
        <v>0</v>
      </c>
      <c r="T41" s="232">
        <v>0</v>
      </c>
      <c r="U41" s="232">
        <v>0</v>
      </c>
      <c r="V41" s="232">
        <v>0</v>
      </c>
      <c r="W41" s="232">
        <v>0</v>
      </c>
      <c r="X41" s="232">
        <v>0</v>
      </c>
      <c r="Y41" s="232">
        <v>0</v>
      </c>
      <c r="Z41" s="233">
        <v>0</v>
      </c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</row>
    <row r="42" spans="1:47" ht="16.5" customHeight="1">
      <c r="A42" s="1240"/>
      <c r="B42" s="1241"/>
      <c r="C42" s="1247"/>
      <c r="D42" s="149" t="s">
        <v>28</v>
      </c>
      <c r="E42" s="234">
        <v>0</v>
      </c>
      <c r="F42" s="234">
        <v>0</v>
      </c>
      <c r="G42" s="234">
        <v>0</v>
      </c>
      <c r="H42" s="234">
        <v>0</v>
      </c>
      <c r="I42" s="234">
        <v>0</v>
      </c>
      <c r="J42" s="234">
        <v>0</v>
      </c>
      <c r="K42" s="234">
        <v>0</v>
      </c>
      <c r="L42" s="234">
        <v>0</v>
      </c>
      <c r="M42" s="234">
        <v>0</v>
      </c>
      <c r="N42" s="234">
        <v>0</v>
      </c>
      <c r="O42" s="234">
        <v>0</v>
      </c>
      <c r="P42" s="234">
        <v>0</v>
      </c>
      <c r="Q42" s="234">
        <v>0</v>
      </c>
      <c r="R42" s="234">
        <v>0</v>
      </c>
      <c r="S42" s="234">
        <v>0</v>
      </c>
      <c r="T42" s="234">
        <v>0</v>
      </c>
      <c r="U42" s="234">
        <v>0</v>
      </c>
      <c r="V42" s="234">
        <v>0</v>
      </c>
      <c r="W42" s="234">
        <v>0</v>
      </c>
      <c r="X42" s="234">
        <v>0</v>
      </c>
      <c r="Y42" s="234">
        <v>0</v>
      </c>
      <c r="Z42" s="235">
        <v>0</v>
      </c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</row>
    <row r="43" spans="1:47" ht="16.5" customHeight="1">
      <c r="A43" s="1240"/>
      <c r="B43" s="1241"/>
      <c r="C43" s="1247"/>
      <c r="D43" s="148" t="s">
        <v>26</v>
      </c>
      <c r="E43" s="236">
        <v>0</v>
      </c>
      <c r="F43" s="236">
        <v>0</v>
      </c>
      <c r="G43" s="236">
        <v>0</v>
      </c>
      <c r="H43" s="236">
        <v>0</v>
      </c>
      <c r="I43" s="236">
        <v>0</v>
      </c>
      <c r="J43" s="236">
        <v>0</v>
      </c>
      <c r="K43" s="236">
        <v>0</v>
      </c>
      <c r="L43" s="236">
        <v>0</v>
      </c>
      <c r="M43" s="236">
        <v>0</v>
      </c>
      <c r="N43" s="236">
        <v>0</v>
      </c>
      <c r="O43" s="236">
        <v>0</v>
      </c>
      <c r="P43" s="236">
        <v>0</v>
      </c>
      <c r="Q43" s="236">
        <v>0</v>
      </c>
      <c r="R43" s="236">
        <v>0</v>
      </c>
      <c r="S43" s="236">
        <v>0</v>
      </c>
      <c r="T43" s="236">
        <v>0</v>
      </c>
      <c r="U43" s="236">
        <v>0</v>
      </c>
      <c r="V43" s="236">
        <v>0</v>
      </c>
      <c r="W43" s="236">
        <v>0</v>
      </c>
      <c r="X43" s="236">
        <v>0</v>
      </c>
      <c r="Y43" s="236">
        <v>0</v>
      </c>
      <c r="Z43" s="237">
        <v>0</v>
      </c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</row>
    <row r="44" spans="1:47" ht="16.5" customHeight="1">
      <c r="A44" s="1240"/>
      <c r="B44" s="1241"/>
      <c r="C44" s="1247" t="s">
        <v>56</v>
      </c>
      <c r="D44" s="147" t="s">
        <v>27</v>
      </c>
      <c r="E44" s="232">
        <v>0</v>
      </c>
      <c r="F44" s="232">
        <v>0</v>
      </c>
      <c r="G44" s="232">
        <v>25</v>
      </c>
      <c r="H44" s="232">
        <v>137</v>
      </c>
      <c r="I44" s="232">
        <v>19</v>
      </c>
      <c r="J44" s="232">
        <v>74</v>
      </c>
      <c r="K44" s="232">
        <v>58</v>
      </c>
      <c r="L44" s="232">
        <v>132</v>
      </c>
      <c r="M44" s="232">
        <v>56</v>
      </c>
      <c r="N44" s="232">
        <v>198</v>
      </c>
      <c r="O44" s="232">
        <v>403</v>
      </c>
      <c r="P44" s="232">
        <v>296</v>
      </c>
      <c r="Q44" s="232">
        <v>161</v>
      </c>
      <c r="R44" s="232">
        <v>193</v>
      </c>
      <c r="S44" s="232">
        <v>53</v>
      </c>
      <c r="T44" s="232">
        <v>1</v>
      </c>
      <c r="U44" s="232">
        <v>2</v>
      </c>
      <c r="V44" s="232">
        <v>2</v>
      </c>
      <c r="W44" s="232">
        <v>1</v>
      </c>
      <c r="X44" s="232">
        <v>0</v>
      </c>
      <c r="Y44" s="232">
        <v>1</v>
      </c>
      <c r="Z44" s="233">
        <v>1812</v>
      </c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</row>
    <row r="45" spans="1:47" ht="16.5" customHeight="1">
      <c r="A45" s="1240"/>
      <c r="B45" s="1241"/>
      <c r="C45" s="1247"/>
      <c r="D45" s="149" t="s">
        <v>28</v>
      </c>
      <c r="E45" s="234">
        <v>0</v>
      </c>
      <c r="F45" s="234">
        <v>0</v>
      </c>
      <c r="G45" s="234">
        <v>756</v>
      </c>
      <c r="H45" s="234">
        <v>6519</v>
      </c>
      <c r="I45" s="234">
        <v>1198</v>
      </c>
      <c r="J45" s="234">
        <v>5223</v>
      </c>
      <c r="K45" s="234">
        <v>4430</v>
      </c>
      <c r="L45" s="234">
        <v>10185</v>
      </c>
      <c r="M45" s="234">
        <v>4608</v>
      </c>
      <c r="N45" s="234">
        <v>16982</v>
      </c>
      <c r="O45" s="234">
        <v>33711</v>
      </c>
      <c r="P45" s="234">
        <v>25235</v>
      </c>
      <c r="Q45" s="234">
        <v>13036</v>
      </c>
      <c r="R45" s="234">
        <v>14367</v>
      </c>
      <c r="S45" s="234">
        <v>3900</v>
      </c>
      <c r="T45" s="234">
        <v>82</v>
      </c>
      <c r="U45" s="234">
        <v>115</v>
      </c>
      <c r="V45" s="234">
        <v>142</v>
      </c>
      <c r="W45" s="234">
        <v>81</v>
      </c>
      <c r="X45" s="234">
        <v>15</v>
      </c>
      <c r="Y45" s="234">
        <v>78</v>
      </c>
      <c r="Z45" s="235">
        <v>140663</v>
      </c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</row>
    <row r="46" spans="1:47" ht="16.5" customHeight="1">
      <c r="A46" s="1240"/>
      <c r="B46" s="1241"/>
      <c r="C46" s="1247"/>
      <c r="D46" s="148" t="s">
        <v>26</v>
      </c>
      <c r="E46" s="236">
        <v>0</v>
      </c>
      <c r="F46" s="236">
        <v>0</v>
      </c>
      <c r="G46" s="236">
        <v>96</v>
      </c>
      <c r="H46" s="236">
        <v>514</v>
      </c>
      <c r="I46" s="236">
        <v>48</v>
      </c>
      <c r="J46" s="236">
        <v>116</v>
      </c>
      <c r="K46" s="236">
        <v>59</v>
      </c>
      <c r="L46" s="236">
        <v>107</v>
      </c>
      <c r="M46" s="236">
        <v>16</v>
      </c>
      <c r="N46" s="236">
        <v>62</v>
      </c>
      <c r="O46" s="236">
        <v>121</v>
      </c>
      <c r="P46" s="236">
        <v>78</v>
      </c>
      <c r="Q46" s="236">
        <v>43</v>
      </c>
      <c r="R46" s="236">
        <v>73</v>
      </c>
      <c r="S46" s="236">
        <v>23</v>
      </c>
      <c r="T46" s="236">
        <v>0</v>
      </c>
      <c r="U46" s="236">
        <v>1</v>
      </c>
      <c r="V46" s="236">
        <v>0</v>
      </c>
      <c r="W46" s="236">
        <v>0</v>
      </c>
      <c r="X46" s="236">
        <v>0</v>
      </c>
      <c r="Y46" s="236">
        <v>0</v>
      </c>
      <c r="Z46" s="237">
        <v>1357</v>
      </c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</row>
    <row r="47" spans="1:47" ht="16.5" customHeight="1">
      <c r="A47" s="1240"/>
      <c r="B47" s="1241" t="s">
        <v>30</v>
      </c>
      <c r="C47" s="1241"/>
      <c r="D47" s="147" t="s">
        <v>27</v>
      </c>
      <c r="E47" s="232">
        <v>0</v>
      </c>
      <c r="F47" s="232">
        <v>0</v>
      </c>
      <c r="G47" s="232">
        <v>25</v>
      </c>
      <c r="H47" s="232">
        <v>137</v>
      </c>
      <c r="I47" s="232">
        <v>19</v>
      </c>
      <c r="J47" s="232">
        <v>74</v>
      </c>
      <c r="K47" s="232">
        <v>58</v>
      </c>
      <c r="L47" s="232">
        <v>132</v>
      </c>
      <c r="M47" s="232">
        <v>56</v>
      </c>
      <c r="N47" s="232">
        <v>198</v>
      </c>
      <c r="O47" s="232">
        <v>403</v>
      </c>
      <c r="P47" s="232">
        <v>296</v>
      </c>
      <c r="Q47" s="232">
        <v>161</v>
      </c>
      <c r="R47" s="232">
        <v>193</v>
      </c>
      <c r="S47" s="232">
        <v>53</v>
      </c>
      <c r="T47" s="232">
        <v>1</v>
      </c>
      <c r="U47" s="232">
        <v>2</v>
      </c>
      <c r="V47" s="232">
        <v>2</v>
      </c>
      <c r="W47" s="232">
        <v>1</v>
      </c>
      <c r="X47" s="232">
        <v>0</v>
      </c>
      <c r="Y47" s="232">
        <v>1</v>
      </c>
      <c r="Z47" s="233">
        <v>1812</v>
      </c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</row>
    <row r="48" spans="1:47" ht="16.5" customHeight="1">
      <c r="A48" s="1240"/>
      <c r="B48" s="1241"/>
      <c r="C48" s="1241"/>
      <c r="D48" s="149" t="s">
        <v>28</v>
      </c>
      <c r="E48" s="234">
        <v>0</v>
      </c>
      <c r="F48" s="234">
        <v>0</v>
      </c>
      <c r="G48" s="234">
        <v>756</v>
      </c>
      <c r="H48" s="234">
        <v>6519</v>
      </c>
      <c r="I48" s="234">
        <v>1198</v>
      </c>
      <c r="J48" s="234">
        <v>5223</v>
      </c>
      <c r="K48" s="234">
        <v>4430</v>
      </c>
      <c r="L48" s="234">
        <v>10185</v>
      </c>
      <c r="M48" s="234">
        <v>4608</v>
      </c>
      <c r="N48" s="234">
        <v>16982</v>
      </c>
      <c r="O48" s="234">
        <v>33711</v>
      </c>
      <c r="P48" s="234">
        <v>25235</v>
      </c>
      <c r="Q48" s="234">
        <v>13036</v>
      </c>
      <c r="R48" s="234">
        <v>14367</v>
      </c>
      <c r="S48" s="234">
        <v>3900</v>
      </c>
      <c r="T48" s="234">
        <v>82</v>
      </c>
      <c r="U48" s="234">
        <v>115</v>
      </c>
      <c r="V48" s="234">
        <v>142</v>
      </c>
      <c r="W48" s="234">
        <v>81</v>
      </c>
      <c r="X48" s="234">
        <v>15</v>
      </c>
      <c r="Y48" s="234">
        <v>78</v>
      </c>
      <c r="Z48" s="235">
        <v>140663</v>
      </c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</row>
    <row r="49" spans="1:47" ht="16.5" customHeight="1">
      <c r="A49" s="1240"/>
      <c r="B49" s="1241"/>
      <c r="C49" s="1241"/>
      <c r="D49" s="148" t="s">
        <v>26</v>
      </c>
      <c r="E49" s="239">
        <v>0</v>
      </c>
      <c r="F49" s="239">
        <v>0</v>
      </c>
      <c r="G49" s="239">
        <v>96</v>
      </c>
      <c r="H49" s="239">
        <v>514</v>
      </c>
      <c r="I49" s="239">
        <v>48</v>
      </c>
      <c r="J49" s="239">
        <v>116</v>
      </c>
      <c r="K49" s="239">
        <v>59</v>
      </c>
      <c r="L49" s="239">
        <v>107</v>
      </c>
      <c r="M49" s="239">
        <v>16</v>
      </c>
      <c r="N49" s="239">
        <v>62</v>
      </c>
      <c r="O49" s="239">
        <v>121</v>
      </c>
      <c r="P49" s="239">
        <v>78</v>
      </c>
      <c r="Q49" s="239">
        <v>43</v>
      </c>
      <c r="R49" s="239">
        <v>73</v>
      </c>
      <c r="S49" s="239">
        <v>23</v>
      </c>
      <c r="T49" s="239">
        <v>0</v>
      </c>
      <c r="U49" s="239">
        <v>1</v>
      </c>
      <c r="V49" s="239">
        <v>0</v>
      </c>
      <c r="W49" s="239">
        <v>0</v>
      </c>
      <c r="X49" s="239">
        <v>0</v>
      </c>
      <c r="Y49" s="239">
        <v>0</v>
      </c>
      <c r="Z49" s="240">
        <v>1357</v>
      </c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</row>
    <row r="50" spans="1:47" ht="16.5" customHeight="1">
      <c r="A50" s="1240" t="s">
        <v>24</v>
      </c>
      <c r="B50" s="1241"/>
      <c r="C50" s="1241"/>
      <c r="D50" s="147" t="s">
        <v>27</v>
      </c>
      <c r="E50" s="232">
        <v>0</v>
      </c>
      <c r="F50" s="232">
        <v>0</v>
      </c>
      <c r="G50" s="232">
        <v>25</v>
      </c>
      <c r="H50" s="232">
        <v>137</v>
      </c>
      <c r="I50" s="232">
        <v>19</v>
      </c>
      <c r="J50" s="232">
        <v>74</v>
      </c>
      <c r="K50" s="232">
        <v>58</v>
      </c>
      <c r="L50" s="232">
        <v>132</v>
      </c>
      <c r="M50" s="232">
        <v>56</v>
      </c>
      <c r="N50" s="232">
        <v>198</v>
      </c>
      <c r="O50" s="232">
        <v>406</v>
      </c>
      <c r="P50" s="232">
        <v>298</v>
      </c>
      <c r="Q50" s="232">
        <v>163</v>
      </c>
      <c r="R50" s="232">
        <v>193</v>
      </c>
      <c r="S50" s="232">
        <v>54</v>
      </c>
      <c r="T50" s="232">
        <v>1</v>
      </c>
      <c r="U50" s="232">
        <v>2</v>
      </c>
      <c r="V50" s="232">
        <v>3</v>
      </c>
      <c r="W50" s="232">
        <v>1</v>
      </c>
      <c r="X50" s="232">
        <v>0</v>
      </c>
      <c r="Y50" s="232">
        <v>1</v>
      </c>
      <c r="Z50" s="233">
        <v>1822</v>
      </c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</row>
    <row r="51" spans="1:47" ht="16.5" customHeight="1">
      <c r="A51" s="1240"/>
      <c r="B51" s="1241"/>
      <c r="C51" s="1241"/>
      <c r="D51" s="149" t="s">
        <v>28</v>
      </c>
      <c r="E51" s="234">
        <v>0</v>
      </c>
      <c r="F51" s="234">
        <v>0</v>
      </c>
      <c r="G51" s="234">
        <v>756</v>
      </c>
      <c r="H51" s="234">
        <v>6519</v>
      </c>
      <c r="I51" s="234">
        <v>1198</v>
      </c>
      <c r="J51" s="234">
        <v>5223</v>
      </c>
      <c r="K51" s="234">
        <v>4430</v>
      </c>
      <c r="L51" s="234">
        <v>10185</v>
      </c>
      <c r="M51" s="234">
        <v>4608</v>
      </c>
      <c r="N51" s="234">
        <v>17131</v>
      </c>
      <c r="O51" s="234">
        <v>34302</v>
      </c>
      <c r="P51" s="234">
        <v>25863</v>
      </c>
      <c r="Q51" s="234">
        <v>13482</v>
      </c>
      <c r="R51" s="234">
        <v>14367</v>
      </c>
      <c r="S51" s="234">
        <v>4059</v>
      </c>
      <c r="T51" s="234">
        <v>107</v>
      </c>
      <c r="U51" s="234">
        <v>280</v>
      </c>
      <c r="V51" s="234">
        <v>393</v>
      </c>
      <c r="W51" s="234">
        <v>81</v>
      </c>
      <c r="X51" s="234">
        <v>15</v>
      </c>
      <c r="Y51" s="234">
        <v>78</v>
      </c>
      <c r="Z51" s="235">
        <v>143077</v>
      </c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</row>
    <row r="52" spans="1:47" ht="16.5" customHeight="1">
      <c r="A52" s="1240"/>
      <c r="B52" s="1241"/>
      <c r="C52" s="1241"/>
      <c r="D52" s="148" t="s">
        <v>26</v>
      </c>
      <c r="E52" s="239">
        <v>0</v>
      </c>
      <c r="F52" s="239">
        <v>0</v>
      </c>
      <c r="G52" s="239">
        <v>96</v>
      </c>
      <c r="H52" s="239">
        <v>514</v>
      </c>
      <c r="I52" s="239">
        <v>48</v>
      </c>
      <c r="J52" s="239">
        <v>116</v>
      </c>
      <c r="K52" s="239">
        <v>59</v>
      </c>
      <c r="L52" s="239">
        <v>107</v>
      </c>
      <c r="M52" s="239">
        <v>16</v>
      </c>
      <c r="N52" s="239">
        <v>64</v>
      </c>
      <c r="O52" s="239">
        <v>128</v>
      </c>
      <c r="P52" s="239">
        <v>84</v>
      </c>
      <c r="Q52" s="239">
        <v>47</v>
      </c>
      <c r="R52" s="239">
        <v>73</v>
      </c>
      <c r="S52" s="239">
        <v>23</v>
      </c>
      <c r="T52" s="239">
        <v>0</v>
      </c>
      <c r="U52" s="239">
        <v>2</v>
      </c>
      <c r="V52" s="239">
        <v>2</v>
      </c>
      <c r="W52" s="239">
        <v>0</v>
      </c>
      <c r="X52" s="239">
        <v>0</v>
      </c>
      <c r="Y52" s="239">
        <v>0</v>
      </c>
      <c r="Z52" s="240">
        <v>1379</v>
      </c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</row>
    <row r="53" spans="1:47" ht="16.5" customHeight="1">
      <c r="A53" s="1240" t="s">
        <v>33</v>
      </c>
      <c r="B53" s="1241"/>
      <c r="C53" s="1241"/>
      <c r="D53" s="147" t="s">
        <v>27</v>
      </c>
      <c r="E53" s="232">
        <v>0</v>
      </c>
      <c r="F53" s="232">
        <v>65</v>
      </c>
      <c r="G53" s="232">
        <v>106</v>
      </c>
      <c r="H53" s="232">
        <v>235</v>
      </c>
      <c r="I53" s="232">
        <v>103</v>
      </c>
      <c r="J53" s="232">
        <v>194</v>
      </c>
      <c r="K53" s="232">
        <v>345</v>
      </c>
      <c r="L53" s="232">
        <v>438</v>
      </c>
      <c r="M53" s="232">
        <v>412</v>
      </c>
      <c r="N53" s="232">
        <v>685</v>
      </c>
      <c r="O53" s="232">
        <v>898</v>
      </c>
      <c r="P53" s="232">
        <v>674</v>
      </c>
      <c r="Q53" s="232">
        <v>299</v>
      </c>
      <c r="R53" s="232">
        <v>248</v>
      </c>
      <c r="S53" s="232">
        <v>87</v>
      </c>
      <c r="T53" s="232">
        <v>35</v>
      </c>
      <c r="U53" s="232">
        <v>29</v>
      </c>
      <c r="V53" s="232">
        <v>9</v>
      </c>
      <c r="W53" s="232">
        <v>11</v>
      </c>
      <c r="X53" s="232">
        <v>0</v>
      </c>
      <c r="Y53" s="232">
        <v>2</v>
      </c>
      <c r="Z53" s="233">
        <v>4876</v>
      </c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</row>
    <row r="54" spans="1:47" ht="16.5" customHeight="1">
      <c r="A54" s="1240"/>
      <c r="B54" s="1241"/>
      <c r="C54" s="1241"/>
      <c r="D54" s="149" t="s">
        <v>28</v>
      </c>
      <c r="E54" s="234">
        <v>0</v>
      </c>
      <c r="F54" s="234">
        <v>3114</v>
      </c>
      <c r="G54" s="234">
        <v>8424</v>
      </c>
      <c r="H54" s="234">
        <v>23527</v>
      </c>
      <c r="I54" s="234">
        <v>17509</v>
      </c>
      <c r="J54" s="234">
        <v>36614</v>
      </c>
      <c r="K54" s="234">
        <v>93957</v>
      </c>
      <c r="L54" s="234">
        <v>121284</v>
      </c>
      <c r="M54" s="234">
        <v>145990</v>
      </c>
      <c r="N54" s="234">
        <v>228038</v>
      </c>
      <c r="O54" s="234">
        <v>275911</v>
      </c>
      <c r="P54" s="234">
        <v>217853</v>
      </c>
      <c r="Q54" s="234">
        <v>89160</v>
      </c>
      <c r="R54" s="234">
        <v>46737</v>
      </c>
      <c r="S54" s="234">
        <v>24261</v>
      </c>
      <c r="T54" s="234">
        <v>20465</v>
      </c>
      <c r="U54" s="234">
        <v>15949</v>
      </c>
      <c r="V54" s="234">
        <v>4134</v>
      </c>
      <c r="W54" s="234">
        <v>5654</v>
      </c>
      <c r="X54" s="234">
        <v>62</v>
      </c>
      <c r="Y54" s="234">
        <v>671</v>
      </c>
      <c r="Z54" s="235">
        <v>1379314</v>
      </c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</row>
    <row r="55" spans="1:47" ht="16.5" customHeight="1" thickBot="1">
      <c r="A55" s="1242"/>
      <c r="B55" s="1243"/>
      <c r="C55" s="1243"/>
      <c r="D55" s="153" t="s">
        <v>26</v>
      </c>
      <c r="E55" s="241">
        <v>0</v>
      </c>
      <c r="F55" s="241">
        <v>964</v>
      </c>
      <c r="G55" s="241">
        <v>1215</v>
      </c>
      <c r="H55" s="241">
        <v>1588</v>
      </c>
      <c r="I55" s="241">
        <v>852</v>
      </c>
      <c r="J55" s="241">
        <v>1061</v>
      </c>
      <c r="K55" s="241">
        <v>2138</v>
      </c>
      <c r="L55" s="241">
        <v>2135</v>
      </c>
      <c r="M55" s="241">
        <v>2056</v>
      </c>
      <c r="N55" s="241">
        <v>2561</v>
      </c>
      <c r="O55" s="241">
        <v>2403</v>
      </c>
      <c r="P55" s="241">
        <v>1574</v>
      </c>
      <c r="Q55" s="241">
        <v>493</v>
      </c>
      <c r="R55" s="241">
        <v>218</v>
      </c>
      <c r="S55" s="241">
        <v>109</v>
      </c>
      <c r="T55" s="241">
        <v>71</v>
      </c>
      <c r="U55" s="241">
        <v>53</v>
      </c>
      <c r="V55" s="241">
        <v>14</v>
      </c>
      <c r="W55" s="241">
        <v>14</v>
      </c>
      <c r="X55" s="241">
        <v>0</v>
      </c>
      <c r="Y55" s="241">
        <v>1</v>
      </c>
      <c r="Z55" s="241">
        <v>19520</v>
      </c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</row>
    <row r="56" spans="1:47" ht="16.5" customHeight="1" thickBot="1">
      <c r="A56" s="144"/>
      <c r="B56" s="144"/>
      <c r="C56" s="144"/>
      <c r="D56" s="144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</row>
    <row r="57" spans="1:47" ht="16.5" customHeight="1">
      <c r="A57" s="144"/>
      <c r="B57" s="144"/>
      <c r="C57" s="144"/>
      <c r="D57" s="144"/>
      <c r="E57" s="221"/>
      <c r="F57" s="221"/>
      <c r="G57" s="1235" t="s">
        <v>422</v>
      </c>
      <c r="H57" s="1236"/>
      <c r="I57" s="1236"/>
      <c r="J57" s="1236"/>
      <c r="K57" s="1227" t="s">
        <v>434</v>
      </c>
      <c r="L57" s="1228"/>
      <c r="M57" s="1231" t="s">
        <v>435</v>
      </c>
      <c r="N57" s="1232"/>
      <c r="O57" s="1232"/>
      <c r="P57" s="1232"/>
      <c r="Q57" s="1232"/>
      <c r="R57" s="1232"/>
      <c r="S57" s="1232"/>
      <c r="T57" s="1233"/>
      <c r="U57" s="1231" t="s">
        <v>436</v>
      </c>
      <c r="V57" s="1232"/>
      <c r="W57" s="1232"/>
      <c r="X57" s="1232"/>
      <c r="Y57" s="1232"/>
      <c r="Z57" s="123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</row>
    <row r="58" spans="1:47" ht="16.5" customHeight="1">
      <c r="A58" s="144"/>
      <c r="B58" s="144"/>
      <c r="C58" s="144"/>
      <c r="D58" s="144"/>
      <c r="E58" s="221"/>
      <c r="F58" s="221"/>
      <c r="G58" s="1237" t="s">
        <v>437</v>
      </c>
      <c r="H58" s="1220"/>
      <c r="I58" s="1220" t="s">
        <v>438</v>
      </c>
      <c r="J58" s="1220"/>
      <c r="K58" s="1229"/>
      <c r="L58" s="1230"/>
      <c r="M58" s="1220" t="s">
        <v>439</v>
      </c>
      <c r="N58" s="1220"/>
      <c r="O58" s="1220" t="s">
        <v>440</v>
      </c>
      <c r="P58" s="1220"/>
      <c r="Q58" s="1220" t="s">
        <v>441</v>
      </c>
      <c r="R58" s="1220"/>
      <c r="S58" s="1220" t="s">
        <v>442</v>
      </c>
      <c r="T58" s="1220"/>
      <c r="U58" s="1223" t="s">
        <v>437</v>
      </c>
      <c r="V58" s="1224"/>
      <c r="W58" s="1220" t="s">
        <v>443</v>
      </c>
      <c r="X58" s="1220"/>
      <c r="Y58" s="1220" t="s">
        <v>444</v>
      </c>
      <c r="Z58" s="1225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</row>
    <row r="59" spans="1:47" ht="16.5" customHeight="1" thickBot="1">
      <c r="A59" s="144"/>
      <c r="B59" s="144"/>
      <c r="C59" s="144"/>
      <c r="D59" s="144"/>
      <c r="E59" s="221"/>
      <c r="F59" s="221"/>
      <c r="G59" s="1226">
        <v>14</v>
      </c>
      <c r="H59" s="1218"/>
      <c r="I59" s="1218">
        <v>1382</v>
      </c>
      <c r="J59" s="1218"/>
      <c r="K59" s="1218">
        <v>0</v>
      </c>
      <c r="L59" s="1218"/>
      <c r="M59" s="1218">
        <v>5</v>
      </c>
      <c r="N59" s="1218"/>
      <c r="O59" s="1218">
        <v>2</v>
      </c>
      <c r="P59" s="1218"/>
      <c r="Q59" s="1218">
        <v>2</v>
      </c>
      <c r="R59" s="1218"/>
      <c r="S59" s="1221">
        <v>10</v>
      </c>
      <c r="T59" s="1222"/>
      <c r="U59" s="1218">
        <v>4899</v>
      </c>
      <c r="V59" s="1218"/>
      <c r="W59" s="1218">
        <v>1379314</v>
      </c>
      <c r="X59" s="1218"/>
      <c r="Y59" s="1218">
        <v>19520</v>
      </c>
      <c r="Z59" s="1219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</row>
    <row r="60" spans="1:47" ht="16.5" customHeight="1"/>
    <row r="61" spans="1:47" ht="16.5" customHeight="1"/>
    <row r="62" spans="1:47" ht="16.5" customHeight="1"/>
  </sheetData>
  <mergeCells count="48"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5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"/>
  <sheetViews>
    <sheetView topLeftCell="B3" zoomScale="60" zoomScaleNormal="60" workbookViewId="0"/>
  </sheetViews>
  <sheetFormatPr defaultRowHeight="13.5"/>
  <cols>
    <col min="31" max="33" width="0" hidden="1" customWidth="1"/>
  </cols>
  <sheetData>
    <row r="1" spans="1:47" ht="18.75">
      <c r="A1" s="1244" t="s">
        <v>70</v>
      </c>
      <c r="B1" s="1245"/>
      <c r="C1" s="1245"/>
      <c r="D1" s="1245"/>
      <c r="E1" s="1245"/>
      <c r="F1" s="1245"/>
      <c r="G1" s="124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</row>
    <row r="2" spans="1:47" ht="25.5">
      <c r="A2" s="1246" t="s">
        <v>0</v>
      </c>
      <c r="B2" s="1246"/>
      <c r="C2" s="1246"/>
      <c r="D2" s="1246"/>
      <c r="E2" s="1246"/>
      <c r="F2" s="1246"/>
      <c r="G2" s="1246"/>
      <c r="H2" s="1246"/>
      <c r="I2" s="1246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</row>
    <row r="3" spans="1:47" ht="14.25" thickBo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</row>
    <row r="4" spans="1:47" ht="16.5" customHeight="1">
      <c r="A4" s="161" t="s">
        <v>36</v>
      </c>
      <c r="B4" s="162" t="s">
        <v>35</v>
      </c>
      <c r="C4" s="162" t="s">
        <v>1</v>
      </c>
      <c r="D4" s="162" t="s">
        <v>2</v>
      </c>
      <c r="E4" s="162" t="s">
        <v>3</v>
      </c>
      <c r="F4" s="162" t="s">
        <v>4</v>
      </c>
      <c r="G4" s="162" t="s">
        <v>5</v>
      </c>
      <c r="H4" s="162" t="s">
        <v>6</v>
      </c>
      <c r="I4" s="162" t="s">
        <v>7</v>
      </c>
      <c r="J4" s="162" t="s">
        <v>8</v>
      </c>
      <c r="K4" s="162" t="s">
        <v>9</v>
      </c>
      <c r="L4" s="162" t="s">
        <v>10</v>
      </c>
      <c r="M4" s="162" t="s">
        <v>11</v>
      </c>
      <c r="N4" s="162" t="s">
        <v>12</v>
      </c>
      <c r="O4" s="162" t="s">
        <v>13</v>
      </c>
      <c r="P4" s="162" t="s">
        <v>14</v>
      </c>
      <c r="Q4" s="162" t="s">
        <v>15</v>
      </c>
      <c r="R4" s="162" t="s">
        <v>16</v>
      </c>
      <c r="S4" s="162" t="s">
        <v>17</v>
      </c>
      <c r="T4" s="162" t="s">
        <v>18</v>
      </c>
      <c r="U4" s="162" t="s">
        <v>19</v>
      </c>
      <c r="V4" s="162" t="s">
        <v>20</v>
      </c>
      <c r="W4" s="162" t="s">
        <v>21</v>
      </c>
      <c r="X4" s="162" t="s">
        <v>22</v>
      </c>
      <c r="Y4" s="162" t="s">
        <v>23</v>
      </c>
      <c r="Z4" s="163" t="s">
        <v>25</v>
      </c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</row>
    <row r="5" spans="1:47" ht="16.5" customHeight="1">
      <c r="A5" s="1240" t="s">
        <v>32</v>
      </c>
      <c r="B5" s="1241" t="s">
        <v>29</v>
      </c>
      <c r="C5" s="1241" t="s">
        <v>51</v>
      </c>
      <c r="D5" s="158" t="s">
        <v>27</v>
      </c>
      <c r="E5" s="231">
        <v>0</v>
      </c>
      <c r="F5" s="232">
        <v>11</v>
      </c>
      <c r="G5" s="232">
        <v>30</v>
      </c>
      <c r="H5" s="232">
        <v>29</v>
      </c>
      <c r="I5" s="232">
        <v>40</v>
      </c>
      <c r="J5" s="232">
        <v>70</v>
      </c>
      <c r="K5" s="232">
        <v>234</v>
      </c>
      <c r="L5" s="232">
        <v>246</v>
      </c>
      <c r="M5" s="232">
        <v>457</v>
      </c>
      <c r="N5" s="232">
        <v>779</v>
      </c>
      <c r="O5" s="232">
        <v>1168</v>
      </c>
      <c r="P5" s="232">
        <v>636</v>
      </c>
      <c r="Q5" s="232">
        <v>252</v>
      </c>
      <c r="R5" s="232">
        <v>76</v>
      </c>
      <c r="S5" s="232">
        <v>80</v>
      </c>
      <c r="T5" s="232">
        <v>103</v>
      </c>
      <c r="U5" s="232">
        <v>29</v>
      </c>
      <c r="V5" s="232">
        <v>15</v>
      </c>
      <c r="W5" s="232">
        <v>45</v>
      </c>
      <c r="X5" s="232">
        <v>9</v>
      </c>
      <c r="Y5" s="232">
        <v>3</v>
      </c>
      <c r="Z5" s="233">
        <v>4313</v>
      </c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</row>
    <row r="6" spans="1:47" ht="16.5" customHeight="1">
      <c r="A6" s="1240"/>
      <c r="B6" s="1241"/>
      <c r="C6" s="1241"/>
      <c r="D6" s="160" t="s">
        <v>28</v>
      </c>
      <c r="E6" s="234">
        <v>0</v>
      </c>
      <c r="F6" s="234">
        <v>921</v>
      </c>
      <c r="G6" s="234">
        <v>3205</v>
      </c>
      <c r="H6" s="234">
        <v>5770</v>
      </c>
      <c r="I6" s="234">
        <v>9824</v>
      </c>
      <c r="J6" s="234">
        <v>22285</v>
      </c>
      <c r="K6" s="234">
        <v>83782</v>
      </c>
      <c r="L6" s="234">
        <v>102207</v>
      </c>
      <c r="M6" s="234">
        <v>208751</v>
      </c>
      <c r="N6" s="234">
        <v>386305</v>
      </c>
      <c r="O6" s="234">
        <v>616654</v>
      </c>
      <c r="P6" s="234">
        <v>357783</v>
      </c>
      <c r="Q6" s="234">
        <v>148062</v>
      </c>
      <c r="R6" s="234">
        <v>46897</v>
      </c>
      <c r="S6" s="234">
        <v>50984</v>
      </c>
      <c r="T6" s="234">
        <v>68033</v>
      </c>
      <c r="U6" s="234">
        <v>18533</v>
      </c>
      <c r="V6" s="234">
        <v>10129</v>
      </c>
      <c r="W6" s="234">
        <v>32707</v>
      </c>
      <c r="X6" s="234">
        <v>6534</v>
      </c>
      <c r="Y6" s="234">
        <v>2117</v>
      </c>
      <c r="Z6" s="235">
        <v>2181483</v>
      </c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</row>
    <row r="7" spans="1:47" ht="16.5" customHeight="1">
      <c r="A7" s="1240"/>
      <c r="B7" s="1241"/>
      <c r="C7" s="1241"/>
      <c r="D7" s="159" t="s">
        <v>26</v>
      </c>
      <c r="E7" s="236">
        <v>0</v>
      </c>
      <c r="F7" s="236">
        <v>287</v>
      </c>
      <c r="G7" s="236">
        <v>732</v>
      </c>
      <c r="H7" s="236">
        <v>464</v>
      </c>
      <c r="I7" s="236">
        <v>391</v>
      </c>
      <c r="J7" s="236">
        <v>606</v>
      </c>
      <c r="K7" s="236">
        <v>1815</v>
      </c>
      <c r="L7" s="236">
        <v>1719</v>
      </c>
      <c r="M7" s="236">
        <v>2771</v>
      </c>
      <c r="N7" s="236">
        <v>4350</v>
      </c>
      <c r="O7" s="236">
        <v>5668</v>
      </c>
      <c r="P7" s="236">
        <v>2502</v>
      </c>
      <c r="Q7" s="236">
        <v>884</v>
      </c>
      <c r="R7" s="236">
        <v>198</v>
      </c>
      <c r="S7" s="236">
        <v>214</v>
      </c>
      <c r="T7" s="236">
        <v>201</v>
      </c>
      <c r="U7" s="236">
        <v>55</v>
      </c>
      <c r="V7" s="236">
        <v>19</v>
      </c>
      <c r="W7" s="236">
        <v>65</v>
      </c>
      <c r="X7" s="236">
        <v>11</v>
      </c>
      <c r="Y7" s="236">
        <v>5</v>
      </c>
      <c r="Z7" s="237">
        <v>22957</v>
      </c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</row>
    <row r="8" spans="1:47" ht="16.5" customHeight="1">
      <c r="A8" s="1240"/>
      <c r="B8" s="1241"/>
      <c r="C8" s="1241" t="s">
        <v>52</v>
      </c>
      <c r="D8" s="158" t="s">
        <v>27</v>
      </c>
      <c r="E8" s="232">
        <v>0</v>
      </c>
      <c r="F8" s="232">
        <v>42</v>
      </c>
      <c r="G8" s="232">
        <v>25</v>
      </c>
      <c r="H8" s="232">
        <v>109</v>
      </c>
      <c r="I8" s="232">
        <v>163</v>
      </c>
      <c r="J8" s="232">
        <v>217</v>
      </c>
      <c r="K8" s="232">
        <v>427</v>
      </c>
      <c r="L8" s="232">
        <v>242</v>
      </c>
      <c r="M8" s="232">
        <v>275</v>
      </c>
      <c r="N8" s="232">
        <v>308</v>
      </c>
      <c r="O8" s="232">
        <v>155</v>
      </c>
      <c r="P8" s="232">
        <v>93</v>
      </c>
      <c r="Q8" s="232">
        <v>14</v>
      </c>
      <c r="R8" s="232">
        <v>16</v>
      </c>
      <c r="S8" s="232">
        <v>11</v>
      </c>
      <c r="T8" s="232">
        <v>14</v>
      </c>
      <c r="U8" s="232">
        <v>11</v>
      </c>
      <c r="V8" s="232">
        <v>2</v>
      </c>
      <c r="W8" s="232">
        <v>2</v>
      </c>
      <c r="X8" s="232">
        <v>1</v>
      </c>
      <c r="Y8" s="232">
        <v>0</v>
      </c>
      <c r="Z8" s="233">
        <v>2129</v>
      </c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</row>
    <row r="9" spans="1:47" ht="16.5" customHeight="1">
      <c r="A9" s="1240"/>
      <c r="B9" s="1241"/>
      <c r="C9" s="1241"/>
      <c r="D9" s="160" t="s">
        <v>28</v>
      </c>
      <c r="E9" s="234">
        <v>2</v>
      </c>
      <c r="F9" s="234">
        <v>2085</v>
      </c>
      <c r="G9" s="234">
        <v>1875</v>
      </c>
      <c r="H9" s="234">
        <v>14211</v>
      </c>
      <c r="I9" s="234">
        <v>23948</v>
      </c>
      <c r="J9" s="234">
        <v>41156</v>
      </c>
      <c r="K9" s="234">
        <v>85598</v>
      </c>
      <c r="L9" s="234">
        <v>59361</v>
      </c>
      <c r="M9" s="234">
        <v>78234</v>
      </c>
      <c r="N9" s="234">
        <v>84574</v>
      </c>
      <c r="O9" s="234">
        <v>45351</v>
      </c>
      <c r="P9" s="234">
        <v>29582</v>
      </c>
      <c r="Q9" s="234">
        <v>4994</v>
      </c>
      <c r="R9" s="234">
        <v>5566</v>
      </c>
      <c r="S9" s="234">
        <v>4273</v>
      </c>
      <c r="T9" s="234">
        <v>5650</v>
      </c>
      <c r="U9" s="234">
        <v>4446</v>
      </c>
      <c r="V9" s="234">
        <v>817</v>
      </c>
      <c r="W9" s="234">
        <v>1073</v>
      </c>
      <c r="X9" s="234">
        <v>483</v>
      </c>
      <c r="Y9" s="234">
        <v>0</v>
      </c>
      <c r="Z9" s="235">
        <v>493279</v>
      </c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</row>
    <row r="10" spans="1:47" ht="16.5" customHeight="1">
      <c r="A10" s="1240"/>
      <c r="B10" s="1241"/>
      <c r="C10" s="1241"/>
      <c r="D10" s="159" t="s">
        <v>26</v>
      </c>
      <c r="E10" s="236">
        <v>0</v>
      </c>
      <c r="F10" s="236">
        <v>425</v>
      </c>
      <c r="G10" s="236">
        <v>232</v>
      </c>
      <c r="H10" s="236">
        <v>1013</v>
      </c>
      <c r="I10" s="236">
        <v>1309</v>
      </c>
      <c r="J10" s="236">
        <v>1537</v>
      </c>
      <c r="K10" s="236">
        <v>2594</v>
      </c>
      <c r="L10" s="236">
        <v>1350</v>
      </c>
      <c r="M10" s="236">
        <v>1416</v>
      </c>
      <c r="N10" s="236">
        <v>1270</v>
      </c>
      <c r="O10" s="236">
        <v>553</v>
      </c>
      <c r="P10" s="236">
        <v>305</v>
      </c>
      <c r="Q10" s="236">
        <v>41</v>
      </c>
      <c r="R10" s="236">
        <v>40</v>
      </c>
      <c r="S10" s="236">
        <v>27</v>
      </c>
      <c r="T10" s="236">
        <v>28</v>
      </c>
      <c r="U10" s="236">
        <v>18</v>
      </c>
      <c r="V10" s="236">
        <v>2</v>
      </c>
      <c r="W10" s="236">
        <v>3</v>
      </c>
      <c r="X10" s="236">
        <v>2</v>
      </c>
      <c r="Y10" s="236">
        <v>0</v>
      </c>
      <c r="Z10" s="237">
        <v>12165</v>
      </c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</row>
    <row r="11" spans="1:47" ht="16.5" customHeight="1">
      <c r="A11" s="1240"/>
      <c r="B11" s="1241"/>
      <c r="C11" s="1241" t="s">
        <v>53</v>
      </c>
      <c r="D11" s="158" t="s">
        <v>27</v>
      </c>
      <c r="E11" s="232"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0</v>
      </c>
      <c r="K11" s="232">
        <v>2</v>
      </c>
      <c r="L11" s="232">
        <v>6</v>
      </c>
      <c r="M11" s="232">
        <v>30</v>
      </c>
      <c r="N11" s="232">
        <v>167</v>
      </c>
      <c r="O11" s="232">
        <v>61</v>
      </c>
      <c r="P11" s="232">
        <v>9</v>
      </c>
      <c r="Q11" s="232">
        <v>0</v>
      </c>
      <c r="R11" s="232">
        <v>1</v>
      </c>
      <c r="S11" s="232">
        <v>0</v>
      </c>
      <c r="T11" s="232">
        <v>0</v>
      </c>
      <c r="U11" s="232">
        <v>0</v>
      </c>
      <c r="V11" s="232">
        <v>0</v>
      </c>
      <c r="W11" s="232">
        <v>6</v>
      </c>
      <c r="X11" s="232">
        <v>0</v>
      </c>
      <c r="Y11" s="232">
        <v>0</v>
      </c>
      <c r="Z11" s="233">
        <v>282</v>
      </c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</row>
    <row r="12" spans="1:47" ht="16.5" customHeight="1">
      <c r="A12" s="1240"/>
      <c r="B12" s="1241"/>
      <c r="C12" s="1241"/>
      <c r="D12" s="160" t="s">
        <v>28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4">
        <v>0</v>
      </c>
      <c r="K12" s="234">
        <v>373</v>
      </c>
      <c r="L12" s="234">
        <v>1077</v>
      </c>
      <c r="M12" s="234">
        <v>5963</v>
      </c>
      <c r="N12" s="234">
        <v>32600</v>
      </c>
      <c r="O12" s="234">
        <v>12758</v>
      </c>
      <c r="P12" s="234">
        <v>2165</v>
      </c>
      <c r="Q12" s="234">
        <v>0</v>
      </c>
      <c r="R12" s="234">
        <v>160</v>
      </c>
      <c r="S12" s="234">
        <v>0</v>
      </c>
      <c r="T12" s="234">
        <v>0</v>
      </c>
      <c r="U12" s="234">
        <v>0</v>
      </c>
      <c r="V12" s="234">
        <v>0</v>
      </c>
      <c r="W12" s="234">
        <v>1956</v>
      </c>
      <c r="X12" s="234">
        <v>0</v>
      </c>
      <c r="Y12" s="234">
        <v>0</v>
      </c>
      <c r="Z12" s="235">
        <v>57052</v>
      </c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</row>
    <row r="13" spans="1:47" ht="16.5" customHeight="1">
      <c r="A13" s="1240"/>
      <c r="B13" s="1241"/>
      <c r="C13" s="1241"/>
      <c r="D13" s="159" t="s">
        <v>26</v>
      </c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6">
        <v>0</v>
      </c>
      <c r="K13" s="236">
        <v>16</v>
      </c>
      <c r="L13" s="236">
        <v>33</v>
      </c>
      <c r="M13" s="236">
        <v>130</v>
      </c>
      <c r="N13" s="236">
        <v>583</v>
      </c>
      <c r="O13" s="236">
        <v>161</v>
      </c>
      <c r="P13" s="236">
        <v>22</v>
      </c>
      <c r="Q13" s="236">
        <v>0</v>
      </c>
      <c r="R13" s="236">
        <v>1</v>
      </c>
      <c r="S13" s="236">
        <v>0</v>
      </c>
      <c r="T13" s="236">
        <v>0</v>
      </c>
      <c r="U13" s="236">
        <v>0</v>
      </c>
      <c r="V13" s="236">
        <v>0</v>
      </c>
      <c r="W13" s="236">
        <v>12</v>
      </c>
      <c r="X13" s="236">
        <v>0</v>
      </c>
      <c r="Y13" s="236">
        <v>0</v>
      </c>
      <c r="Z13" s="237">
        <v>958</v>
      </c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</row>
    <row r="14" spans="1:47" ht="16.5" customHeight="1">
      <c r="A14" s="1240"/>
      <c r="B14" s="1241"/>
      <c r="C14" s="1247" t="s">
        <v>54</v>
      </c>
      <c r="D14" s="158" t="s">
        <v>27</v>
      </c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2</v>
      </c>
      <c r="K14" s="232">
        <v>3</v>
      </c>
      <c r="L14" s="232">
        <v>16</v>
      </c>
      <c r="M14" s="232">
        <v>65</v>
      </c>
      <c r="N14" s="232">
        <v>45</v>
      </c>
      <c r="O14" s="232">
        <v>1</v>
      </c>
      <c r="P14" s="232">
        <v>0</v>
      </c>
      <c r="Q14" s="232">
        <v>0</v>
      </c>
      <c r="R14" s="232">
        <v>0</v>
      </c>
      <c r="S14" s="232">
        <v>0</v>
      </c>
      <c r="T14" s="232">
        <v>0</v>
      </c>
      <c r="U14" s="232">
        <v>0</v>
      </c>
      <c r="V14" s="232">
        <v>0</v>
      </c>
      <c r="W14" s="232">
        <v>0</v>
      </c>
      <c r="X14" s="232">
        <v>0</v>
      </c>
      <c r="Y14" s="232">
        <v>0</v>
      </c>
      <c r="Z14" s="233">
        <v>132</v>
      </c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</row>
    <row r="15" spans="1:47" ht="16.5" customHeight="1">
      <c r="A15" s="1240"/>
      <c r="B15" s="1241"/>
      <c r="C15" s="1247"/>
      <c r="D15" s="160" t="s">
        <v>28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235</v>
      </c>
      <c r="K15" s="234">
        <v>437</v>
      </c>
      <c r="L15" s="234">
        <v>2979</v>
      </c>
      <c r="M15" s="234">
        <v>13319</v>
      </c>
      <c r="N15" s="234">
        <v>9767</v>
      </c>
      <c r="O15" s="234">
        <v>265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5">
        <v>27002</v>
      </c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</row>
    <row r="16" spans="1:47" ht="16.5" customHeight="1">
      <c r="A16" s="1240"/>
      <c r="B16" s="1241"/>
      <c r="C16" s="1247"/>
      <c r="D16" s="159" t="s">
        <v>26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14</v>
      </c>
      <c r="K16" s="236">
        <v>18</v>
      </c>
      <c r="L16" s="236">
        <v>89</v>
      </c>
      <c r="M16" s="236">
        <v>294</v>
      </c>
      <c r="N16" s="236">
        <v>166</v>
      </c>
      <c r="O16" s="236">
        <v>3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8">
        <v>584</v>
      </c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</row>
    <row r="17" spans="1:47" ht="16.5" customHeight="1">
      <c r="A17" s="1240"/>
      <c r="B17" s="1241" t="s">
        <v>30</v>
      </c>
      <c r="C17" s="1241"/>
      <c r="D17" s="158" t="s">
        <v>27</v>
      </c>
      <c r="E17" s="232">
        <v>0</v>
      </c>
      <c r="F17" s="232">
        <v>53</v>
      </c>
      <c r="G17" s="232">
        <v>55</v>
      </c>
      <c r="H17" s="232">
        <v>138</v>
      </c>
      <c r="I17" s="232">
        <v>203</v>
      </c>
      <c r="J17" s="232">
        <v>288</v>
      </c>
      <c r="K17" s="232">
        <v>666</v>
      </c>
      <c r="L17" s="232">
        <v>510</v>
      </c>
      <c r="M17" s="232">
        <v>826</v>
      </c>
      <c r="N17" s="232">
        <v>1299</v>
      </c>
      <c r="O17" s="232">
        <v>1386</v>
      </c>
      <c r="P17" s="232">
        <v>738</v>
      </c>
      <c r="Q17" s="232">
        <v>267</v>
      </c>
      <c r="R17" s="232">
        <v>92</v>
      </c>
      <c r="S17" s="232">
        <v>91</v>
      </c>
      <c r="T17" s="232">
        <v>117</v>
      </c>
      <c r="U17" s="232">
        <v>40</v>
      </c>
      <c r="V17" s="232">
        <v>17</v>
      </c>
      <c r="W17" s="232">
        <v>53</v>
      </c>
      <c r="X17" s="232">
        <v>11</v>
      </c>
      <c r="Y17" s="232">
        <v>3</v>
      </c>
      <c r="Z17" s="233">
        <v>6855</v>
      </c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</row>
    <row r="18" spans="1:47" ht="16.5" customHeight="1">
      <c r="A18" s="1240"/>
      <c r="B18" s="1241"/>
      <c r="C18" s="1241"/>
      <c r="D18" s="160" t="s">
        <v>28</v>
      </c>
      <c r="E18" s="234">
        <v>2</v>
      </c>
      <c r="F18" s="234">
        <v>3006</v>
      </c>
      <c r="G18" s="234">
        <v>5080</v>
      </c>
      <c r="H18" s="234">
        <v>19981</v>
      </c>
      <c r="I18" s="234">
        <v>33772</v>
      </c>
      <c r="J18" s="234">
        <v>63676</v>
      </c>
      <c r="K18" s="234">
        <v>170190</v>
      </c>
      <c r="L18" s="234">
        <v>165624</v>
      </c>
      <c r="M18" s="234">
        <v>306267</v>
      </c>
      <c r="N18" s="234">
        <v>513246</v>
      </c>
      <c r="O18" s="234">
        <v>675028</v>
      </c>
      <c r="P18" s="234">
        <v>389530</v>
      </c>
      <c r="Q18" s="234">
        <v>153056</v>
      </c>
      <c r="R18" s="234">
        <v>52623</v>
      </c>
      <c r="S18" s="234">
        <v>55257</v>
      </c>
      <c r="T18" s="234">
        <v>73683</v>
      </c>
      <c r="U18" s="234">
        <v>22979</v>
      </c>
      <c r="V18" s="234">
        <v>10946</v>
      </c>
      <c r="W18" s="234">
        <v>35736</v>
      </c>
      <c r="X18" s="234">
        <v>7017</v>
      </c>
      <c r="Y18" s="234">
        <v>2117</v>
      </c>
      <c r="Z18" s="235">
        <v>2758816</v>
      </c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</row>
    <row r="19" spans="1:47" ht="16.5" customHeight="1">
      <c r="A19" s="1240"/>
      <c r="B19" s="1241"/>
      <c r="C19" s="1241"/>
      <c r="D19" s="159" t="s">
        <v>26</v>
      </c>
      <c r="E19" s="239">
        <v>0</v>
      </c>
      <c r="F19" s="239">
        <v>712</v>
      </c>
      <c r="G19" s="239">
        <v>964</v>
      </c>
      <c r="H19" s="239">
        <v>1477</v>
      </c>
      <c r="I19" s="239">
        <v>1700</v>
      </c>
      <c r="J19" s="239">
        <v>2157</v>
      </c>
      <c r="K19" s="239">
        <v>4443</v>
      </c>
      <c r="L19" s="239">
        <v>3191</v>
      </c>
      <c r="M19" s="239">
        <v>4611</v>
      </c>
      <c r="N19" s="239">
        <v>6369</v>
      </c>
      <c r="O19" s="239">
        <v>6385</v>
      </c>
      <c r="P19" s="239">
        <v>2829</v>
      </c>
      <c r="Q19" s="239">
        <v>925</v>
      </c>
      <c r="R19" s="239">
        <v>239</v>
      </c>
      <c r="S19" s="239">
        <v>241</v>
      </c>
      <c r="T19" s="239">
        <v>229</v>
      </c>
      <c r="U19" s="239">
        <v>73</v>
      </c>
      <c r="V19" s="239">
        <v>21</v>
      </c>
      <c r="W19" s="239">
        <v>80</v>
      </c>
      <c r="X19" s="239">
        <v>13</v>
      </c>
      <c r="Y19" s="239">
        <v>5</v>
      </c>
      <c r="Z19" s="240">
        <v>36664</v>
      </c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</row>
    <row r="20" spans="1:47" ht="16.5" customHeight="1">
      <c r="A20" s="1240"/>
      <c r="B20" s="1241" t="s">
        <v>31</v>
      </c>
      <c r="C20" s="1247" t="s">
        <v>55</v>
      </c>
      <c r="D20" s="158" t="s">
        <v>27</v>
      </c>
      <c r="E20" s="232">
        <v>0</v>
      </c>
      <c r="F20" s="232">
        <v>0</v>
      </c>
      <c r="G20" s="232">
        <v>0</v>
      </c>
      <c r="H20" s="232">
        <v>0</v>
      </c>
      <c r="I20" s="232">
        <v>0</v>
      </c>
      <c r="J20" s="232">
        <v>1</v>
      </c>
      <c r="K20" s="232">
        <v>0</v>
      </c>
      <c r="L20" s="232">
        <v>1</v>
      </c>
      <c r="M20" s="232">
        <v>5</v>
      </c>
      <c r="N20" s="232">
        <v>2</v>
      </c>
      <c r="O20" s="232">
        <v>0</v>
      </c>
      <c r="P20" s="232">
        <v>0</v>
      </c>
      <c r="Q20" s="232">
        <v>0</v>
      </c>
      <c r="R20" s="232">
        <v>0</v>
      </c>
      <c r="S20" s="232">
        <v>0</v>
      </c>
      <c r="T20" s="232">
        <v>0</v>
      </c>
      <c r="U20" s="232">
        <v>0</v>
      </c>
      <c r="V20" s="232">
        <v>0</v>
      </c>
      <c r="W20" s="232">
        <v>0</v>
      </c>
      <c r="X20" s="232">
        <v>0</v>
      </c>
      <c r="Y20" s="232">
        <v>0</v>
      </c>
      <c r="Z20" s="233">
        <v>9</v>
      </c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</row>
    <row r="21" spans="1:47" ht="16.5" customHeight="1">
      <c r="A21" s="1240"/>
      <c r="B21" s="1241"/>
      <c r="C21" s="1247"/>
      <c r="D21" s="160" t="s">
        <v>28</v>
      </c>
      <c r="E21" s="234">
        <v>0</v>
      </c>
      <c r="F21" s="234">
        <v>0</v>
      </c>
      <c r="G21" s="234">
        <v>9</v>
      </c>
      <c r="H21" s="234">
        <v>0</v>
      </c>
      <c r="I21" s="234">
        <v>21</v>
      </c>
      <c r="J21" s="234">
        <v>53</v>
      </c>
      <c r="K21" s="234">
        <v>0</v>
      </c>
      <c r="L21" s="234">
        <v>55</v>
      </c>
      <c r="M21" s="234">
        <v>374</v>
      </c>
      <c r="N21" s="234">
        <v>110</v>
      </c>
      <c r="O21" s="234">
        <v>0</v>
      </c>
      <c r="P21" s="234">
        <v>0</v>
      </c>
      <c r="Q21" s="234">
        <v>0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0</v>
      </c>
      <c r="Z21" s="235">
        <v>622</v>
      </c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</row>
    <row r="22" spans="1:47" ht="16.5" customHeight="1">
      <c r="A22" s="1240"/>
      <c r="B22" s="1241"/>
      <c r="C22" s="1247"/>
      <c r="D22" s="159" t="s">
        <v>26</v>
      </c>
      <c r="E22" s="236">
        <v>0</v>
      </c>
      <c r="F22" s="236">
        <v>0</v>
      </c>
      <c r="G22" s="236">
        <v>1</v>
      </c>
      <c r="H22" s="236">
        <v>0</v>
      </c>
      <c r="I22" s="236">
        <v>1</v>
      </c>
      <c r="J22" s="236">
        <v>2</v>
      </c>
      <c r="K22" s="236">
        <v>0</v>
      </c>
      <c r="L22" s="236">
        <v>1</v>
      </c>
      <c r="M22" s="236">
        <v>3</v>
      </c>
      <c r="N22" s="236">
        <v>1</v>
      </c>
      <c r="O22" s="236">
        <v>0</v>
      </c>
      <c r="P22" s="236">
        <v>0</v>
      </c>
      <c r="Q22" s="236">
        <v>0</v>
      </c>
      <c r="R22" s="236">
        <v>0</v>
      </c>
      <c r="S22" s="236">
        <v>0</v>
      </c>
      <c r="T22" s="236">
        <v>0</v>
      </c>
      <c r="U22" s="236">
        <v>0</v>
      </c>
      <c r="V22" s="236">
        <v>0</v>
      </c>
      <c r="W22" s="236">
        <v>0</v>
      </c>
      <c r="X22" s="236">
        <v>0</v>
      </c>
      <c r="Y22" s="236">
        <v>0</v>
      </c>
      <c r="Z22" s="237">
        <v>9</v>
      </c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</row>
    <row r="23" spans="1:47" ht="16.5" customHeight="1">
      <c r="A23" s="1240"/>
      <c r="B23" s="1241"/>
      <c r="C23" s="1247" t="s">
        <v>56</v>
      </c>
      <c r="D23" s="158" t="s">
        <v>27</v>
      </c>
      <c r="E23" s="232">
        <v>0</v>
      </c>
      <c r="F23" s="232">
        <v>0</v>
      </c>
      <c r="G23" s="232">
        <v>0</v>
      </c>
      <c r="H23" s="232">
        <v>2</v>
      </c>
      <c r="I23" s="232">
        <v>0</v>
      </c>
      <c r="J23" s="232">
        <v>0</v>
      </c>
      <c r="K23" s="232">
        <v>0</v>
      </c>
      <c r="L23" s="232">
        <v>0</v>
      </c>
      <c r="M23" s="232">
        <v>3</v>
      </c>
      <c r="N23" s="232">
        <v>0</v>
      </c>
      <c r="O23" s="232">
        <v>14</v>
      </c>
      <c r="P23" s="232">
        <v>0</v>
      </c>
      <c r="Q23" s="232">
        <v>0</v>
      </c>
      <c r="R23" s="232">
        <v>0</v>
      </c>
      <c r="S23" s="232">
        <v>0</v>
      </c>
      <c r="T23" s="232">
        <v>0</v>
      </c>
      <c r="U23" s="232">
        <v>0</v>
      </c>
      <c r="V23" s="232">
        <v>0</v>
      </c>
      <c r="W23" s="232">
        <v>0</v>
      </c>
      <c r="X23" s="232">
        <v>0</v>
      </c>
      <c r="Y23" s="232">
        <v>0</v>
      </c>
      <c r="Z23" s="233">
        <v>20</v>
      </c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</row>
    <row r="24" spans="1:47" ht="16.5" customHeight="1">
      <c r="A24" s="1240"/>
      <c r="B24" s="1241"/>
      <c r="C24" s="1247"/>
      <c r="D24" s="160" t="s">
        <v>28</v>
      </c>
      <c r="E24" s="234">
        <v>0</v>
      </c>
      <c r="F24" s="234">
        <v>1</v>
      </c>
      <c r="G24" s="234">
        <v>11</v>
      </c>
      <c r="H24" s="234">
        <v>89</v>
      </c>
      <c r="I24" s="234">
        <v>0</v>
      </c>
      <c r="J24" s="234">
        <v>0</v>
      </c>
      <c r="K24" s="234">
        <v>0</v>
      </c>
      <c r="L24" s="234">
        <v>0</v>
      </c>
      <c r="M24" s="234">
        <v>295</v>
      </c>
      <c r="N24" s="234">
        <v>0</v>
      </c>
      <c r="O24" s="234">
        <v>1017</v>
      </c>
      <c r="P24" s="234">
        <v>0</v>
      </c>
      <c r="Q24" s="234">
        <v>0</v>
      </c>
      <c r="R24" s="234">
        <v>0</v>
      </c>
      <c r="S24" s="234">
        <v>0</v>
      </c>
      <c r="T24" s="234">
        <v>0</v>
      </c>
      <c r="U24" s="234">
        <v>0</v>
      </c>
      <c r="V24" s="234">
        <v>0</v>
      </c>
      <c r="W24" s="234">
        <v>0</v>
      </c>
      <c r="X24" s="234">
        <v>0</v>
      </c>
      <c r="Y24" s="234">
        <v>0</v>
      </c>
      <c r="Z24" s="235">
        <v>1413</v>
      </c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</row>
    <row r="25" spans="1:47" ht="16.5" customHeight="1">
      <c r="A25" s="1240"/>
      <c r="B25" s="1241"/>
      <c r="C25" s="1247"/>
      <c r="D25" s="159" t="s">
        <v>26</v>
      </c>
      <c r="E25" s="236">
        <v>0</v>
      </c>
      <c r="F25" s="236">
        <v>0</v>
      </c>
      <c r="G25" s="236">
        <v>2</v>
      </c>
      <c r="H25" s="236">
        <v>7</v>
      </c>
      <c r="I25" s="236">
        <v>0</v>
      </c>
      <c r="J25" s="236">
        <v>0</v>
      </c>
      <c r="K25" s="236">
        <v>0</v>
      </c>
      <c r="L25" s="236">
        <v>0</v>
      </c>
      <c r="M25" s="236">
        <v>1</v>
      </c>
      <c r="N25" s="236">
        <v>0</v>
      </c>
      <c r="O25" s="236">
        <v>6</v>
      </c>
      <c r="P25" s="236">
        <v>0</v>
      </c>
      <c r="Q25" s="236">
        <v>0</v>
      </c>
      <c r="R25" s="236">
        <v>0</v>
      </c>
      <c r="S25" s="236">
        <v>0</v>
      </c>
      <c r="T25" s="236">
        <v>0</v>
      </c>
      <c r="U25" s="236">
        <v>0</v>
      </c>
      <c r="V25" s="236">
        <v>0</v>
      </c>
      <c r="W25" s="236">
        <v>0</v>
      </c>
      <c r="X25" s="236">
        <v>0</v>
      </c>
      <c r="Y25" s="236">
        <v>0</v>
      </c>
      <c r="Z25" s="238">
        <v>16</v>
      </c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</row>
    <row r="26" spans="1:47" ht="16.5" customHeight="1">
      <c r="A26" s="1240"/>
      <c r="B26" s="1241" t="s">
        <v>30</v>
      </c>
      <c r="C26" s="1241"/>
      <c r="D26" s="158" t="s">
        <v>27</v>
      </c>
      <c r="E26" s="232">
        <v>0</v>
      </c>
      <c r="F26" s="232">
        <v>0</v>
      </c>
      <c r="G26" s="232">
        <v>1</v>
      </c>
      <c r="H26" s="232">
        <v>2</v>
      </c>
      <c r="I26" s="232">
        <v>0</v>
      </c>
      <c r="J26" s="232">
        <v>1</v>
      </c>
      <c r="K26" s="232">
        <v>0</v>
      </c>
      <c r="L26" s="232">
        <v>1</v>
      </c>
      <c r="M26" s="232">
        <v>9</v>
      </c>
      <c r="N26" s="232">
        <v>2</v>
      </c>
      <c r="O26" s="232">
        <v>14</v>
      </c>
      <c r="P26" s="232">
        <v>0</v>
      </c>
      <c r="Q26" s="232">
        <v>0</v>
      </c>
      <c r="R26" s="232">
        <v>0</v>
      </c>
      <c r="S26" s="232">
        <v>0</v>
      </c>
      <c r="T26" s="232">
        <v>0</v>
      </c>
      <c r="U26" s="232">
        <v>0</v>
      </c>
      <c r="V26" s="232">
        <v>0</v>
      </c>
      <c r="W26" s="232">
        <v>0</v>
      </c>
      <c r="X26" s="232">
        <v>0</v>
      </c>
      <c r="Y26" s="232">
        <v>0</v>
      </c>
      <c r="Z26" s="233">
        <v>29</v>
      </c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</row>
    <row r="27" spans="1:47" ht="16.5" customHeight="1">
      <c r="A27" s="1240"/>
      <c r="B27" s="1241"/>
      <c r="C27" s="1241"/>
      <c r="D27" s="160" t="s">
        <v>28</v>
      </c>
      <c r="E27" s="234">
        <v>0</v>
      </c>
      <c r="F27" s="234">
        <v>1</v>
      </c>
      <c r="G27" s="234">
        <v>20</v>
      </c>
      <c r="H27" s="234">
        <v>89</v>
      </c>
      <c r="I27" s="234">
        <v>21</v>
      </c>
      <c r="J27" s="234">
        <v>53</v>
      </c>
      <c r="K27" s="234">
        <v>0</v>
      </c>
      <c r="L27" s="234">
        <v>55</v>
      </c>
      <c r="M27" s="234">
        <v>669</v>
      </c>
      <c r="N27" s="234">
        <v>110</v>
      </c>
      <c r="O27" s="234">
        <v>1017</v>
      </c>
      <c r="P27" s="234">
        <v>0</v>
      </c>
      <c r="Q27" s="234">
        <v>0</v>
      </c>
      <c r="R27" s="234">
        <v>0</v>
      </c>
      <c r="S27" s="234">
        <v>0</v>
      </c>
      <c r="T27" s="234">
        <v>0</v>
      </c>
      <c r="U27" s="234">
        <v>0</v>
      </c>
      <c r="V27" s="234">
        <v>0</v>
      </c>
      <c r="W27" s="234">
        <v>0</v>
      </c>
      <c r="X27" s="234">
        <v>0</v>
      </c>
      <c r="Y27" s="234">
        <v>0</v>
      </c>
      <c r="Z27" s="235">
        <v>2035</v>
      </c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</row>
    <row r="28" spans="1:47" ht="16.5" customHeight="1">
      <c r="A28" s="1240"/>
      <c r="B28" s="1241"/>
      <c r="C28" s="1241"/>
      <c r="D28" s="159" t="s">
        <v>26</v>
      </c>
      <c r="E28" s="239">
        <v>0</v>
      </c>
      <c r="F28" s="239">
        <v>0</v>
      </c>
      <c r="G28" s="239">
        <v>3</v>
      </c>
      <c r="H28" s="239">
        <v>7</v>
      </c>
      <c r="I28" s="239">
        <v>1</v>
      </c>
      <c r="J28" s="239">
        <v>2</v>
      </c>
      <c r="K28" s="239">
        <v>0</v>
      </c>
      <c r="L28" s="239">
        <v>1</v>
      </c>
      <c r="M28" s="239">
        <v>4</v>
      </c>
      <c r="N28" s="239">
        <v>1</v>
      </c>
      <c r="O28" s="239">
        <v>6</v>
      </c>
      <c r="P28" s="239">
        <v>0</v>
      </c>
      <c r="Q28" s="239">
        <v>0</v>
      </c>
      <c r="R28" s="239">
        <v>0</v>
      </c>
      <c r="S28" s="239">
        <v>0</v>
      </c>
      <c r="T28" s="239">
        <v>0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40">
        <v>25</v>
      </c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</row>
    <row r="29" spans="1:47" ht="16.5" customHeight="1">
      <c r="A29" s="1240" t="s">
        <v>24</v>
      </c>
      <c r="B29" s="1241"/>
      <c r="C29" s="1241"/>
      <c r="D29" s="158" t="s">
        <v>27</v>
      </c>
      <c r="E29" s="232">
        <v>0</v>
      </c>
      <c r="F29" s="232">
        <v>54</v>
      </c>
      <c r="G29" s="232">
        <v>56</v>
      </c>
      <c r="H29" s="232">
        <v>140</v>
      </c>
      <c r="I29" s="232">
        <v>204</v>
      </c>
      <c r="J29" s="232">
        <v>289</v>
      </c>
      <c r="K29" s="232">
        <v>666</v>
      </c>
      <c r="L29" s="232">
        <v>511</v>
      </c>
      <c r="M29" s="232">
        <v>835</v>
      </c>
      <c r="N29" s="232">
        <v>1300</v>
      </c>
      <c r="O29" s="232">
        <v>1400</v>
      </c>
      <c r="P29" s="232">
        <v>738</v>
      </c>
      <c r="Q29" s="232">
        <v>267</v>
      </c>
      <c r="R29" s="232">
        <v>92</v>
      </c>
      <c r="S29" s="232">
        <v>91</v>
      </c>
      <c r="T29" s="232">
        <v>117</v>
      </c>
      <c r="U29" s="232">
        <v>40</v>
      </c>
      <c r="V29" s="232">
        <v>17</v>
      </c>
      <c r="W29" s="232">
        <v>53</v>
      </c>
      <c r="X29" s="232">
        <v>11</v>
      </c>
      <c r="Y29" s="232">
        <v>3</v>
      </c>
      <c r="Z29" s="233">
        <v>6884</v>
      </c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</row>
    <row r="30" spans="1:47" ht="16.5" customHeight="1">
      <c r="A30" s="1240"/>
      <c r="B30" s="1241"/>
      <c r="C30" s="1241"/>
      <c r="D30" s="160" t="s">
        <v>28</v>
      </c>
      <c r="E30" s="234">
        <v>2</v>
      </c>
      <c r="F30" s="234">
        <v>3007</v>
      </c>
      <c r="G30" s="234">
        <v>5100</v>
      </c>
      <c r="H30" s="234">
        <v>20070</v>
      </c>
      <c r="I30" s="234">
        <v>33793</v>
      </c>
      <c r="J30" s="234">
        <v>63729</v>
      </c>
      <c r="K30" s="234">
        <v>170190</v>
      </c>
      <c r="L30" s="234">
        <v>165679</v>
      </c>
      <c r="M30" s="234">
        <v>306936</v>
      </c>
      <c r="N30" s="234">
        <v>513356</v>
      </c>
      <c r="O30" s="234">
        <v>676045</v>
      </c>
      <c r="P30" s="234">
        <v>389530</v>
      </c>
      <c r="Q30" s="234">
        <v>153056</v>
      </c>
      <c r="R30" s="234">
        <v>52623</v>
      </c>
      <c r="S30" s="234">
        <v>55257</v>
      </c>
      <c r="T30" s="234">
        <v>73683</v>
      </c>
      <c r="U30" s="234">
        <v>22979</v>
      </c>
      <c r="V30" s="234">
        <v>10946</v>
      </c>
      <c r="W30" s="234">
        <v>35736</v>
      </c>
      <c r="X30" s="234">
        <v>7017</v>
      </c>
      <c r="Y30" s="234">
        <v>2117</v>
      </c>
      <c r="Z30" s="235">
        <v>2760851</v>
      </c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</row>
    <row r="31" spans="1:47" ht="16.5" customHeight="1">
      <c r="A31" s="1240"/>
      <c r="B31" s="1241"/>
      <c r="C31" s="1241"/>
      <c r="D31" s="159" t="s">
        <v>26</v>
      </c>
      <c r="E31" s="239">
        <v>0</v>
      </c>
      <c r="F31" s="239">
        <v>712</v>
      </c>
      <c r="G31" s="239">
        <v>967</v>
      </c>
      <c r="H31" s="239">
        <v>1484</v>
      </c>
      <c r="I31" s="239">
        <v>1701</v>
      </c>
      <c r="J31" s="239">
        <v>2159</v>
      </c>
      <c r="K31" s="239">
        <v>4443</v>
      </c>
      <c r="L31" s="239">
        <v>3192</v>
      </c>
      <c r="M31" s="239">
        <v>4615</v>
      </c>
      <c r="N31" s="239">
        <v>6370</v>
      </c>
      <c r="O31" s="239">
        <v>6391</v>
      </c>
      <c r="P31" s="239">
        <v>2829</v>
      </c>
      <c r="Q31" s="239">
        <v>925</v>
      </c>
      <c r="R31" s="239">
        <v>239</v>
      </c>
      <c r="S31" s="239">
        <v>241</v>
      </c>
      <c r="T31" s="239">
        <v>229</v>
      </c>
      <c r="U31" s="239">
        <v>73</v>
      </c>
      <c r="V31" s="239">
        <v>21</v>
      </c>
      <c r="W31" s="239">
        <v>80</v>
      </c>
      <c r="X31" s="239">
        <v>13</v>
      </c>
      <c r="Y31" s="239">
        <v>5</v>
      </c>
      <c r="Z31" s="240">
        <v>36689</v>
      </c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</row>
    <row r="32" spans="1:47" ht="16.5" customHeight="1">
      <c r="A32" s="1240" t="s">
        <v>34</v>
      </c>
      <c r="B32" s="1241" t="s">
        <v>29</v>
      </c>
      <c r="C32" s="1247" t="s">
        <v>53</v>
      </c>
      <c r="D32" s="158" t="s">
        <v>27</v>
      </c>
      <c r="E32" s="232">
        <v>0</v>
      </c>
      <c r="F32" s="232">
        <v>0</v>
      </c>
      <c r="G32" s="232">
        <v>0</v>
      </c>
      <c r="H32" s="232">
        <v>0</v>
      </c>
      <c r="I32" s="232">
        <v>0</v>
      </c>
      <c r="J32" s="232">
        <v>0</v>
      </c>
      <c r="K32" s="232">
        <v>0</v>
      </c>
      <c r="L32" s="232">
        <v>2</v>
      </c>
      <c r="M32" s="232">
        <v>0</v>
      </c>
      <c r="N32" s="232">
        <v>8</v>
      </c>
      <c r="O32" s="232">
        <v>3</v>
      </c>
      <c r="P32" s="232">
        <v>8</v>
      </c>
      <c r="Q32" s="232">
        <v>3</v>
      </c>
      <c r="R32" s="232">
        <v>19</v>
      </c>
      <c r="S32" s="232">
        <v>1</v>
      </c>
      <c r="T32" s="232">
        <v>6</v>
      </c>
      <c r="U32" s="232">
        <v>6</v>
      </c>
      <c r="V32" s="232">
        <v>1</v>
      </c>
      <c r="W32" s="232">
        <v>3</v>
      </c>
      <c r="X32" s="232">
        <v>1</v>
      </c>
      <c r="Y32" s="232">
        <v>1</v>
      </c>
      <c r="Z32" s="233">
        <v>60</v>
      </c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</row>
    <row r="33" spans="1:47" ht="16.5" customHeight="1">
      <c r="A33" s="1240"/>
      <c r="B33" s="1241"/>
      <c r="C33" s="1247"/>
      <c r="D33" s="160" t="s">
        <v>28</v>
      </c>
      <c r="E33" s="234">
        <v>0</v>
      </c>
      <c r="F33" s="234">
        <v>0</v>
      </c>
      <c r="G33" s="234">
        <v>0</v>
      </c>
      <c r="H33" s="234">
        <v>0</v>
      </c>
      <c r="I33" s="234">
        <v>0</v>
      </c>
      <c r="J33" s="234">
        <v>0</v>
      </c>
      <c r="K33" s="234">
        <v>0</v>
      </c>
      <c r="L33" s="234">
        <v>255</v>
      </c>
      <c r="M33" s="234">
        <v>10</v>
      </c>
      <c r="N33" s="234">
        <v>1447</v>
      </c>
      <c r="O33" s="234">
        <v>568</v>
      </c>
      <c r="P33" s="234">
        <v>1641</v>
      </c>
      <c r="Q33" s="234">
        <v>725</v>
      </c>
      <c r="R33" s="234">
        <v>5456</v>
      </c>
      <c r="S33" s="234">
        <v>253</v>
      </c>
      <c r="T33" s="234">
        <v>1585</v>
      </c>
      <c r="U33" s="234">
        <v>1670</v>
      </c>
      <c r="V33" s="234">
        <v>326</v>
      </c>
      <c r="W33" s="234">
        <v>835</v>
      </c>
      <c r="X33" s="234">
        <v>395</v>
      </c>
      <c r="Y33" s="234">
        <v>160</v>
      </c>
      <c r="Z33" s="235">
        <v>15326</v>
      </c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</row>
    <row r="34" spans="1:47" ht="16.5" customHeight="1">
      <c r="A34" s="1240"/>
      <c r="B34" s="1241"/>
      <c r="C34" s="1247"/>
      <c r="D34" s="159" t="s">
        <v>26</v>
      </c>
      <c r="E34" s="236">
        <v>0</v>
      </c>
      <c r="F34" s="236">
        <v>0</v>
      </c>
      <c r="G34" s="236">
        <v>0</v>
      </c>
      <c r="H34" s="236">
        <v>0</v>
      </c>
      <c r="I34" s="236">
        <v>0</v>
      </c>
      <c r="J34" s="236">
        <v>0</v>
      </c>
      <c r="K34" s="236">
        <v>0</v>
      </c>
      <c r="L34" s="236">
        <v>9</v>
      </c>
      <c r="M34" s="236">
        <v>0</v>
      </c>
      <c r="N34" s="236">
        <v>25</v>
      </c>
      <c r="O34" s="236">
        <v>8</v>
      </c>
      <c r="P34" s="236">
        <v>18</v>
      </c>
      <c r="Q34" s="236">
        <v>6</v>
      </c>
      <c r="R34" s="236">
        <v>39</v>
      </c>
      <c r="S34" s="236">
        <v>1</v>
      </c>
      <c r="T34" s="236">
        <v>11</v>
      </c>
      <c r="U34" s="236">
        <v>11</v>
      </c>
      <c r="V34" s="236">
        <v>2</v>
      </c>
      <c r="W34" s="236">
        <v>6</v>
      </c>
      <c r="X34" s="236">
        <v>2</v>
      </c>
      <c r="Y34" s="236">
        <v>0</v>
      </c>
      <c r="Z34" s="237">
        <v>138</v>
      </c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</row>
    <row r="35" spans="1:47" ht="16.5" customHeight="1">
      <c r="A35" s="1240"/>
      <c r="B35" s="1241"/>
      <c r="C35" s="1247" t="s">
        <v>54</v>
      </c>
      <c r="D35" s="158" t="s">
        <v>27</v>
      </c>
      <c r="E35" s="232">
        <v>0</v>
      </c>
      <c r="F35" s="232">
        <v>0</v>
      </c>
      <c r="G35" s="232">
        <v>0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232">
        <v>0</v>
      </c>
      <c r="N35" s="232">
        <v>0</v>
      </c>
      <c r="O35" s="232">
        <v>0</v>
      </c>
      <c r="P35" s="232">
        <v>0</v>
      </c>
      <c r="Q35" s="232">
        <v>0</v>
      </c>
      <c r="R35" s="232">
        <v>0</v>
      </c>
      <c r="S35" s="232">
        <v>0</v>
      </c>
      <c r="T35" s="232">
        <v>0</v>
      </c>
      <c r="U35" s="232">
        <v>0</v>
      </c>
      <c r="V35" s="232">
        <v>0</v>
      </c>
      <c r="W35" s="232">
        <v>0</v>
      </c>
      <c r="X35" s="232">
        <v>2</v>
      </c>
      <c r="Y35" s="232">
        <v>0</v>
      </c>
      <c r="Z35" s="233">
        <v>2</v>
      </c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</row>
    <row r="36" spans="1:47" ht="16.5" customHeight="1">
      <c r="A36" s="1240"/>
      <c r="B36" s="1241"/>
      <c r="C36" s="1247"/>
      <c r="D36" s="160" t="s">
        <v>28</v>
      </c>
      <c r="E36" s="234">
        <v>0</v>
      </c>
      <c r="F36" s="234">
        <v>0</v>
      </c>
      <c r="G36" s="234">
        <v>0</v>
      </c>
      <c r="H36" s="234">
        <v>0</v>
      </c>
      <c r="I36" s="234">
        <v>0</v>
      </c>
      <c r="J36" s="234">
        <v>0</v>
      </c>
      <c r="K36" s="234">
        <v>0</v>
      </c>
      <c r="L36" s="234">
        <v>0</v>
      </c>
      <c r="M36" s="234">
        <v>0</v>
      </c>
      <c r="N36" s="234">
        <v>0</v>
      </c>
      <c r="O36" s="234">
        <v>0</v>
      </c>
      <c r="P36" s="234">
        <v>0</v>
      </c>
      <c r="Q36" s="234">
        <v>0</v>
      </c>
      <c r="R36" s="234">
        <v>0</v>
      </c>
      <c r="S36" s="234">
        <v>0</v>
      </c>
      <c r="T36" s="234">
        <v>0</v>
      </c>
      <c r="U36" s="234">
        <v>0</v>
      </c>
      <c r="V36" s="234">
        <v>0</v>
      </c>
      <c r="W36" s="234">
        <v>0</v>
      </c>
      <c r="X36" s="234">
        <v>490</v>
      </c>
      <c r="Y36" s="234">
        <v>0</v>
      </c>
      <c r="Z36" s="235">
        <v>490</v>
      </c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</row>
    <row r="37" spans="1:47" ht="16.5" customHeight="1">
      <c r="A37" s="1240"/>
      <c r="B37" s="1241"/>
      <c r="C37" s="1247"/>
      <c r="D37" s="159" t="s">
        <v>26</v>
      </c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6">
        <v>0</v>
      </c>
      <c r="K37" s="236">
        <v>0</v>
      </c>
      <c r="L37" s="236">
        <v>0</v>
      </c>
      <c r="M37" s="236">
        <v>0</v>
      </c>
      <c r="N37" s="236">
        <v>0</v>
      </c>
      <c r="O37" s="236">
        <v>0</v>
      </c>
      <c r="P37" s="236">
        <v>0</v>
      </c>
      <c r="Q37" s="236">
        <v>0</v>
      </c>
      <c r="R37" s="236">
        <v>0</v>
      </c>
      <c r="S37" s="236">
        <v>0</v>
      </c>
      <c r="T37" s="236">
        <v>0</v>
      </c>
      <c r="U37" s="236">
        <v>0</v>
      </c>
      <c r="V37" s="236">
        <v>0</v>
      </c>
      <c r="W37" s="236">
        <v>0</v>
      </c>
      <c r="X37" s="236">
        <v>3</v>
      </c>
      <c r="Y37" s="236">
        <v>0</v>
      </c>
      <c r="Z37" s="237">
        <v>3</v>
      </c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</row>
    <row r="38" spans="1:47" ht="16.5" customHeight="1">
      <c r="A38" s="1240"/>
      <c r="B38" s="1241" t="s">
        <v>30</v>
      </c>
      <c r="C38" s="1241"/>
      <c r="D38" s="158" t="s">
        <v>27</v>
      </c>
      <c r="E38" s="232">
        <v>0</v>
      </c>
      <c r="F38" s="232">
        <v>0</v>
      </c>
      <c r="G38" s="232">
        <v>0</v>
      </c>
      <c r="H38" s="232">
        <v>0</v>
      </c>
      <c r="I38" s="232">
        <v>0</v>
      </c>
      <c r="J38" s="232">
        <v>0</v>
      </c>
      <c r="K38" s="232">
        <v>0</v>
      </c>
      <c r="L38" s="232">
        <v>2</v>
      </c>
      <c r="M38" s="232">
        <v>0</v>
      </c>
      <c r="N38" s="232">
        <v>8</v>
      </c>
      <c r="O38" s="232">
        <v>3</v>
      </c>
      <c r="P38" s="232">
        <v>8</v>
      </c>
      <c r="Q38" s="232">
        <v>3</v>
      </c>
      <c r="R38" s="232">
        <v>19</v>
      </c>
      <c r="S38" s="232">
        <v>1</v>
      </c>
      <c r="T38" s="232">
        <v>6</v>
      </c>
      <c r="U38" s="232">
        <v>6</v>
      </c>
      <c r="V38" s="232">
        <v>1</v>
      </c>
      <c r="W38" s="232">
        <v>3</v>
      </c>
      <c r="X38" s="232">
        <v>3</v>
      </c>
      <c r="Y38" s="232">
        <v>1</v>
      </c>
      <c r="Z38" s="233">
        <v>61</v>
      </c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</row>
    <row r="39" spans="1:47" ht="16.5" customHeight="1">
      <c r="A39" s="1240"/>
      <c r="B39" s="1241"/>
      <c r="C39" s="1241"/>
      <c r="D39" s="160" t="s">
        <v>28</v>
      </c>
      <c r="E39" s="234">
        <v>0</v>
      </c>
      <c r="F39" s="234">
        <v>0</v>
      </c>
      <c r="G39" s="234">
        <v>0</v>
      </c>
      <c r="H39" s="234">
        <v>0</v>
      </c>
      <c r="I39" s="234">
        <v>0</v>
      </c>
      <c r="J39" s="234">
        <v>0</v>
      </c>
      <c r="K39" s="234">
        <v>0</v>
      </c>
      <c r="L39" s="234">
        <v>255</v>
      </c>
      <c r="M39" s="234">
        <v>10</v>
      </c>
      <c r="N39" s="234">
        <v>1447</v>
      </c>
      <c r="O39" s="234">
        <v>568</v>
      </c>
      <c r="P39" s="234">
        <v>1641</v>
      </c>
      <c r="Q39" s="234">
        <v>725</v>
      </c>
      <c r="R39" s="234">
        <v>5456</v>
      </c>
      <c r="S39" s="234">
        <v>253</v>
      </c>
      <c r="T39" s="234">
        <v>1585</v>
      </c>
      <c r="U39" s="234">
        <v>1670</v>
      </c>
      <c r="V39" s="234">
        <v>326</v>
      </c>
      <c r="W39" s="234">
        <v>835</v>
      </c>
      <c r="X39" s="234">
        <v>885</v>
      </c>
      <c r="Y39" s="234">
        <v>160</v>
      </c>
      <c r="Z39" s="235">
        <v>15816</v>
      </c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</row>
    <row r="40" spans="1:47" ht="16.5" customHeight="1">
      <c r="A40" s="1240"/>
      <c r="B40" s="1241"/>
      <c r="C40" s="1241"/>
      <c r="D40" s="159" t="s">
        <v>26</v>
      </c>
      <c r="E40" s="239">
        <v>0</v>
      </c>
      <c r="F40" s="239">
        <v>0</v>
      </c>
      <c r="G40" s="239">
        <v>0</v>
      </c>
      <c r="H40" s="239">
        <v>0</v>
      </c>
      <c r="I40" s="239">
        <v>0</v>
      </c>
      <c r="J40" s="239">
        <v>0</v>
      </c>
      <c r="K40" s="239">
        <v>0</v>
      </c>
      <c r="L40" s="239">
        <v>9</v>
      </c>
      <c r="M40" s="239">
        <v>0</v>
      </c>
      <c r="N40" s="239">
        <v>25</v>
      </c>
      <c r="O40" s="239">
        <v>8</v>
      </c>
      <c r="P40" s="239">
        <v>18</v>
      </c>
      <c r="Q40" s="239">
        <v>6</v>
      </c>
      <c r="R40" s="239">
        <v>39</v>
      </c>
      <c r="S40" s="239">
        <v>1</v>
      </c>
      <c r="T40" s="239">
        <v>11</v>
      </c>
      <c r="U40" s="239">
        <v>11</v>
      </c>
      <c r="V40" s="239">
        <v>2</v>
      </c>
      <c r="W40" s="239">
        <v>6</v>
      </c>
      <c r="X40" s="239">
        <v>5</v>
      </c>
      <c r="Y40" s="239">
        <v>0</v>
      </c>
      <c r="Z40" s="240">
        <v>141</v>
      </c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</row>
    <row r="41" spans="1:47" ht="16.5" customHeight="1">
      <c r="A41" s="1240"/>
      <c r="B41" s="1241" t="s">
        <v>31</v>
      </c>
      <c r="C41" s="1247" t="s">
        <v>55</v>
      </c>
      <c r="D41" s="158" t="s">
        <v>27</v>
      </c>
      <c r="E41" s="232">
        <v>0</v>
      </c>
      <c r="F41" s="232">
        <v>0</v>
      </c>
      <c r="G41" s="232">
        <v>0</v>
      </c>
      <c r="H41" s="232">
        <v>0</v>
      </c>
      <c r="I41" s="232">
        <v>0</v>
      </c>
      <c r="J41" s="232">
        <v>0</v>
      </c>
      <c r="K41" s="232">
        <v>0</v>
      </c>
      <c r="L41" s="232">
        <v>0</v>
      </c>
      <c r="M41" s="232">
        <v>0</v>
      </c>
      <c r="N41" s="232">
        <v>0</v>
      </c>
      <c r="O41" s="232">
        <v>0</v>
      </c>
      <c r="P41" s="232">
        <v>0</v>
      </c>
      <c r="Q41" s="232">
        <v>0</v>
      </c>
      <c r="R41" s="232">
        <v>0</v>
      </c>
      <c r="S41" s="232">
        <v>0</v>
      </c>
      <c r="T41" s="232">
        <v>0</v>
      </c>
      <c r="U41" s="232">
        <v>0</v>
      </c>
      <c r="V41" s="232">
        <v>0</v>
      </c>
      <c r="W41" s="232">
        <v>0</v>
      </c>
      <c r="X41" s="232">
        <v>0</v>
      </c>
      <c r="Y41" s="232">
        <v>0</v>
      </c>
      <c r="Z41" s="233">
        <v>0</v>
      </c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</row>
    <row r="42" spans="1:47" ht="16.5" customHeight="1">
      <c r="A42" s="1240"/>
      <c r="B42" s="1241"/>
      <c r="C42" s="1247"/>
      <c r="D42" s="160" t="s">
        <v>28</v>
      </c>
      <c r="E42" s="234">
        <v>0</v>
      </c>
      <c r="F42" s="234">
        <v>0</v>
      </c>
      <c r="G42" s="234">
        <v>0</v>
      </c>
      <c r="H42" s="234">
        <v>0</v>
      </c>
      <c r="I42" s="234">
        <v>0</v>
      </c>
      <c r="J42" s="234">
        <v>0</v>
      </c>
      <c r="K42" s="234">
        <v>0</v>
      </c>
      <c r="L42" s="234">
        <v>0</v>
      </c>
      <c r="M42" s="234">
        <v>0</v>
      </c>
      <c r="N42" s="234">
        <v>0</v>
      </c>
      <c r="O42" s="234">
        <v>0</v>
      </c>
      <c r="P42" s="234">
        <v>0</v>
      </c>
      <c r="Q42" s="234">
        <v>0</v>
      </c>
      <c r="R42" s="234">
        <v>0</v>
      </c>
      <c r="S42" s="234">
        <v>0</v>
      </c>
      <c r="T42" s="234">
        <v>0</v>
      </c>
      <c r="U42" s="234">
        <v>0</v>
      </c>
      <c r="V42" s="234">
        <v>0</v>
      </c>
      <c r="W42" s="234">
        <v>0</v>
      </c>
      <c r="X42" s="234">
        <v>0</v>
      </c>
      <c r="Y42" s="234">
        <v>0</v>
      </c>
      <c r="Z42" s="235">
        <v>0</v>
      </c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</row>
    <row r="43" spans="1:47" ht="16.5" customHeight="1">
      <c r="A43" s="1240"/>
      <c r="B43" s="1241"/>
      <c r="C43" s="1247"/>
      <c r="D43" s="159" t="s">
        <v>26</v>
      </c>
      <c r="E43" s="236">
        <v>0</v>
      </c>
      <c r="F43" s="236">
        <v>0</v>
      </c>
      <c r="G43" s="236">
        <v>0</v>
      </c>
      <c r="H43" s="236">
        <v>0</v>
      </c>
      <c r="I43" s="236">
        <v>0</v>
      </c>
      <c r="J43" s="236">
        <v>0</v>
      </c>
      <c r="K43" s="236">
        <v>0</v>
      </c>
      <c r="L43" s="236">
        <v>0</v>
      </c>
      <c r="M43" s="236">
        <v>0</v>
      </c>
      <c r="N43" s="236">
        <v>0</v>
      </c>
      <c r="O43" s="236">
        <v>0</v>
      </c>
      <c r="P43" s="236">
        <v>0</v>
      </c>
      <c r="Q43" s="236">
        <v>0</v>
      </c>
      <c r="R43" s="236">
        <v>0</v>
      </c>
      <c r="S43" s="236">
        <v>0</v>
      </c>
      <c r="T43" s="236">
        <v>0</v>
      </c>
      <c r="U43" s="236">
        <v>0</v>
      </c>
      <c r="V43" s="236">
        <v>0</v>
      </c>
      <c r="W43" s="236">
        <v>0</v>
      </c>
      <c r="X43" s="236">
        <v>0</v>
      </c>
      <c r="Y43" s="236">
        <v>0</v>
      </c>
      <c r="Z43" s="237">
        <v>0</v>
      </c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</row>
    <row r="44" spans="1:47" ht="16.5" customHeight="1">
      <c r="A44" s="1240"/>
      <c r="B44" s="1241"/>
      <c r="C44" s="1247" t="s">
        <v>56</v>
      </c>
      <c r="D44" s="158" t="s">
        <v>27</v>
      </c>
      <c r="E44" s="232">
        <v>0</v>
      </c>
      <c r="F44" s="232">
        <v>0</v>
      </c>
      <c r="G44" s="232">
        <v>47</v>
      </c>
      <c r="H44" s="232">
        <v>195</v>
      </c>
      <c r="I44" s="232">
        <v>119</v>
      </c>
      <c r="J44" s="232">
        <v>205</v>
      </c>
      <c r="K44" s="232">
        <v>188</v>
      </c>
      <c r="L44" s="232">
        <v>86</v>
      </c>
      <c r="M44" s="232">
        <v>148</v>
      </c>
      <c r="N44" s="232">
        <v>896</v>
      </c>
      <c r="O44" s="232">
        <v>1307</v>
      </c>
      <c r="P44" s="232">
        <v>1399</v>
      </c>
      <c r="Q44" s="232">
        <v>507</v>
      </c>
      <c r="R44" s="232">
        <v>95</v>
      </c>
      <c r="S44" s="232">
        <v>36</v>
      </c>
      <c r="T44" s="232">
        <v>20</v>
      </c>
      <c r="U44" s="232">
        <v>3</v>
      </c>
      <c r="V44" s="232">
        <v>1</v>
      </c>
      <c r="W44" s="232">
        <v>9</v>
      </c>
      <c r="X44" s="232">
        <v>6</v>
      </c>
      <c r="Y44" s="232">
        <v>4</v>
      </c>
      <c r="Z44" s="233">
        <v>5270</v>
      </c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</row>
    <row r="45" spans="1:47" ht="16.5" customHeight="1">
      <c r="A45" s="1240"/>
      <c r="B45" s="1241"/>
      <c r="C45" s="1247"/>
      <c r="D45" s="160" t="s">
        <v>28</v>
      </c>
      <c r="E45" s="234">
        <v>0</v>
      </c>
      <c r="F45" s="234">
        <v>0</v>
      </c>
      <c r="G45" s="234">
        <v>984</v>
      </c>
      <c r="H45" s="234">
        <v>9804</v>
      </c>
      <c r="I45" s="234">
        <v>6566</v>
      </c>
      <c r="J45" s="234">
        <v>14330</v>
      </c>
      <c r="K45" s="234">
        <v>13176</v>
      </c>
      <c r="L45" s="234">
        <v>6524</v>
      </c>
      <c r="M45" s="234">
        <v>11917</v>
      </c>
      <c r="N45" s="234">
        <v>74188</v>
      </c>
      <c r="O45" s="234">
        <v>105524</v>
      </c>
      <c r="P45" s="234">
        <v>115148</v>
      </c>
      <c r="Q45" s="234">
        <v>42366</v>
      </c>
      <c r="R45" s="234">
        <v>8005</v>
      </c>
      <c r="S45" s="234">
        <v>2761</v>
      </c>
      <c r="T45" s="234">
        <v>1497</v>
      </c>
      <c r="U45" s="234">
        <v>186</v>
      </c>
      <c r="V45" s="234">
        <v>39</v>
      </c>
      <c r="W45" s="234">
        <v>921</v>
      </c>
      <c r="X45" s="234">
        <v>538</v>
      </c>
      <c r="Y45" s="234">
        <v>288</v>
      </c>
      <c r="Z45" s="235">
        <v>414762</v>
      </c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</row>
    <row r="46" spans="1:47" ht="16.5" customHeight="1">
      <c r="A46" s="1240"/>
      <c r="B46" s="1241"/>
      <c r="C46" s="1247"/>
      <c r="D46" s="159" t="s">
        <v>26</v>
      </c>
      <c r="E46" s="236">
        <v>0</v>
      </c>
      <c r="F46" s="236">
        <v>0</v>
      </c>
      <c r="G46" s="236">
        <v>146</v>
      </c>
      <c r="H46" s="236">
        <v>796</v>
      </c>
      <c r="I46" s="236">
        <v>266</v>
      </c>
      <c r="J46" s="236">
        <v>325</v>
      </c>
      <c r="K46" s="236">
        <v>191</v>
      </c>
      <c r="L46" s="236">
        <v>69</v>
      </c>
      <c r="M46" s="236">
        <v>50</v>
      </c>
      <c r="N46" s="236">
        <v>328</v>
      </c>
      <c r="O46" s="236">
        <v>438</v>
      </c>
      <c r="P46" s="236">
        <v>456</v>
      </c>
      <c r="Q46" s="236">
        <v>160</v>
      </c>
      <c r="R46" s="236">
        <v>25</v>
      </c>
      <c r="S46" s="236">
        <v>10</v>
      </c>
      <c r="T46" s="236">
        <v>7</v>
      </c>
      <c r="U46" s="236">
        <v>0</v>
      </c>
      <c r="V46" s="236">
        <v>0</v>
      </c>
      <c r="W46" s="236">
        <v>4</v>
      </c>
      <c r="X46" s="236">
        <v>2</v>
      </c>
      <c r="Y46" s="236">
        <v>0</v>
      </c>
      <c r="Z46" s="237">
        <v>3273</v>
      </c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</row>
    <row r="47" spans="1:47" ht="16.5" customHeight="1">
      <c r="A47" s="1240"/>
      <c r="B47" s="1241" t="s">
        <v>30</v>
      </c>
      <c r="C47" s="1241"/>
      <c r="D47" s="158" t="s">
        <v>27</v>
      </c>
      <c r="E47" s="232">
        <v>0</v>
      </c>
      <c r="F47" s="232">
        <v>0</v>
      </c>
      <c r="G47" s="232">
        <v>47</v>
      </c>
      <c r="H47" s="232">
        <v>195</v>
      </c>
      <c r="I47" s="232">
        <v>119</v>
      </c>
      <c r="J47" s="232">
        <v>205</v>
      </c>
      <c r="K47" s="232">
        <v>188</v>
      </c>
      <c r="L47" s="232">
        <v>86</v>
      </c>
      <c r="M47" s="232">
        <v>148</v>
      </c>
      <c r="N47" s="232">
        <v>896</v>
      </c>
      <c r="O47" s="232">
        <v>1307</v>
      </c>
      <c r="P47" s="232">
        <v>1399</v>
      </c>
      <c r="Q47" s="232">
        <v>507</v>
      </c>
      <c r="R47" s="232">
        <v>95</v>
      </c>
      <c r="S47" s="232">
        <v>36</v>
      </c>
      <c r="T47" s="232">
        <v>20</v>
      </c>
      <c r="U47" s="232">
        <v>3</v>
      </c>
      <c r="V47" s="232">
        <v>1</v>
      </c>
      <c r="W47" s="232">
        <v>9</v>
      </c>
      <c r="X47" s="232">
        <v>6</v>
      </c>
      <c r="Y47" s="232">
        <v>4</v>
      </c>
      <c r="Z47" s="233">
        <v>5270</v>
      </c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</row>
    <row r="48" spans="1:47" ht="16.5" customHeight="1">
      <c r="A48" s="1240"/>
      <c r="B48" s="1241"/>
      <c r="C48" s="1241"/>
      <c r="D48" s="160" t="s">
        <v>28</v>
      </c>
      <c r="E48" s="234">
        <v>0</v>
      </c>
      <c r="F48" s="234">
        <v>0</v>
      </c>
      <c r="G48" s="234">
        <v>984</v>
      </c>
      <c r="H48" s="234">
        <v>9804</v>
      </c>
      <c r="I48" s="234">
        <v>6566</v>
      </c>
      <c r="J48" s="234">
        <v>14330</v>
      </c>
      <c r="K48" s="234">
        <v>13176</v>
      </c>
      <c r="L48" s="234">
        <v>6524</v>
      </c>
      <c r="M48" s="234">
        <v>11917</v>
      </c>
      <c r="N48" s="234">
        <v>74188</v>
      </c>
      <c r="O48" s="234">
        <v>105524</v>
      </c>
      <c r="P48" s="234">
        <v>115148</v>
      </c>
      <c r="Q48" s="234">
        <v>42366</v>
      </c>
      <c r="R48" s="234">
        <v>8005</v>
      </c>
      <c r="S48" s="234">
        <v>2761</v>
      </c>
      <c r="T48" s="234">
        <v>1497</v>
      </c>
      <c r="U48" s="234">
        <v>186</v>
      </c>
      <c r="V48" s="234">
        <v>39</v>
      </c>
      <c r="W48" s="234">
        <v>921</v>
      </c>
      <c r="X48" s="234">
        <v>538</v>
      </c>
      <c r="Y48" s="234">
        <v>288</v>
      </c>
      <c r="Z48" s="235">
        <v>414762</v>
      </c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</row>
    <row r="49" spans="1:47" ht="16.5" customHeight="1">
      <c r="A49" s="1240"/>
      <c r="B49" s="1241"/>
      <c r="C49" s="1241"/>
      <c r="D49" s="159" t="s">
        <v>26</v>
      </c>
      <c r="E49" s="239">
        <v>0</v>
      </c>
      <c r="F49" s="239">
        <v>0</v>
      </c>
      <c r="G49" s="239">
        <v>146</v>
      </c>
      <c r="H49" s="239">
        <v>796</v>
      </c>
      <c r="I49" s="239">
        <v>266</v>
      </c>
      <c r="J49" s="239">
        <v>325</v>
      </c>
      <c r="K49" s="239">
        <v>191</v>
      </c>
      <c r="L49" s="239">
        <v>69</v>
      </c>
      <c r="M49" s="239">
        <v>50</v>
      </c>
      <c r="N49" s="239">
        <v>328</v>
      </c>
      <c r="O49" s="239">
        <v>438</v>
      </c>
      <c r="P49" s="239">
        <v>456</v>
      </c>
      <c r="Q49" s="239">
        <v>160</v>
      </c>
      <c r="R49" s="239">
        <v>25</v>
      </c>
      <c r="S49" s="239">
        <v>10</v>
      </c>
      <c r="T49" s="239">
        <v>7</v>
      </c>
      <c r="U49" s="239">
        <v>0</v>
      </c>
      <c r="V49" s="239">
        <v>0</v>
      </c>
      <c r="W49" s="239">
        <v>4</v>
      </c>
      <c r="X49" s="239">
        <v>2</v>
      </c>
      <c r="Y49" s="239">
        <v>0</v>
      </c>
      <c r="Z49" s="240">
        <v>3273</v>
      </c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</row>
    <row r="50" spans="1:47" ht="16.5" customHeight="1">
      <c r="A50" s="1240" t="s">
        <v>24</v>
      </c>
      <c r="B50" s="1241"/>
      <c r="C50" s="1241"/>
      <c r="D50" s="158" t="s">
        <v>27</v>
      </c>
      <c r="E50" s="232">
        <v>0</v>
      </c>
      <c r="F50" s="232">
        <v>0</v>
      </c>
      <c r="G50" s="232">
        <v>47</v>
      </c>
      <c r="H50" s="232">
        <v>195</v>
      </c>
      <c r="I50" s="232">
        <v>119</v>
      </c>
      <c r="J50" s="232">
        <v>205</v>
      </c>
      <c r="K50" s="232">
        <v>188</v>
      </c>
      <c r="L50" s="232">
        <v>88</v>
      </c>
      <c r="M50" s="232">
        <v>148</v>
      </c>
      <c r="N50" s="232">
        <v>904</v>
      </c>
      <c r="O50" s="232">
        <v>1310</v>
      </c>
      <c r="P50" s="232">
        <v>1407</v>
      </c>
      <c r="Q50" s="232">
        <v>510</v>
      </c>
      <c r="R50" s="232">
        <v>113</v>
      </c>
      <c r="S50" s="232">
        <v>37</v>
      </c>
      <c r="T50" s="232">
        <v>25</v>
      </c>
      <c r="U50" s="232">
        <v>9</v>
      </c>
      <c r="V50" s="232">
        <v>2</v>
      </c>
      <c r="W50" s="232">
        <v>12</v>
      </c>
      <c r="X50" s="232">
        <v>9</v>
      </c>
      <c r="Y50" s="232">
        <v>5</v>
      </c>
      <c r="Z50" s="233">
        <v>5331</v>
      </c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</row>
    <row r="51" spans="1:47" ht="16.5" customHeight="1">
      <c r="A51" s="1240"/>
      <c r="B51" s="1241"/>
      <c r="C51" s="1241"/>
      <c r="D51" s="160" t="s">
        <v>28</v>
      </c>
      <c r="E51" s="234">
        <v>0</v>
      </c>
      <c r="F51" s="234">
        <v>0</v>
      </c>
      <c r="G51" s="234">
        <v>984</v>
      </c>
      <c r="H51" s="234">
        <v>9804</v>
      </c>
      <c r="I51" s="234">
        <v>6566</v>
      </c>
      <c r="J51" s="234">
        <v>14330</v>
      </c>
      <c r="K51" s="234">
        <v>13176</v>
      </c>
      <c r="L51" s="234">
        <v>6779</v>
      </c>
      <c r="M51" s="234">
        <v>11927</v>
      </c>
      <c r="N51" s="234">
        <v>75635</v>
      </c>
      <c r="O51" s="234">
        <v>106092</v>
      </c>
      <c r="P51" s="234">
        <v>116789</v>
      </c>
      <c r="Q51" s="234">
        <v>43091</v>
      </c>
      <c r="R51" s="234">
        <v>13461</v>
      </c>
      <c r="S51" s="234">
        <v>3014</v>
      </c>
      <c r="T51" s="234">
        <v>3082</v>
      </c>
      <c r="U51" s="234">
        <v>1856</v>
      </c>
      <c r="V51" s="234">
        <v>365</v>
      </c>
      <c r="W51" s="234">
        <v>1756</v>
      </c>
      <c r="X51" s="234">
        <v>1423</v>
      </c>
      <c r="Y51" s="234">
        <v>448</v>
      </c>
      <c r="Z51" s="235">
        <v>430578</v>
      </c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</row>
    <row r="52" spans="1:47" ht="16.5" customHeight="1">
      <c r="A52" s="1240"/>
      <c r="B52" s="1241"/>
      <c r="C52" s="1241"/>
      <c r="D52" s="159" t="s">
        <v>26</v>
      </c>
      <c r="E52" s="239">
        <v>0</v>
      </c>
      <c r="F52" s="239">
        <v>0</v>
      </c>
      <c r="G52" s="239">
        <v>146</v>
      </c>
      <c r="H52" s="239">
        <v>796</v>
      </c>
      <c r="I52" s="239">
        <v>266</v>
      </c>
      <c r="J52" s="239">
        <v>325</v>
      </c>
      <c r="K52" s="239">
        <v>191</v>
      </c>
      <c r="L52" s="239">
        <v>78</v>
      </c>
      <c r="M52" s="239">
        <v>50</v>
      </c>
      <c r="N52" s="239">
        <v>353</v>
      </c>
      <c r="O52" s="239">
        <v>446</v>
      </c>
      <c r="P52" s="239">
        <v>474</v>
      </c>
      <c r="Q52" s="239">
        <v>166</v>
      </c>
      <c r="R52" s="239">
        <v>64</v>
      </c>
      <c r="S52" s="239">
        <v>11</v>
      </c>
      <c r="T52" s="239">
        <v>18</v>
      </c>
      <c r="U52" s="239">
        <v>11</v>
      </c>
      <c r="V52" s="239">
        <v>2</v>
      </c>
      <c r="W52" s="239">
        <v>10</v>
      </c>
      <c r="X52" s="239">
        <v>7</v>
      </c>
      <c r="Y52" s="239">
        <v>0</v>
      </c>
      <c r="Z52" s="240">
        <v>3414</v>
      </c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</row>
    <row r="53" spans="1:47" ht="16.5" customHeight="1">
      <c r="A53" s="1240" t="s">
        <v>33</v>
      </c>
      <c r="B53" s="1241"/>
      <c r="C53" s="1241"/>
      <c r="D53" s="158" t="s">
        <v>27</v>
      </c>
      <c r="E53" s="232">
        <v>0</v>
      </c>
      <c r="F53" s="232">
        <v>54</v>
      </c>
      <c r="G53" s="232">
        <v>103</v>
      </c>
      <c r="H53" s="232">
        <v>335</v>
      </c>
      <c r="I53" s="232">
        <v>322</v>
      </c>
      <c r="J53" s="232">
        <v>494</v>
      </c>
      <c r="K53" s="232">
        <v>854</v>
      </c>
      <c r="L53" s="232">
        <v>599</v>
      </c>
      <c r="M53" s="232">
        <v>983</v>
      </c>
      <c r="N53" s="232">
        <v>2204</v>
      </c>
      <c r="O53" s="232">
        <v>2710</v>
      </c>
      <c r="P53" s="232">
        <v>2145</v>
      </c>
      <c r="Q53" s="232">
        <v>777</v>
      </c>
      <c r="R53" s="232">
        <v>205</v>
      </c>
      <c r="S53" s="232">
        <v>129</v>
      </c>
      <c r="T53" s="232">
        <v>142</v>
      </c>
      <c r="U53" s="232">
        <v>48</v>
      </c>
      <c r="V53" s="232">
        <v>19</v>
      </c>
      <c r="W53" s="232">
        <v>65</v>
      </c>
      <c r="X53" s="232">
        <v>20</v>
      </c>
      <c r="Y53" s="232">
        <v>8</v>
      </c>
      <c r="Z53" s="233">
        <v>12216</v>
      </c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</row>
    <row r="54" spans="1:47" ht="16.5" customHeight="1">
      <c r="A54" s="1240"/>
      <c r="B54" s="1241"/>
      <c r="C54" s="1241"/>
      <c r="D54" s="160" t="s">
        <v>28</v>
      </c>
      <c r="E54" s="234">
        <v>2</v>
      </c>
      <c r="F54" s="234">
        <v>3007</v>
      </c>
      <c r="G54" s="234">
        <v>6084</v>
      </c>
      <c r="H54" s="234">
        <v>29874</v>
      </c>
      <c r="I54" s="234">
        <v>40359</v>
      </c>
      <c r="J54" s="234">
        <v>78059</v>
      </c>
      <c r="K54" s="234">
        <v>183366</v>
      </c>
      <c r="L54" s="234">
        <v>172458</v>
      </c>
      <c r="M54" s="234">
        <v>318863</v>
      </c>
      <c r="N54" s="234">
        <v>588991</v>
      </c>
      <c r="O54" s="234">
        <v>782137</v>
      </c>
      <c r="P54" s="234">
        <v>506319</v>
      </c>
      <c r="Q54" s="234">
        <v>196147</v>
      </c>
      <c r="R54" s="234">
        <v>66084</v>
      </c>
      <c r="S54" s="234">
        <v>58271</v>
      </c>
      <c r="T54" s="234">
        <v>76765</v>
      </c>
      <c r="U54" s="234">
        <v>24835</v>
      </c>
      <c r="V54" s="234">
        <v>11311</v>
      </c>
      <c r="W54" s="234">
        <v>37492</v>
      </c>
      <c r="X54" s="234">
        <v>8440</v>
      </c>
      <c r="Y54" s="234">
        <v>2565</v>
      </c>
      <c r="Z54" s="235">
        <v>3191429</v>
      </c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</row>
    <row r="55" spans="1:47" ht="16.5" customHeight="1" thickBot="1">
      <c r="A55" s="1242"/>
      <c r="B55" s="1243"/>
      <c r="C55" s="1243"/>
      <c r="D55" s="164" t="s">
        <v>26</v>
      </c>
      <c r="E55" s="241">
        <v>0</v>
      </c>
      <c r="F55" s="241">
        <v>712</v>
      </c>
      <c r="G55" s="241">
        <v>1113</v>
      </c>
      <c r="H55" s="241">
        <v>2280</v>
      </c>
      <c r="I55" s="241">
        <v>1967</v>
      </c>
      <c r="J55" s="241">
        <v>2484</v>
      </c>
      <c r="K55" s="241">
        <v>4634</v>
      </c>
      <c r="L55" s="241">
        <v>3270</v>
      </c>
      <c r="M55" s="241">
        <v>4665</v>
      </c>
      <c r="N55" s="241">
        <v>6723</v>
      </c>
      <c r="O55" s="241">
        <v>6837</v>
      </c>
      <c r="P55" s="241">
        <v>3303</v>
      </c>
      <c r="Q55" s="241">
        <v>1091</v>
      </c>
      <c r="R55" s="241">
        <v>303</v>
      </c>
      <c r="S55" s="241">
        <v>252</v>
      </c>
      <c r="T55" s="241">
        <v>247</v>
      </c>
      <c r="U55" s="241">
        <v>84</v>
      </c>
      <c r="V55" s="241">
        <v>23</v>
      </c>
      <c r="W55" s="241">
        <v>90</v>
      </c>
      <c r="X55" s="241">
        <v>20</v>
      </c>
      <c r="Y55" s="241">
        <v>5</v>
      </c>
      <c r="Z55" s="241">
        <v>40103</v>
      </c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</row>
    <row r="56" spans="1:47" ht="16.5" customHeight="1" thickBot="1">
      <c r="A56" s="155"/>
      <c r="B56" s="155"/>
      <c r="C56" s="155"/>
      <c r="D56" s="155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</row>
    <row r="57" spans="1:47" ht="16.5" customHeight="1">
      <c r="A57" s="155"/>
      <c r="B57" s="155"/>
      <c r="C57" s="155"/>
      <c r="D57" s="155"/>
      <c r="E57" s="221"/>
      <c r="F57" s="221"/>
      <c r="G57" s="1235" t="s">
        <v>422</v>
      </c>
      <c r="H57" s="1236"/>
      <c r="I57" s="1236"/>
      <c r="J57" s="1236"/>
      <c r="K57" s="1227" t="s">
        <v>434</v>
      </c>
      <c r="L57" s="1228"/>
      <c r="M57" s="1231" t="s">
        <v>435</v>
      </c>
      <c r="N57" s="1232"/>
      <c r="O57" s="1232"/>
      <c r="P57" s="1232"/>
      <c r="Q57" s="1232"/>
      <c r="R57" s="1232"/>
      <c r="S57" s="1232"/>
      <c r="T57" s="1233"/>
      <c r="U57" s="1231" t="s">
        <v>436</v>
      </c>
      <c r="V57" s="1232"/>
      <c r="W57" s="1232"/>
      <c r="X57" s="1232"/>
      <c r="Y57" s="1232"/>
      <c r="Z57" s="1234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</row>
    <row r="58" spans="1:47" ht="16.5" customHeight="1">
      <c r="A58" s="155"/>
      <c r="B58" s="155"/>
      <c r="C58" s="155"/>
      <c r="D58" s="155"/>
      <c r="E58" s="221"/>
      <c r="F58" s="221"/>
      <c r="G58" s="1237" t="s">
        <v>437</v>
      </c>
      <c r="H58" s="1220"/>
      <c r="I58" s="1220" t="s">
        <v>438</v>
      </c>
      <c r="J58" s="1220"/>
      <c r="K58" s="1229"/>
      <c r="L58" s="1230"/>
      <c r="M58" s="1220" t="s">
        <v>439</v>
      </c>
      <c r="N58" s="1220"/>
      <c r="O58" s="1220" t="s">
        <v>440</v>
      </c>
      <c r="P58" s="1220"/>
      <c r="Q58" s="1220" t="s">
        <v>441</v>
      </c>
      <c r="R58" s="1220"/>
      <c r="S58" s="1220" t="s">
        <v>442</v>
      </c>
      <c r="T58" s="1220"/>
      <c r="U58" s="1223" t="s">
        <v>437</v>
      </c>
      <c r="V58" s="1224"/>
      <c r="W58" s="1220" t="s">
        <v>443</v>
      </c>
      <c r="X58" s="1220"/>
      <c r="Y58" s="1220" t="s">
        <v>444</v>
      </c>
      <c r="Z58" s="122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</row>
    <row r="59" spans="1:47" ht="16.5" customHeight="1" thickBot="1">
      <c r="A59" s="155"/>
      <c r="B59" s="155"/>
      <c r="C59" s="155"/>
      <c r="D59" s="155"/>
      <c r="E59" s="221"/>
      <c r="F59" s="221"/>
      <c r="G59" s="1226">
        <v>98</v>
      </c>
      <c r="H59" s="1218"/>
      <c r="I59" s="1218">
        <v>9839</v>
      </c>
      <c r="J59" s="1218"/>
      <c r="K59" s="1218">
        <v>0</v>
      </c>
      <c r="L59" s="1218"/>
      <c r="M59" s="1218">
        <v>27</v>
      </c>
      <c r="N59" s="1218"/>
      <c r="O59" s="1218">
        <v>6</v>
      </c>
      <c r="P59" s="1218"/>
      <c r="Q59" s="1218">
        <v>17</v>
      </c>
      <c r="R59" s="1218"/>
      <c r="S59" s="1221">
        <v>50</v>
      </c>
      <c r="T59" s="1222"/>
      <c r="U59" s="1218">
        <v>12364</v>
      </c>
      <c r="V59" s="1218"/>
      <c r="W59" s="1218">
        <v>3191429</v>
      </c>
      <c r="X59" s="1218"/>
      <c r="Y59" s="1218">
        <v>40103</v>
      </c>
      <c r="Z59" s="1219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</row>
    <row r="60" spans="1:47" ht="16.5" customHeight="1"/>
    <row r="61" spans="1:47" ht="16.5" customHeight="1"/>
  </sheetData>
  <mergeCells count="48"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5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zoomScale="60" zoomScaleNormal="60" workbookViewId="0"/>
  </sheetViews>
  <sheetFormatPr defaultRowHeight="13.5"/>
  <cols>
    <col min="31" max="33" width="0" hidden="1" customWidth="1"/>
  </cols>
  <sheetData>
    <row r="1" spans="1:47" ht="18.75">
      <c r="A1" s="1244" t="s">
        <v>71</v>
      </c>
      <c r="B1" s="1245"/>
      <c r="C1" s="1245"/>
      <c r="D1" s="1245"/>
      <c r="E1" s="1245"/>
      <c r="F1" s="1245"/>
      <c r="G1" s="1245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</row>
    <row r="2" spans="1:47" ht="25.5">
      <c r="A2" s="1246" t="s">
        <v>0</v>
      </c>
      <c r="B2" s="1246"/>
      <c r="C2" s="1246"/>
      <c r="D2" s="1246"/>
      <c r="E2" s="1246"/>
      <c r="F2" s="1246"/>
      <c r="G2" s="1246"/>
      <c r="H2" s="1246"/>
      <c r="I2" s="124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</row>
    <row r="3" spans="1:47" ht="14.25" thickBot="1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</row>
    <row r="4" spans="1:47" ht="16.5" customHeight="1">
      <c r="A4" s="172" t="s">
        <v>36</v>
      </c>
      <c r="B4" s="173" t="s">
        <v>35</v>
      </c>
      <c r="C4" s="173" t="s">
        <v>1</v>
      </c>
      <c r="D4" s="173" t="s">
        <v>2</v>
      </c>
      <c r="E4" s="173" t="s">
        <v>3</v>
      </c>
      <c r="F4" s="173" t="s">
        <v>4</v>
      </c>
      <c r="G4" s="173" t="s">
        <v>5</v>
      </c>
      <c r="H4" s="173" t="s">
        <v>6</v>
      </c>
      <c r="I4" s="173" t="s">
        <v>7</v>
      </c>
      <c r="J4" s="173" t="s">
        <v>8</v>
      </c>
      <c r="K4" s="173" t="s">
        <v>9</v>
      </c>
      <c r="L4" s="173" t="s">
        <v>10</v>
      </c>
      <c r="M4" s="173" t="s">
        <v>11</v>
      </c>
      <c r="N4" s="173" t="s">
        <v>12</v>
      </c>
      <c r="O4" s="173" t="s">
        <v>13</v>
      </c>
      <c r="P4" s="173" t="s">
        <v>14</v>
      </c>
      <c r="Q4" s="173" t="s">
        <v>15</v>
      </c>
      <c r="R4" s="173" t="s">
        <v>16</v>
      </c>
      <c r="S4" s="173" t="s">
        <v>17</v>
      </c>
      <c r="T4" s="173" t="s">
        <v>18</v>
      </c>
      <c r="U4" s="173" t="s">
        <v>19</v>
      </c>
      <c r="V4" s="173" t="s">
        <v>20</v>
      </c>
      <c r="W4" s="173" t="s">
        <v>21</v>
      </c>
      <c r="X4" s="173" t="s">
        <v>22</v>
      </c>
      <c r="Y4" s="173" t="s">
        <v>23</v>
      </c>
      <c r="Z4" s="174" t="s">
        <v>25</v>
      </c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</row>
    <row r="5" spans="1:47" ht="16.5" customHeight="1">
      <c r="A5" s="1240" t="s">
        <v>32</v>
      </c>
      <c r="B5" s="1241" t="s">
        <v>29</v>
      </c>
      <c r="C5" s="1241" t="s">
        <v>51</v>
      </c>
      <c r="D5" s="169" t="s">
        <v>27</v>
      </c>
      <c r="E5" s="231">
        <v>12</v>
      </c>
      <c r="F5" s="232">
        <v>92</v>
      </c>
      <c r="G5" s="232">
        <v>157</v>
      </c>
      <c r="H5" s="232">
        <v>198</v>
      </c>
      <c r="I5" s="232">
        <v>103</v>
      </c>
      <c r="J5" s="232">
        <v>262</v>
      </c>
      <c r="K5" s="232">
        <v>826</v>
      </c>
      <c r="L5" s="232">
        <v>1003</v>
      </c>
      <c r="M5" s="232">
        <v>1819</v>
      </c>
      <c r="N5" s="232">
        <v>3471</v>
      </c>
      <c r="O5" s="232">
        <v>3880</v>
      </c>
      <c r="P5" s="232">
        <v>2333</v>
      </c>
      <c r="Q5" s="232">
        <v>1296</v>
      </c>
      <c r="R5" s="232">
        <v>495</v>
      </c>
      <c r="S5" s="232">
        <v>348</v>
      </c>
      <c r="T5" s="232">
        <v>257</v>
      </c>
      <c r="U5" s="232">
        <v>206</v>
      </c>
      <c r="V5" s="232">
        <v>190</v>
      </c>
      <c r="W5" s="232">
        <v>154</v>
      </c>
      <c r="X5" s="232">
        <v>60</v>
      </c>
      <c r="Y5" s="232">
        <v>42</v>
      </c>
      <c r="Z5" s="233">
        <v>17206</v>
      </c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</row>
    <row r="6" spans="1:47" ht="16.5" customHeight="1">
      <c r="A6" s="1240"/>
      <c r="B6" s="1241"/>
      <c r="C6" s="1241"/>
      <c r="D6" s="171" t="s">
        <v>28</v>
      </c>
      <c r="E6" s="234">
        <v>210</v>
      </c>
      <c r="F6" s="234">
        <v>6668</v>
      </c>
      <c r="G6" s="234">
        <v>21380</v>
      </c>
      <c r="H6" s="234">
        <v>39444</v>
      </c>
      <c r="I6" s="234">
        <v>27469</v>
      </c>
      <c r="J6" s="234">
        <v>85152</v>
      </c>
      <c r="K6" s="234">
        <v>320717</v>
      </c>
      <c r="L6" s="234">
        <v>428508</v>
      </c>
      <c r="M6" s="234">
        <v>877735</v>
      </c>
      <c r="N6" s="234">
        <v>1788784</v>
      </c>
      <c r="O6" s="234">
        <v>2108116</v>
      </c>
      <c r="P6" s="234">
        <v>1335770</v>
      </c>
      <c r="Q6" s="234">
        <v>768350</v>
      </c>
      <c r="R6" s="234">
        <v>301582</v>
      </c>
      <c r="S6" s="234">
        <v>224800</v>
      </c>
      <c r="T6" s="234">
        <v>174413</v>
      </c>
      <c r="U6" s="234">
        <v>143426</v>
      </c>
      <c r="V6" s="234">
        <v>134216</v>
      </c>
      <c r="W6" s="234">
        <v>114263</v>
      </c>
      <c r="X6" s="234">
        <v>42432</v>
      </c>
      <c r="Y6" s="234">
        <v>30048</v>
      </c>
      <c r="Z6" s="235">
        <v>8973483</v>
      </c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</row>
    <row r="7" spans="1:47" ht="16.5" customHeight="1">
      <c r="A7" s="1240"/>
      <c r="B7" s="1241"/>
      <c r="C7" s="1241"/>
      <c r="D7" s="170" t="s">
        <v>26</v>
      </c>
      <c r="E7" s="236">
        <v>105</v>
      </c>
      <c r="F7" s="236">
        <v>2531</v>
      </c>
      <c r="G7" s="236">
        <v>4245</v>
      </c>
      <c r="H7" s="236">
        <v>2946</v>
      </c>
      <c r="I7" s="236">
        <v>1033</v>
      </c>
      <c r="J7" s="236">
        <v>2349</v>
      </c>
      <c r="K7" s="236">
        <v>6717</v>
      </c>
      <c r="L7" s="236">
        <v>7101</v>
      </c>
      <c r="M7" s="236">
        <v>11525</v>
      </c>
      <c r="N7" s="236">
        <v>19395</v>
      </c>
      <c r="O7" s="236">
        <v>18558</v>
      </c>
      <c r="P7" s="236">
        <v>9186</v>
      </c>
      <c r="Q7" s="236">
        <v>4388</v>
      </c>
      <c r="R7" s="236">
        <v>1397</v>
      </c>
      <c r="S7" s="236">
        <v>942</v>
      </c>
      <c r="T7" s="236">
        <v>545</v>
      </c>
      <c r="U7" s="236">
        <v>437</v>
      </c>
      <c r="V7" s="236">
        <v>280</v>
      </c>
      <c r="W7" s="236">
        <v>231</v>
      </c>
      <c r="X7" s="236">
        <v>87</v>
      </c>
      <c r="Y7" s="236">
        <v>57</v>
      </c>
      <c r="Z7" s="237">
        <v>94055</v>
      </c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</row>
    <row r="8" spans="1:47" ht="16.5" customHeight="1">
      <c r="A8" s="1240"/>
      <c r="B8" s="1241"/>
      <c r="C8" s="1241" t="s">
        <v>52</v>
      </c>
      <c r="D8" s="169" t="s">
        <v>27</v>
      </c>
      <c r="E8" s="232">
        <v>0</v>
      </c>
      <c r="F8" s="232">
        <v>38</v>
      </c>
      <c r="G8" s="232">
        <v>114</v>
      </c>
      <c r="H8" s="232">
        <v>97</v>
      </c>
      <c r="I8" s="232">
        <v>195</v>
      </c>
      <c r="J8" s="232">
        <v>334</v>
      </c>
      <c r="K8" s="232">
        <v>647</v>
      </c>
      <c r="L8" s="232">
        <v>349</v>
      </c>
      <c r="M8" s="232">
        <v>706</v>
      </c>
      <c r="N8" s="232">
        <v>521</v>
      </c>
      <c r="O8" s="232">
        <v>467</v>
      </c>
      <c r="P8" s="232">
        <v>249</v>
      </c>
      <c r="Q8" s="232">
        <v>116</v>
      </c>
      <c r="R8" s="232">
        <v>63</v>
      </c>
      <c r="S8" s="232">
        <v>41</v>
      </c>
      <c r="T8" s="232">
        <v>37</v>
      </c>
      <c r="U8" s="232">
        <v>60</v>
      </c>
      <c r="V8" s="232">
        <v>52</v>
      </c>
      <c r="W8" s="232">
        <v>16</v>
      </c>
      <c r="X8" s="232">
        <v>2</v>
      </c>
      <c r="Y8" s="232">
        <v>2</v>
      </c>
      <c r="Z8" s="233">
        <v>4106</v>
      </c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</row>
    <row r="9" spans="1:47" ht="16.5" customHeight="1">
      <c r="A9" s="1240"/>
      <c r="B9" s="1241"/>
      <c r="C9" s="1241"/>
      <c r="D9" s="171" t="s">
        <v>28</v>
      </c>
      <c r="E9" s="234">
        <v>1</v>
      </c>
      <c r="F9" s="234">
        <v>1960</v>
      </c>
      <c r="G9" s="234">
        <v>9222</v>
      </c>
      <c r="H9" s="234">
        <v>12776</v>
      </c>
      <c r="I9" s="234">
        <v>33501</v>
      </c>
      <c r="J9" s="234">
        <v>68823</v>
      </c>
      <c r="K9" s="234">
        <v>155617</v>
      </c>
      <c r="L9" s="234">
        <v>93392</v>
      </c>
      <c r="M9" s="234">
        <v>207958</v>
      </c>
      <c r="N9" s="234">
        <v>156727</v>
      </c>
      <c r="O9" s="234">
        <v>148877</v>
      </c>
      <c r="P9" s="234">
        <v>81052</v>
      </c>
      <c r="Q9" s="234">
        <v>42969</v>
      </c>
      <c r="R9" s="234">
        <v>24142</v>
      </c>
      <c r="S9" s="234">
        <v>15297</v>
      </c>
      <c r="T9" s="234">
        <v>13905</v>
      </c>
      <c r="U9" s="234">
        <v>23116</v>
      </c>
      <c r="V9" s="234">
        <v>20695</v>
      </c>
      <c r="W9" s="234">
        <v>6665</v>
      </c>
      <c r="X9" s="234">
        <v>599</v>
      </c>
      <c r="Y9" s="234">
        <v>953</v>
      </c>
      <c r="Z9" s="235">
        <v>1118247</v>
      </c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</row>
    <row r="10" spans="1:47" ht="16.5" customHeight="1">
      <c r="A10" s="1240"/>
      <c r="B10" s="1241"/>
      <c r="C10" s="1241"/>
      <c r="D10" s="170" t="s">
        <v>26</v>
      </c>
      <c r="E10" s="236">
        <v>0</v>
      </c>
      <c r="F10" s="236">
        <v>392</v>
      </c>
      <c r="G10" s="236">
        <v>1145</v>
      </c>
      <c r="H10" s="236">
        <v>950</v>
      </c>
      <c r="I10" s="236">
        <v>1682</v>
      </c>
      <c r="J10" s="236">
        <v>2590</v>
      </c>
      <c r="K10" s="236">
        <v>4484</v>
      </c>
      <c r="L10" s="236">
        <v>2100</v>
      </c>
      <c r="M10" s="236">
        <v>3760</v>
      </c>
      <c r="N10" s="236">
        <v>2302</v>
      </c>
      <c r="O10" s="236">
        <v>1778</v>
      </c>
      <c r="P10" s="236">
        <v>826</v>
      </c>
      <c r="Q10" s="236">
        <v>344</v>
      </c>
      <c r="R10" s="236">
        <v>164</v>
      </c>
      <c r="S10" s="236">
        <v>84</v>
      </c>
      <c r="T10" s="236">
        <v>66</v>
      </c>
      <c r="U10" s="236">
        <v>97</v>
      </c>
      <c r="V10" s="236">
        <v>80</v>
      </c>
      <c r="W10" s="236">
        <v>19</v>
      </c>
      <c r="X10" s="236">
        <v>2</v>
      </c>
      <c r="Y10" s="236">
        <v>2</v>
      </c>
      <c r="Z10" s="237">
        <v>22867</v>
      </c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</row>
    <row r="11" spans="1:47" ht="16.5" customHeight="1">
      <c r="A11" s="1240"/>
      <c r="B11" s="1241"/>
      <c r="C11" s="1241" t="s">
        <v>53</v>
      </c>
      <c r="D11" s="169" t="s">
        <v>27</v>
      </c>
      <c r="E11" s="232"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6</v>
      </c>
      <c r="K11" s="232">
        <v>1</v>
      </c>
      <c r="L11" s="232">
        <v>0</v>
      </c>
      <c r="M11" s="232">
        <v>6</v>
      </c>
      <c r="N11" s="232">
        <v>58</v>
      </c>
      <c r="O11" s="232">
        <v>18</v>
      </c>
      <c r="P11" s="232">
        <v>13</v>
      </c>
      <c r="Q11" s="232">
        <v>7</v>
      </c>
      <c r="R11" s="232">
        <v>3</v>
      </c>
      <c r="S11" s="232">
        <v>0</v>
      </c>
      <c r="T11" s="232">
        <v>1</v>
      </c>
      <c r="U11" s="232">
        <v>2</v>
      </c>
      <c r="V11" s="232">
        <v>1</v>
      </c>
      <c r="W11" s="232">
        <v>0</v>
      </c>
      <c r="X11" s="232">
        <v>0</v>
      </c>
      <c r="Y11" s="232">
        <v>17</v>
      </c>
      <c r="Z11" s="233">
        <v>132</v>
      </c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</row>
    <row r="12" spans="1:47" ht="16.5" customHeight="1">
      <c r="A12" s="1240"/>
      <c r="B12" s="1241"/>
      <c r="C12" s="1241"/>
      <c r="D12" s="171" t="s">
        <v>28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4">
        <v>492</v>
      </c>
      <c r="K12" s="234">
        <v>148</v>
      </c>
      <c r="L12" s="234">
        <v>33</v>
      </c>
      <c r="M12" s="234">
        <v>923</v>
      </c>
      <c r="N12" s="234">
        <v>14351</v>
      </c>
      <c r="O12" s="234">
        <v>4074</v>
      </c>
      <c r="P12" s="234">
        <v>2895</v>
      </c>
      <c r="Q12" s="234">
        <v>1337</v>
      </c>
      <c r="R12" s="234">
        <v>918</v>
      </c>
      <c r="S12" s="234">
        <v>0</v>
      </c>
      <c r="T12" s="234">
        <v>181</v>
      </c>
      <c r="U12" s="234">
        <v>454</v>
      </c>
      <c r="V12" s="234">
        <v>228</v>
      </c>
      <c r="W12" s="234">
        <v>0</v>
      </c>
      <c r="X12" s="234">
        <v>0</v>
      </c>
      <c r="Y12" s="234">
        <v>3729</v>
      </c>
      <c r="Z12" s="235">
        <v>29763</v>
      </c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</row>
    <row r="13" spans="1:47" ht="16.5" customHeight="1">
      <c r="A13" s="1240"/>
      <c r="B13" s="1241"/>
      <c r="C13" s="1241"/>
      <c r="D13" s="170" t="s">
        <v>26</v>
      </c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6">
        <v>37</v>
      </c>
      <c r="K13" s="236">
        <v>7</v>
      </c>
      <c r="L13" s="236">
        <v>1</v>
      </c>
      <c r="M13" s="236">
        <v>21</v>
      </c>
      <c r="N13" s="236">
        <v>233</v>
      </c>
      <c r="O13" s="236">
        <v>50</v>
      </c>
      <c r="P13" s="236">
        <v>29</v>
      </c>
      <c r="Q13" s="236">
        <v>13</v>
      </c>
      <c r="R13" s="236">
        <v>8</v>
      </c>
      <c r="S13" s="236">
        <v>0</v>
      </c>
      <c r="T13" s="236">
        <v>2</v>
      </c>
      <c r="U13" s="236">
        <v>2</v>
      </c>
      <c r="V13" s="236">
        <v>1</v>
      </c>
      <c r="W13" s="236">
        <v>0</v>
      </c>
      <c r="X13" s="236">
        <v>0</v>
      </c>
      <c r="Y13" s="236">
        <v>26</v>
      </c>
      <c r="Z13" s="237">
        <v>430</v>
      </c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</row>
    <row r="14" spans="1:47" ht="16.5" customHeight="1">
      <c r="A14" s="1240"/>
      <c r="B14" s="1241"/>
      <c r="C14" s="1247" t="s">
        <v>54</v>
      </c>
      <c r="D14" s="169" t="s">
        <v>27</v>
      </c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0</v>
      </c>
      <c r="K14" s="232">
        <v>0</v>
      </c>
      <c r="L14" s="232">
        <v>0</v>
      </c>
      <c r="M14" s="232">
        <v>1</v>
      </c>
      <c r="N14" s="232">
        <v>163</v>
      </c>
      <c r="O14" s="232">
        <v>13</v>
      </c>
      <c r="P14" s="232">
        <v>0</v>
      </c>
      <c r="Q14" s="232">
        <v>0</v>
      </c>
      <c r="R14" s="232">
        <v>0</v>
      </c>
      <c r="S14" s="232">
        <v>0</v>
      </c>
      <c r="T14" s="232">
        <v>0</v>
      </c>
      <c r="U14" s="232">
        <v>0</v>
      </c>
      <c r="V14" s="232">
        <v>0</v>
      </c>
      <c r="W14" s="232">
        <v>0</v>
      </c>
      <c r="X14" s="232">
        <v>0</v>
      </c>
      <c r="Y14" s="232">
        <v>0</v>
      </c>
      <c r="Z14" s="233">
        <v>176</v>
      </c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</row>
    <row r="15" spans="1:47" ht="16.5" customHeight="1">
      <c r="A15" s="1240"/>
      <c r="B15" s="1241"/>
      <c r="C15" s="1247"/>
      <c r="D15" s="171" t="s">
        <v>28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108</v>
      </c>
      <c r="N15" s="234">
        <v>41895</v>
      </c>
      <c r="O15" s="234">
        <v>2924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5">
        <v>44927</v>
      </c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</row>
    <row r="16" spans="1:47" ht="16.5" customHeight="1">
      <c r="A16" s="1240"/>
      <c r="B16" s="1241"/>
      <c r="C16" s="1247"/>
      <c r="D16" s="170" t="s">
        <v>26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2</v>
      </c>
      <c r="N16" s="236">
        <v>685</v>
      </c>
      <c r="O16" s="236">
        <v>37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8">
        <v>724</v>
      </c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</row>
    <row r="17" spans="1:47" ht="16.5" customHeight="1">
      <c r="A17" s="1240"/>
      <c r="B17" s="1241" t="s">
        <v>30</v>
      </c>
      <c r="C17" s="1241"/>
      <c r="D17" s="169" t="s">
        <v>27</v>
      </c>
      <c r="E17" s="232">
        <v>12</v>
      </c>
      <c r="F17" s="232">
        <v>130</v>
      </c>
      <c r="G17" s="232">
        <v>271</v>
      </c>
      <c r="H17" s="232">
        <v>295</v>
      </c>
      <c r="I17" s="232">
        <v>299</v>
      </c>
      <c r="J17" s="232">
        <v>602</v>
      </c>
      <c r="K17" s="232">
        <v>1474</v>
      </c>
      <c r="L17" s="232">
        <v>1353</v>
      </c>
      <c r="M17" s="232">
        <v>2531</v>
      </c>
      <c r="N17" s="232">
        <v>4213</v>
      </c>
      <c r="O17" s="232">
        <v>4378</v>
      </c>
      <c r="P17" s="232">
        <v>2595</v>
      </c>
      <c r="Q17" s="232">
        <v>1419</v>
      </c>
      <c r="R17" s="232">
        <v>562</v>
      </c>
      <c r="S17" s="232">
        <v>389</v>
      </c>
      <c r="T17" s="232">
        <v>294</v>
      </c>
      <c r="U17" s="232">
        <v>268</v>
      </c>
      <c r="V17" s="232">
        <v>243</v>
      </c>
      <c r="W17" s="232">
        <v>170</v>
      </c>
      <c r="X17" s="232">
        <v>62</v>
      </c>
      <c r="Y17" s="232">
        <v>60</v>
      </c>
      <c r="Z17" s="233">
        <v>21620</v>
      </c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</row>
    <row r="18" spans="1:47" ht="16.5" customHeight="1">
      <c r="A18" s="1240"/>
      <c r="B18" s="1241"/>
      <c r="C18" s="1241"/>
      <c r="D18" s="171" t="s">
        <v>28</v>
      </c>
      <c r="E18" s="234">
        <v>211</v>
      </c>
      <c r="F18" s="234">
        <v>8628</v>
      </c>
      <c r="G18" s="234">
        <v>30602</v>
      </c>
      <c r="H18" s="234">
        <v>52220</v>
      </c>
      <c r="I18" s="234">
        <v>60970</v>
      </c>
      <c r="J18" s="234">
        <v>154467</v>
      </c>
      <c r="K18" s="234">
        <v>476482</v>
      </c>
      <c r="L18" s="234">
        <v>521933</v>
      </c>
      <c r="M18" s="234">
        <v>1086724</v>
      </c>
      <c r="N18" s="234">
        <v>2001757</v>
      </c>
      <c r="O18" s="234">
        <v>2263991</v>
      </c>
      <c r="P18" s="234">
        <v>1419717</v>
      </c>
      <c r="Q18" s="234">
        <v>812656</v>
      </c>
      <c r="R18" s="234">
        <v>326642</v>
      </c>
      <c r="S18" s="234">
        <v>240097</v>
      </c>
      <c r="T18" s="234">
        <v>188499</v>
      </c>
      <c r="U18" s="234">
        <v>166996</v>
      </c>
      <c r="V18" s="234">
        <v>155139</v>
      </c>
      <c r="W18" s="234">
        <v>120928</v>
      </c>
      <c r="X18" s="234">
        <v>43031</v>
      </c>
      <c r="Y18" s="234">
        <v>34730</v>
      </c>
      <c r="Z18" s="235">
        <v>10166420</v>
      </c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</row>
    <row r="19" spans="1:47" ht="16.5" customHeight="1">
      <c r="A19" s="1240"/>
      <c r="B19" s="1241"/>
      <c r="C19" s="1241"/>
      <c r="D19" s="170" t="s">
        <v>26</v>
      </c>
      <c r="E19" s="239">
        <v>105</v>
      </c>
      <c r="F19" s="239">
        <v>2923</v>
      </c>
      <c r="G19" s="239">
        <v>5390</v>
      </c>
      <c r="H19" s="239">
        <v>3896</v>
      </c>
      <c r="I19" s="239">
        <v>2715</v>
      </c>
      <c r="J19" s="239">
        <v>4976</v>
      </c>
      <c r="K19" s="239">
        <v>11208</v>
      </c>
      <c r="L19" s="239">
        <v>9202</v>
      </c>
      <c r="M19" s="239">
        <v>15308</v>
      </c>
      <c r="N19" s="239">
        <v>22615</v>
      </c>
      <c r="O19" s="239">
        <v>20423</v>
      </c>
      <c r="P19" s="239">
        <v>10041</v>
      </c>
      <c r="Q19" s="239">
        <v>4745</v>
      </c>
      <c r="R19" s="239">
        <v>1569</v>
      </c>
      <c r="S19" s="239">
        <v>1026</v>
      </c>
      <c r="T19" s="239">
        <v>613</v>
      </c>
      <c r="U19" s="239">
        <v>536</v>
      </c>
      <c r="V19" s="239">
        <v>361</v>
      </c>
      <c r="W19" s="239">
        <v>250</v>
      </c>
      <c r="X19" s="239">
        <v>89</v>
      </c>
      <c r="Y19" s="239">
        <v>85</v>
      </c>
      <c r="Z19" s="240">
        <v>118076</v>
      </c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</row>
    <row r="20" spans="1:47" ht="16.5" customHeight="1">
      <c r="A20" s="1240"/>
      <c r="B20" s="1241" t="s">
        <v>31</v>
      </c>
      <c r="C20" s="1247" t="s">
        <v>55</v>
      </c>
      <c r="D20" s="169" t="s">
        <v>27</v>
      </c>
      <c r="E20" s="232">
        <v>0</v>
      </c>
      <c r="F20" s="232">
        <v>0</v>
      </c>
      <c r="G20" s="232">
        <v>1</v>
      </c>
      <c r="H20" s="232">
        <v>0</v>
      </c>
      <c r="I20" s="232">
        <v>2</v>
      </c>
      <c r="J20" s="232">
        <v>14</v>
      </c>
      <c r="K20" s="232">
        <v>2</v>
      </c>
      <c r="L20" s="232">
        <v>0</v>
      </c>
      <c r="M20" s="232">
        <v>0</v>
      </c>
      <c r="N20" s="232">
        <v>0</v>
      </c>
      <c r="O20" s="232">
        <v>0</v>
      </c>
      <c r="P20" s="232">
        <v>0</v>
      </c>
      <c r="Q20" s="232">
        <v>0</v>
      </c>
      <c r="R20" s="232">
        <v>0</v>
      </c>
      <c r="S20" s="232">
        <v>0</v>
      </c>
      <c r="T20" s="232">
        <v>0</v>
      </c>
      <c r="U20" s="232">
        <v>0</v>
      </c>
      <c r="V20" s="232">
        <v>0</v>
      </c>
      <c r="W20" s="232">
        <v>0</v>
      </c>
      <c r="X20" s="232">
        <v>0</v>
      </c>
      <c r="Y20" s="232">
        <v>0</v>
      </c>
      <c r="Z20" s="233">
        <v>20</v>
      </c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</row>
    <row r="21" spans="1:47" ht="16.5" customHeight="1">
      <c r="A21" s="1240"/>
      <c r="B21" s="1241"/>
      <c r="C21" s="1247"/>
      <c r="D21" s="171" t="s">
        <v>28</v>
      </c>
      <c r="E21" s="234">
        <v>0</v>
      </c>
      <c r="F21" s="234">
        <v>0</v>
      </c>
      <c r="G21" s="234">
        <v>55</v>
      </c>
      <c r="H21" s="234">
        <v>22</v>
      </c>
      <c r="I21" s="234">
        <v>107</v>
      </c>
      <c r="J21" s="234">
        <v>1074</v>
      </c>
      <c r="K21" s="234">
        <v>140</v>
      </c>
      <c r="L21" s="234">
        <v>0</v>
      </c>
      <c r="M21" s="234">
        <v>26</v>
      </c>
      <c r="N21" s="234">
        <v>0</v>
      </c>
      <c r="O21" s="234">
        <v>0</v>
      </c>
      <c r="P21" s="234">
        <v>0</v>
      </c>
      <c r="Q21" s="234">
        <v>0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0</v>
      </c>
      <c r="Z21" s="235">
        <v>1424</v>
      </c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</row>
    <row r="22" spans="1:47" ht="16.5" customHeight="1">
      <c r="A22" s="1240"/>
      <c r="B22" s="1241"/>
      <c r="C22" s="1247"/>
      <c r="D22" s="170" t="s">
        <v>26</v>
      </c>
      <c r="E22" s="236">
        <v>0</v>
      </c>
      <c r="F22" s="236">
        <v>0</v>
      </c>
      <c r="G22" s="236">
        <v>8</v>
      </c>
      <c r="H22" s="236">
        <v>2</v>
      </c>
      <c r="I22" s="236">
        <v>4</v>
      </c>
      <c r="J22" s="236">
        <v>22</v>
      </c>
      <c r="K22" s="236">
        <v>2</v>
      </c>
      <c r="L22" s="236">
        <v>0</v>
      </c>
      <c r="M22" s="236">
        <v>0</v>
      </c>
      <c r="N22" s="236">
        <v>0</v>
      </c>
      <c r="O22" s="236">
        <v>0</v>
      </c>
      <c r="P22" s="236">
        <v>0</v>
      </c>
      <c r="Q22" s="236">
        <v>0</v>
      </c>
      <c r="R22" s="236">
        <v>0</v>
      </c>
      <c r="S22" s="236">
        <v>0</v>
      </c>
      <c r="T22" s="236">
        <v>0</v>
      </c>
      <c r="U22" s="236">
        <v>0</v>
      </c>
      <c r="V22" s="236">
        <v>0</v>
      </c>
      <c r="W22" s="236">
        <v>0</v>
      </c>
      <c r="X22" s="236">
        <v>0</v>
      </c>
      <c r="Y22" s="236">
        <v>0</v>
      </c>
      <c r="Z22" s="237">
        <v>38</v>
      </c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</row>
    <row r="23" spans="1:47" ht="16.5" customHeight="1">
      <c r="A23" s="1240"/>
      <c r="B23" s="1241"/>
      <c r="C23" s="1247" t="s">
        <v>56</v>
      </c>
      <c r="D23" s="169" t="s">
        <v>27</v>
      </c>
      <c r="E23" s="232">
        <v>0</v>
      </c>
      <c r="F23" s="232">
        <v>0</v>
      </c>
      <c r="G23" s="232">
        <v>5</v>
      </c>
      <c r="H23" s="232">
        <v>3</v>
      </c>
      <c r="I23" s="232">
        <v>7</v>
      </c>
      <c r="J23" s="232">
        <v>1</v>
      </c>
      <c r="K23" s="232">
        <v>0</v>
      </c>
      <c r="L23" s="232">
        <v>0</v>
      </c>
      <c r="M23" s="232">
        <v>0</v>
      </c>
      <c r="N23" s="232">
        <v>0</v>
      </c>
      <c r="O23" s="232">
        <v>0</v>
      </c>
      <c r="P23" s="232">
        <v>9</v>
      </c>
      <c r="Q23" s="232">
        <v>0</v>
      </c>
      <c r="R23" s="232">
        <v>1</v>
      </c>
      <c r="S23" s="232">
        <v>0</v>
      </c>
      <c r="T23" s="232">
        <v>0</v>
      </c>
      <c r="U23" s="232">
        <v>0</v>
      </c>
      <c r="V23" s="232">
        <v>0</v>
      </c>
      <c r="W23" s="232">
        <v>0</v>
      </c>
      <c r="X23" s="232">
        <v>0</v>
      </c>
      <c r="Y23" s="232">
        <v>0</v>
      </c>
      <c r="Z23" s="233">
        <v>25</v>
      </c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</row>
    <row r="24" spans="1:47" ht="16.5" customHeight="1">
      <c r="A24" s="1240"/>
      <c r="B24" s="1241"/>
      <c r="C24" s="1247"/>
      <c r="D24" s="171" t="s">
        <v>28</v>
      </c>
      <c r="E24" s="234">
        <v>0</v>
      </c>
      <c r="F24" s="234">
        <v>4</v>
      </c>
      <c r="G24" s="234">
        <v>155</v>
      </c>
      <c r="H24" s="234">
        <v>109</v>
      </c>
      <c r="I24" s="234">
        <v>486</v>
      </c>
      <c r="J24" s="234">
        <v>50</v>
      </c>
      <c r="K24" s="234">
        <v>0</v>
      </c>
      <c r="L24" s="234">
        <v>0</v>
      </c>
      <c r="M24" s="234">
        <v>0</v>
      </c>
      <c r="N24" s="234">
        <v>0</v>
      </c>
      <c r="O24" s="234">
        <v>0</v>
      </c>
      <c r="P24" s="234">
        <v>792</v>
      </c>
      <c r="Q24" s="234">
        <v>0</v>
      </c>
      <c r="R24" s="234">
        <v>121</v>
      </c>
      <c r="S24" s="234">
        <v>0</v>
      </c>
      <c r="T24" s="234">
        <v>0</v>
      </c>
      <c r="U24" s="234">
        <v>0</v>
      </c>
      <c r="V24" s="234">
        <v>0</v>
      </c>
      <c r="W24" s="234">
        <v>0</v>
      </c>
      <c r="X24" s="234">
        <v>0</v>
      </c>
      <c r="Y24" s="234">
        <v>0</v>
      </c>
      <c r="Z24" s="235">
        <v>1717</v>
      </c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</row>
    <row r="25" spans="1:47" ht="16.5" customHeight="1">
      <c r="A25" s="1240"/>
      <c r="B25" s="1241"/>
      <c r="C25" s="1247"/>
      <c r="D25" s="170" t="s">
        <v>26</v>
      </c>
      <c r="E25" s="236">
        <v>0</v>
      </c>
      <c r="F25" s="236">
        <v>0</v>
      </c>
      <c r="G25" s="236">
        <v>23</v>
      </c>
      <c r="H25" s="236">
        <v>9</v>
      </c>
      <c r="I25" s="236">
        <v>20</v>
      </c>
      <c r="J25" s="236">
        <v>1</v>
      </c>
      <c r="K25" s="236">
        <v>0</v>
      </c>
      <c r="L25" s="236">
        <v>0</v>
      </c>
      <c r="M25" s="236">
        <v>0</v>
      </c>
      <c r="N25" s="236">
        <v>0</v>
      </c>
      <c r="O25" s="236">
        <v>0</v>
      </c>
      <c r="P25" s="236">
        <v>3</v>
      </c>
      <c r="Q25" s="236">
        <v>0</v>
      </c>
      <c r="R25" s="236">
        <v>0</v>
      </c>
      <c r="S25" s="236">
        <v>0</v>
      </c>
      <c r="T25" s="236">
        <v>0</v>
      </c>
      <c r="U25" s="236">
        <v>0</v>
      </c>
      <c r="V25" s="236">
        <v>0</v>
      </c>
      <c r="W25" s="236">
        <v>0</v>
      </c>
      <c r="X25" s="236">
        <v>0</v>
      </c>
      <c r="Y25" s="236">
        <v>0</v>
      </c>
      <c r="Z25" s="238">
        <v>56</v>
      </c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</row>
    <row r="26" spans="1:47" ht="16.5" customHeight="1">
      <c r="A26" s="1240"/>
      <c r="B26" s="1241" t="s">
        <v>30</v>
      </c>
      <c r="C26" s="1241"/>
      <c r="D26" s="169" t="s">
        <v>27</v>
      </c>
      <c r="E26" s="232">
        <v>0</v>
      </c>
      <c r="F26" s="232">
        <v>0</v>
      </c>
      <c r="G26" s="232">
        <v>7</v>
      </c>
      <c r="H26" s="232">
        <v>3</v>
      </c>
      <c r="I26" s="232">
        <v>8</v>
      </c>
      <c r="J26" s="232">
        <v>15</v>
      </c>
      <c r="K26" s="232">
        <v>2</v>
      </c>
      <c r="L26" s="232">
        <v>0</v>
      </c>
      <c r="M26" s="232">
        <v>0</v>
      </c>
      <c r="N26" s="232">
        <v>0</v>
      </c>
      <c r="O26" s="232">
        <v>0</v>
      </c>
      <c r="P26" s="232">
        <v>9</v>
      </c>
      <c r="Q26" s="232">
        <v>0</v>
      </c>
      <c r="R26" s="232">
        <v>1</v>
      </c>
      <c r="S26" s="232">
        <v>0</v>
      </c>
      <c r="T26" s="232">
        <v>0</v>
      </c>
      <c r="U26" s="232">
        <v>0</v>
      </c>
      <c r="V26" s="232">
        <v>0</v>
      </c>
      <c r="W26" s="232">
        <v>0</v>
      </c>
      <c r="X26" s="232">
        <v>0</v>
      </c>
      <c r="Y26" s="232">
        <v>0</v>
      </c>
      <c r="Z26" s="233">
        <v>45</v>
      </c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</row>
    <row r="27" spans="1:47" ht="16.5" customHeight="1">
      <c r="A27" s="1240"/>
      <c r="B27" s="1241"/>
      <c r="C27" s="1241"/>
      <c r="D27" s="171" t="s">
        <v>28</v>
      </c>
      <c r="E27" s="234">
        <v>0</v>
      </c>
      <c r="F27" s="234">
        <v>4</v>
      </c>
      <c r="G27" s="234">
        <v>210</v>
      </c>
      <c r="H27" s="234">
        <v>131</v>
      </c>
      <c r="I27" s="234">
        <v>593</v>
      </c>
      <c r="J27" s="234">
        <v>1124</v>
      </c>
      <c r="K27" s="234">
        <v>140</v>
      </c>
      <c r="L27" s="234">
        <v>0</v>
      </c>
      <c r="M27" s="234">
        <v>26</v>
      </c>
      <c r="N27" s="234">
        <v>0</v>
      </c>
      <c r="O27" s="234">
        <v>0</v>
      </c>
      <c r="P27" s="234">
        <v>792</v>
      </c>
      <c r="Q27" s="234">
        <v>0</v>
      </c>
      <c r="R27" s="234">
        <v>121</v>
      </c>
      <c r="S27" s="234">
        <v>0</v>
      </c>
      <c r="T27" s="234">
        <v>0</v>
      </c>
      <c r="U27" s="234">
        <v>0</v>
      </c>
      <c r="V27" s="234">
        <v>0</v>
      </c>
      <c r="W27" s="234">
        <v>0</v>
      </c>
      <c r="X27" s="234">
        <v>0</v>
      </c>
      <c r="Y27" s="234">
        <v>0</v>
      </c>
      <c r="Z27" s="235">
        <v>3141</v>
      </c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</row>
    <row r="28" spans="1:47" ht="16.5" customHeight="1">
      <c r="A28" s="1240"/>
      <c r="B28" s="1241"/>
      <c r="C28" s="1241"/>
      <c r="D28" s="170" t="s">
        <v>26</v>
      </c>
      <c r="E28" s="239">
        <v>0</v>
      </c>
      <c r="F28" s="239">
        <v>0</v>
      </c>
      <c r="G28" s="239">
        <v>31</v>
      </c>
      <c r="H28" s="239">
        <v>11</v>
      </c>
      <c r="I28" s="239">
        <v>24</v>
      </c>
      <c r="J28" s="239">
        <v>23</v>
      </c>
      <c r="K28" s="239">
        <v>2</v>
      </c>
      <c r="L28" s="239">
        <v>0</v>
      </c>
      <c r="M28" s="239">
        <v>0</v>
      </c>
      <c r="N28" s="239">
        <v>0</v>
      </c>
      <c r="O28" s="239">
        <v>0</v>
      </c>
      <c r="P28" s="239">
        <v>3</v>
      </c>
      <c r="Q28" s="239">
        <v>0</v>
      </c>
      <c r="R28" s="239">
        <v>0</v>
      </c>
      <c r="S28" s="239">
        <v>0</v>
      </c>
      <c r="T28" s="239">
        <v>0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40">
        <v>94</v>
      </c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</row>
    <row r="29" spans="1:47" ht="16.5" customHeight="1">
      <c r="A29" s="1240" t="s">
        <v>24</v>
      </c>
      <c r="B29" s="1241"/>
      <c r="C29" s="1241"/>
      <c r="D29" s="169" t="s">
        <v>27</v>
      </c>
      <c r="E29" s="232">
        <v>12</v>
      </c>
      <c r="F29" s="232">
        <v>130</v>
      </c>
      <c r="G29" s="232">
        <v>278</v>
      </c>
      <c r="H29" s="232">
        <v>298</v>
      </c>
      <c r="I29" s="232">
        <v>307</v>
      </c>
      <c r="J29" s="232">
        <v>617</v>
      </c>
      <c r="K29" s="232">
        <v>1476</v>
      </c>
      <c r="L29" s="232">
        <v>1353</v>
      </c>
      <c r="M29" s="232">
        <v>2531</v>
      </c>
      <c r="N29" s="232">
        <v>4213</v>
      </c>
      <c r="O29" s="232">
        <v>4378</v>
      </c>
      <c r="P29" s="232">
        <v>2604</v>
      </c>
      <c r="Q29" s="232">
        <v>1419</v>
      </c>
      <c r="R29" s="232">
        <v>564</v>
      </c>
      <c r="S29" s="232">
        <v>389</v>
      </c>
      <c r="T29" s="232">
        <v>294</v>
      </c>
      <c r="U29" s="232">
        <v>268</v>
      </c>
      <c r="V29" s="232">
        <v>243</v>
      </c>
      <c r="W29" s="232">
        <v>170</v>
      </c>
      <c r="X29" s="232">
        <v>62</v>
      </c>
      <c r="Y29" s="232">
        <v>60</v>
      </c>
      <c r="Z29" s="233">
        <v>21665</v>
      </c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</row>
    <row r="30" spans="1:47" ht="16.5" customHeight="1">
      <c r="A30" s="1240"/>
      <c r="B30" s="1241"/>
      <c r="C30" s="1241"/>
      <c r="D30" s="171" t="s">
        <v>28</v>
      </c>
      <c r="E30" s="234">
        <v>211</v>
      </c>
      <c r="F30" s="234">
        <v>8632</v>
      </c>
      <c r="G30" s="234">
        <v>30812</v>
      </c>
      <c r="H30" s="234">
        <v>52351</v>
      </c>
      <c r="I30" s="234">
        <v>61563</v>
      </c>
      <c r="J30" s="234">
        <v>155591</v>
      </c>
      <c r="K30" s="234">
        <v>476622</v>
      </c>
      <c r="L30" s="234">
        <v>521933</v>
      </c>
      <c r="M30" s="234">
        <v>1086750</v>
      </c>
      <c r="N30" s="234">
        <v>2001757</v>
      </c>
      <c r="O30" s="234">
        <v>2263991</v>
      </c>
      <c r="P30" s="234">
        <v>1420509</v>
      </c>
      <c r="Q30" s="234">
        <v>812656</v>
      </c>
      <c r="R30" s="234">
        <v>326763</v>
      </c>
      <c r="S30" s="234">
        <v>240097</v>
      </c>
      <c r="T30" s="234">
        <v>188499</v>
      </c>
      <c r="U30" s="234">
        <v>166996</v>
      </c>
      <c r="V30" s="234">
        <v>155139</v>
      </c>
      <c r="W30" s="234">
        <v>120928</v>
      </c>
      <c r="X30" s="234">
        <v>43031</v>
      </c>
      <c r="Y30" s="234">
        <v>34730</v>
      </c>
      <c r="Z30" s="235">
        <v>10169561</v>
      </c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</row>
    <row r="31" spans="1:47" ht="16.5" customHeight="1">
      <c r="A31" s="1240"/>
      <c r="B31" s="1241"/>
      <c r="C31" s="1241"/>
      <c r="D31" s="170" t="s">
        <v>26</v>
      </c>
      <c r="E31" s="239">
        <v>105</v>
      </c>
      <c r="F31" s="239">
        <v>2923</v>
      </c>
      <c r="G31" s="239">
        <v>5421</v>
      </c>
      <c r="H31" s="239">
        <v>3907</v>
      </c>
      <c r="I31" s="239">
        <v>2739</v>
      </c>
      <c r="J31" s="239">
        <v>4999</v>
      </c>
      <c r="K31" s="239">
        <v>11210</v>
      </c>
      <c r="L31" s="239">
        <v>9202</v>
      </c>
      <c r="M31" s="239">
        <v>15308</v>
      </c>
      <c r="N31" s="239">
        <v>22615</v>
      </c>
      <c r="O31" s="239">
        <v>20423</v>
      </c>
      <c r="P31" s="239">
        <v>10044</v>
      </c>
      <c r="Q31" s="239">
        <v>4745</v>
      </c>
      <c r="R31" s="239">
        <v>1569</v>
      </c>
      <c r="S31" s="239">
        <v>1026</v>
      </c>
      <c r="T31" s="239">
        <v>613</v>
      </c>
      <c r="U31" s="239">
        <v>536</v>
      </c>
      <c r="V31" s="239">
        <v>361</v>
      </c>
      <c r="W31" s="239">
        <v>250</v>
      </c>
      <c r="X31" s="239">
        <v>89</v>
      </c>
      <c r="Y31" s="239">
        <v>85</v>
      </c>
      <c r="Z31" s="240">
        <v>118170</v>
      </c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</row>
    <row r="32" spans="1:47" ht="16.5" customHeight="1">
      <c r="A32" s="1240" t="s">
        <v>34</v>
      </c>
      <c r="B32" s="1241" t="s">
        <v>29</v>
      </c>
      <c r="C32" s="1247" t="s">
        <v>53</v>
      </c>
      <c r="D32" s="169" t="s">
        <v>27</v>
      </c>
      <c r="E32" s="232">
        <v>0</v>
      </c>
      <c r="F32" s="232">
        <v>0</v>
      </c>
      <c r="G32" s="232">
        <v>0</v>
      </c>
      <c r="H32" s="232">
        <v>0</v>
      </c>
      <c r="I32" s="232">
        <v>0</v>
      </c>
      <c r="J32" s="232">
        <v>0</v>
      </c>
      <c r="K32" s="232">
        <v>0</v>
      </c>
      <c r="L32" s="232">
        <v>0</v>
      </c>
      <c r="M32" s="232">
        <v>0</v>
      </c>
      <c r="N32" s="232">
        <v>5</v>
      </c>
      <c r="O32" s="232">
        <v>24</v>
      </c>
      <c r="P32" s="232">
        <v>4</v>
      </c>
      <c r="Q32" s="232">
        <v>19</v>
      </c>
      <c r="R32" s="232">
        <v>16</v>
      </c>
      <c r="S32" s="232">
        <v>17</v>
      </c>
      <c r="T32" s="232">
        <v>13</v>
      </c>
      <c r="U32" s="232">
        <v>6</v>
      </c>
      <c r="V32" s="232">
        <v>1</v>
      </c>
      <c r="W32" s="232">
        <v>3</v>
      </c>
      <c r="X32" s="232">
        <v>0</v>
      </c>
      <c r="Y32" s="232">
        <v>1</v>
      </c>
      <c r="Z32" s="233">
        <v>109</v>
      </c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</row>
    <row r="33" spans="1:47" ht="16.5" customHeight="1">
      <c r="A33" s="1240"/>
      <c r="B33" s="1241"/>
      <c r="C33" s="1247"/>
      <c r="D33" s="171" t="s">
        <v>28</v>
      </c>
      <c r="E33" s="234">
        <v>0</v>
      </c>
      <c r="F33" s="234">
        <v>0</v>
      </c>
      <c r="G33" s="234">
        <v>0</v>
      </c>
      <c r="H33" s="234">
        <v>0</v>
      </c>
      <c r="I33" s="234">
        <v>0</v>
      </c>
      <c r="J33" s="234">
        <v>0</v>
      </c>
      <c r="K33" s="234">
        <v>0</v>
      </c>
      <c r="L33" s="234">
        <v>0</v>
      </c>
      <c r="M33" s="234">
        <v>0</v>
      </c>
      <c r="N33" s="234">
        <v>1106</v>
      </c>
      <c r="O33" s="234">
        <v>5384</v>
      </c>
      <c r="P33" s="234">
        <v>910</v>
      </c>
      <c r="Q33" s="234">
        <v>4758</v>
      </c>
      <c r="R33" s="234">
        <v>3992</v>
      </c>
      <c r="S33" s="234">
        <v>4080</v>
      </c>
      <c r="T33" s="234">
        <v>3099</v>
      </c>
      <c r="U33" s="234">
        <v>1415</v>
      </c>
      <c r="V33" s="234">
        <v>208</v>
      </c>
      <c r="W33" s="234">
        <v>658</v>
      </c>
      <c r="X33" s="234">
        <v>16</v>
      </c>
      <c r="Y33" s="234">
        <v>334</v>
      </c>
      <c r="Z33" s="235">
        <v>25960</v>
      </c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</row>
    <row r="34" spans="1:47" ht="16.5" customHeight="1">
      <c r="A34" s="1240"/>
      <c r="B34" s="1241"/>
      <c r="C34" s="1247"/>
      <c r="D34" s="170" t="s">
        <v>26</v>
      </c>
      <c r="E34" s="236">
        <v>0</v>
      </c>
      <c r="F34" s="236">
        <v>0</v>
      </c>
      <c r="G34" s="236">
        <v>0</v>
      </c>
      <c r="H34" s="236">
        <v>0</v>
      </c>
      <c r="I34" s="236">
        <v>0</v>
      </c>
      <c r="J34" s="236">
        <v>0</v>
      </c>
      <c r="K34" s="236">
        <v>0</v>
      </c>
      <c r="L34" s="236">
        <v>0</v>
      </c>
      <c r="M34" s="236">
        <v>0</v>
      </c>
      <c r="N34" s="236">
        <v>17</v>
      </c>
      <c r="O34" s="236">
        <v>66</v>
      </c>
      <c r="P34" s="236">
        <v>9</v>
      </c>
      <c r="Q34" s="236">
        <v>45</v>
      </c>
      <c r="R34" s="236">
        <v>26</v>
      </c>
      <c r="S34" s="236">
        <v>16</v>
      </c>
      <c r="T34" s="236">
        <v>18</v>
      </c>
      <c r="U34" s="236">
        <v>6</v>
      </c>
      <c r="V34" s="236">
        <v>1</v>
      </c>
      <c r="W34" s="236">
        <v>5</v>
      </c>
      <c r="X34" s="236">
        <v>0</v>
      </c>
      <c r="Y34" s="236">
        <v>1</v>
      </c>
      <c r="Z34" s="237">
        <v>210</v>
      </c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</row>
    <row r="35" spans="1:47" ht="16.5" customHeight="1">
      <c r="A35" s="1240"/>
      <c r="B35" s="1241"/>
      <c r="C35" s="1247" t="s">
        <v>54</v>
      </c>
      <c r="D35" s="169" t="s">
        <v>27</v>
      </c>
      <c r="E35" s="232">
        <v>0</v>
      </c>
      <c r="F35" s="232">
        <v>0</v>
      </c>
      <c r="G35" s="232">
        <v>0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232">
        <v>0</v>
      </c>
      <c r="N35" s="232">
        <v>0</v>
      </c>
      <c r="O35" s="232">
        <v>6</v>
      </c>
      <c r="P35" s="232">
        <v>0</v>
      </c>
      <c r="Q35" s="232">
        <v>0</v>
      </c>
      <c r="R35" s="232">
        <v>0</v>
      </c>
      <c r="S35" s="232">
        <v>0</v>
      </c>
      <c r="T35" s="232">
        <v>0</v>
      </c>
      <c r="U35" s="232">
        <v>0</v>
      </c>
      <c r="V35" s="232">
        <v>0</v>
      </c>
      <c r="W35" s="232">
        <v>0</v>
      </c>
      <c r="X35" s="232">
        <v>0</v>
      </c>
      <c r="Y35" s="232">
        <v>3</v>
      </c>
      <c r="Z35" s="233">
        <v>9</v>
      </c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</row>
    <row r="36" spans="1:47" ht="16.5" customHeight="1">
      <c r="A36" s="1240"/>
      <c r="B36" s="1241"/>
      <c r="C36" s="1247"/>
      <c r="D36" s="171" t="s">
        <v>28</v>
      </c>
      <c r="E36" s="234">
        <v>0</v>
      </c>
      <c r="F36" s="234">
        <v>0</v>
      </c>
      <c r="G36" s="234">
        <v>0</v>
      </c>
      <c r="H36" s="234">
        <v>0</v>
      </c>
      <c r="I36" s="234">
        <v>0</v>
      </c>
      <c r="J36" s="234">
        <v>0</v>
      </c>
      <c r="K36" s="234">
        <v>0</v>
      </c>
      <c r="L36" s="234">
        <v>0</v>
      </c>
      <c r="M36" s="234">
        <v>0</v>
      </c>
      <c r="N36" s="234">
        <v>0</v>
      </c>
      <c r="O36" s="234">
        <v>1300</v>
      </c>
      <c r="P36" s="234">
        <v>0</v>
      </c>
      <c r="Q36" s="234">
        <v>0</v>
      </c>
      <c r="R36" s="234">
        <v>0</v>
      </c>
      <c r="S36" s="234">
        <v>0</v>
      </c>
      <c r="T36" s="234">
        <v>0</v>
      </c>
      <c r="U36" s="234">
        <v>0</v>
      </c>
      <c r="V36" s="234">
        <v>0</v>
      </c>
      <c r="W36" s="234">
        <v>0</v>
      </c>
      <c r="X36" s="234">
        <v>0</v>
      </c>
      <c r="Y36" s="234">
        <v>1047</v>
      </c>
      <c r="Z36" s="235">
        <v>2347</v>
      </c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</row>
    <row r="37" spans="1:47" ht="16.5" customHeight="1">
      <c r="A37" s="1240"/>
      <c r="B37" s="1241"/>
      <c r="C37" s="1247"/>
      <c r="D37" s="170" t="s">
        <v>26</v>
      </c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6">
        <v>0</v>
      </c>
      <c r="K37" s="236">
        <v>0</v>
      </c>
      <c r="L37" s="236">
        <v>0</v>
      </c>
      <c r="M37" s="236">
        <v>0</v>
      </c>
      <c r="N37" s="236">
        <v>0</v>
      </c>
      <c r="O37" s="236">
        <v>16</v>
      </c>
      <c r="P37" s="236">
        <v>0</v>
      </c>
      <c r="Q37" s="236">
        <v>0</v>
      </c>
      <c r="R37" s="236">
        <v>0</v>
      </c>
      <c r="S37" s="236">
        <v>0</v>
      </c>
      <c r="T37" s="236">
        <v>0</v>
      </c>
      <c r="U37" s="236">
        <v>0</v>
      </c>
      <c r="V37" s="236">
        <v>0</v>
      </c>
      <c r="W37" s="236">
        <v>0</v>
      </c>
      <c r="X37" s="236">
        <v>0</v>
      </c>
      <c r="Y37" s="236">
        <v>6</v>
      </c>
      <c r="Z37" s="237">
        <v>22</v>
      </c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</row>
    <row r="38" spans="1:47" ht="16.5" customHeight="1">
      <c r="A38" s="1240"/>
      <c r="B38" s="1241" t="s">
        <v>30</v>
      </c>
      <c r="C38" s="1241"/>
      <c r="D38" s="169" t="s">
        <v>27</v>
      </c>
      <c r="E38" s="232">
        <v>0</v>
      </c>
      <c r="F38" s="232">
        <v>0</v>
      </c>
      <c r="G38" s="232">
        <v>0</v>
      </c>
      <c r="H38" s="232">
        <v>0</v>
      </c>
      <c r="I38" s="232">
        <v>0</v>
      </c>
      <c r="J38" s="232">
        <v>0</v>
      </c>
      <c r="K38" s="232">
        <v>0</v>
      </c>
      <c r="L38" s="232">
        <v>0</v>
      </c>
      <c r="M38" s="232">
        <v>0</v>
      </c>
      <c r="N38" s="232">
        <v>5</v>
      </c>
      <c r="O38" s="232">
        <v>29</v>
      </c>
      <c r="P38" s="232">
        <v>4</v>
      </c>
      <c r="Q38" s="232">
        <v>19</v>
      </c>
      <c r="R38" s="232">
        <v>16</v>
      </c>
      <c r="S38" s="232">
        <v>17</v>
      </c>
      <c r="T38" s="232">
        <v>13</v>
      </c>
      <c r="U38" s="232">
        <v>6</v>
      </c>
      <c r="V38" s="232">
        <v>1</v>
      </c>
      <c r="W38" s="232">
        <v>3</v>
      </c>
      <c r="X38" s="232">
        <v>0</v>
      </c>
      <c r="Y38" s="232">
        <v>4</v>
      </c>
      <c r="Z38" s="233">
        <v>117</v>
      </c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</row>
    <row r="39" spans="1:47" ht="16.5" customHeight="1">
      <c r="A39" s="1240"/>
      <c r="B39" s="1241"/>
      <c r="C39" s="1241"/>
      <c r="D39" s="171" t="s">
        <v>28</v>
      </c>
      <c r="E39" s="234">
        <v>0</v>
      </c>
      <c r="F39" s="234">
        <v>0</v>
      </c>
      <c r="G39" s="234">
        <v>0</v>
      </c>
      <c r="H39" s="234">
        <v>0</v>
      </c>
      <c r="I39" s="234">
        <v>0</v>
      </c>
      <c r="J39" s="234">
        <v>0</v>
      </c>
      <c r="K39" s="234">
        <v>0</v>
      </c>
      <c r="L39" s="234">
        <v>0</v>
      </c>
      <c r="M39" s="234">
        <v>0</v>
      </c>
      <c r="N39" s="234">
        <v>1106</v>
      </c>
      <c r="O39" s="234">
        <v>6684</v>
      </c>
      <c r="P39" s="234">
        <v>910</v>
      </c>
      <c r="Q39" s="234">
        <v>4758</v>
      </c>
      <c r="R39" s="234">
        <v>3992</v>
      </c>
      <c r="S39" s="234">
        <v>4080</v>
      </c>
      <c r="T39" s="234">
        <v>3099</v>
      </c>
      <c r="U39" s="234">
        <v>1415</v>
      </c>
      <c r="V39" s="234">
        <v>208</v>
      </c>
      <c r="W39" s="234">
        <v>658</v>
      </c>
      <c r="X39" s="234">
        <v>16</v>
      </c>
      <c r="Y39" s="234">
        <v>1381</v>
      </c>
      <c r="Z39" s="235">
        <v>28307</v>
      </c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</row>
    <row r="40" spans="1:47" ht="16.5" customHeight="1">
      <c r="A40" s="1240"/>
      <c r="B40" s="1241"/>
      <c r="C40" s="1241"/>
      <c r="D40" s="170" t="s">
        <v>26</v>
      </c>
      <c r="E40" s="239">
        <v>0</v>
      </c>
      <c r="F40" s="239">
        <v>0</v>
      </c>
      <c r="G40" s="239">
        <v>0</v>
      </c>
      <c r="H40" s="239">
        <v>0</v>
      </c>
      <c r="I40" s="239">
        <v>0</v>
      </c>
      <c r="J40" s="239">
        <v>0</v>
      </c>
      <c r="K40" s="239">
        <v>0</v>
      </c>
      <c r="L40" s="239">
        <v>0</v>
      </c>
      <c r="M40" s="239">
        <v>0</v>
      </c>
      <c r="N40" s="239">
        <v>17</v>
      </c>
      <c r="O40" s="239">
        <v>82</v>
      </c>
      <c r="P40" s="239">
        <v>9</v>
      </c>
      <c r="Q40" s="239">
        <v>45</v>
      </c>
      <c r="R40" s="239">
        <v>26</v>
      </c>
      <c r="S40" s="239">
        <v>16</v>
      </c>
      <c r="T40" s="239">
        <v>18</v>
      </c>
      <c r="U40" s="239">
        <v>6</v>
      </c>
      <c r="V40" s="239">
        <v>1</v>
      </c>
      <c r="W40" s="239">
        <v>5</v>
      </c>
      <c r="X40" s="239">
        <v>0</v>
      </c>
      <c r="Y40" s="239">
        <v>7</v>
      </c>
      <c r="Z40" s="240">
        <v>232</v>
      </c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</row>
    <row r="41" spans="1:47" ht="16.5" customHeight="1">
      <c r="A41" s="1240"/>
      <c r="B41" s="1241" t="s">
        <v>31</v>
      </c>
      <c r="C41" s="1247" t="s">
        <v>55</v>
      </c>
      <c r="D41" s="169" t="s">
        <v>27</v>
      </c>
      <c r="E41" s="232">
        <v>0</v>
      </c>
      <c r="F41" s="232">
        <v>0</v>
      </c>
      <c r="G41" s="232">
        <v>0</v>
      </c>
      <c r="H41" s="232">
        <v>0</v>
      </c>
      <c r="I41" s="232">
        <v>0</v>
      </c>
      <c r="J41" s="232">
        <v>0</v>
      </c>
      <c r="K41" s="232">
        <v>0</v>
      </c>
      <c r="L41" s="232">
        <v>0</v>
      </c>
      <c r="M41" s="232">
        <v>0</v>
      </c>
      <c r="N41" s="232">
        <v>0</v>
      </c>
      <c r="O41" s="232">
        <v>0</v>
      </c>
      <c r="P41" s="232">
        <v>0</v>
      </c>
      <c r="Q41" s="232">
        <v>0</v>
      </c>
      <c r="R41" s="232">
        <v>0</v>
      </c>
      <c r="S41" s="232">
        <v>0</v>
      </c>
      <c r="T41" s="232">
        <v>0</v>
      </c>
      <c r="U41" s="232">
        <v>0</v>
      </c>
      <c r="V41" s="232">
        <v>0</v>
      </c>
      <c r="W41" s="232">
        <v>0</v>
      </c>
      <c r="X41" s="232">
        <v>0</v>
      </c>
      <c r="Y41" s="232">
        <v>0</v>
      </c>
      <c r="Z41" s="233">
        <v>0</v>
      </c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</row>
    <row r="42" spans="1:47" ht="16.5" customHeight="1">
      <c r="A42" s="1240"/>
      <c r="B42" s="1241"/>
      <c r="C42" s="1247"/>
      <c r="D42" s="171" t="s">
        <v>28</v>
      </c>
      <c r="E42" s="234">
        <v>0</v>
      </c>
      <c r="F42" s="234">
        <v>0</v>
      </c>
      <c r="G42" s="234">
        <v>0</v>
      </c>
      <c r="H42" s="234">
        <v>0</v>
      </c>
      <c r="I42" s="234">
        <v>0</v>
      </c>
      <c r="J42" s="234">
        <v>0</v>
      </c>
      <c r="K42" s="234">
        <v>0</v>
      </c>
      <c r="L42" s="234">
        <v>0</v>
      </c>
      <c r="M42" s="234">
        <v>0</v>
      </c>
      <c r="N42" s="234">
        <v>0</v>
      </c>
      <c r="O42" s="234">
        <v>0</v>
      </c>
      <c r="P42" s="234">
        <v>0</v>
      </c>
      <c r="Q42" s="234">
        <v>0</v>
      </c>
      <c r="R42" s="234">
        <v>0</v>
      </c>
      <c r="S42" s="234">
        <v>0</v>
      </c>
      <c r="T42" s="234">
        <v>0</v>
      </c>
      <c r="U42" s="234">
        <v>0</v>
      </c>
      <c r="V42" s="234">
        <v>0</v>
      </c>
      <c r="W42" s="234">
        <v>0</v>
      </c>
      <c r="X42" s="234">
        <v>0</v>
      </c>
      <c r="Y42" s="234">
        <v>0</v>
      </c>
      <c r="Z42" s="235">
        <v>0</v>
      </c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</row>
    <row r="43" spans="1:47" ht="16.5" customHeight="1">
      <c r="A43" s="1240"/>
      <c r="B43" s="1241"/>
      <c r="C43" s="1247"/>
      <c r="D43" s="170" t="s">
        <v>26</v>
      </c>
      <c r="E43" s="236">
        <v>0</v>
      </c>
      <c r="F43" s="236">
        <v>0</v>
      </c>
      <c r="G43" s="236">
        <v>0</v>
      </c>
      <c r="H43" s="236">
        <v>0</v>
      </c>
      <c r="I43" s="236">
        <v>0</v>
      </c>
      <c r="J43" s="236">
        <v>0</v>
      </c>
      <c r="K43" s="236">
        <v>0</v>
      </c>
      <c r="L43" s="236">
        <v>0</v>
      </c>
      <c r="M43" s="236">
        <v>0</v>
      </c>
      <c r="N43" s="236">
        <v>0</v>
      </c>
      <c r="O43" s="236">
        <v>0</v>
      </c>
      <c r="P43" s="236">
        <v>0</v>
      </c>
      <c r="Q43" s="236">
        <v>0</v>
      </c>
      <c r="R43" s="236">
        <v>0</v>
      </c>
      <c r="S43" s="236">
        <v>0</v>
      </c>
      <c r="T43" s="236">
        <v>0</v>
      </c>
      <c r="U43" s="236">
        <v>0</v>
      </c>
      <c r="V43" s="236">
        <v>0</v>
      </c>
      <c r="W43" s="236">
        <v>0</v>
      </c>
      <c r="X43" s="236">
        <v>0</v>
      </c>
      <c r="Y43" s="236">
        <v>0</v>
      </c>
      <c r="Z43" s="237">
        <v>0</v>
      </c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</row>
    <row r="44" spans="1:47" ht="16.5" customHeight="1">
      <c r="A44" s="1240"/>
      <c r="B44" s="1241"/>
      <c r="C44" s="1247" t="s">
        <v>56</v>
      </c>
      <c r="D44" s="169" t="s">
        <v>27</v>
      </c>
      <c r="E44" s="232">
        <v>0</v>
      </c>
      <c r="F44" s="232">
        <v>3</v>
      </c>
      <c r="G44" s="232">
        <v>49</v>
      </c>
      <c r="H44" s="232">
        <v>189</v>
      </c>
      <c r="I44" s="232">
        <v>244</v>
      </c>
      <c r="J44" s="232">
        <v>106</v>
      </c>
      <c r="K44" s="232">
        <v>107</v>
      </c>
      <c r="L44" s="232">
        <v>44</v>
      </c>
      <c r="M44" s="232">
        <v>117</v>
      </c>
      <c r="N44" s="232">
        <v>687</v>
      </c>
      <c r="O44" s="232">
        <v>942</v>
      </c>
      <c r="P44" s="232">
        <v>1091</v>
      </c>
      <c r="Q44" s="232">
        <v>854</v>
      </c>
      <c r="R44" s="232">
        <v>717</v>
      </c>
      <c r="S44" s="232">
        <v>465</v>
      </c>
      <c r="T44" s="232">
        <v>461</v>
      </c>
      <c r="U44" s="232">
        <v>176</v>
      </c>
      <c r="V44" s="232">
        <v>117</v>
      </c>
      <c r="W44" s="232">
        <v>44</v>
      </c>
      <c r="X44" s="232">
        <v>121</v>
      </c>
      <c r="Y44" s="232">
        <v>192</v>
      </c>
      <c r="Z44" s="233">
        <v>6726</v>
      </c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</row>
    <row r="45" spans="1:47" ht="16.5" customHeight="1">
      <c r="A45" s="1240"/>
      <c r="B45" s="1241"/>
      <c r="C45" s="1247"/>
      <c r="D45" s="171" t="s">
        <v>28</v>
      </c>
      <c r="E45" s="234">
        <v>0</v>
      </c>
      <c r="F45" s="234">
        <v>37</v>
      </c>
      <c r="G45" s="234">
        <v>1296</v>
      </c>
      <c r="H45" s="234">
        <v>10549</v>
      </c>
      <c r="I45" s="234">
        <v>16573</v>
      </c>
      <c r="J45" s="234">
        <v>7740</v>
      </c>
      <c r="K45" s="234">
        <v>8513</v>
      </c>
      <c r="L45" s="234">
        <v>3537</v>
      </c>
      <c r="M45" s="234">
        <v>10058</v>
      </c>
      <c r="N45" s="234">
        <v>61672</v>
      </c>
      <c r="O45" s="234">
        <v>83548</v>
      </c>
      <c r="P45" s="234">
        <v>96399</v>
      </c>
      <c r="Q45" s="234">
        <v>74794</v>
      </c>
      <c r="R45" s="234">
        <v>63951</v>
      </c>
      <c r="S45" s="234">
        <v>40038</v>
      </c>
      <c r="T45" s="234">
        <v>40291</v>
      </c>
      <c r="U45" s="234">
        <v>17168</v>
      </c>
      <c r="V45" s="234">
        <v>11416</v>
      </c>
      <c r="W45" s="234">
        <v>3820</v>
      </c>
      <c r="X45" s="234">
        <v>10681</v>
      </c>
      <c r="Y45" s="234">
        <v>18899</v>
      </c>
      <c r="Z45" s="235">
        <v>580980</v>
      </c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</row>
    <row r="46" spans="1:47" ht="16.5" customHeight="1">
      <c r="A46" s="1240"/>
      <c r="B46" s="1241"/>
      <c r="C46" s="1247"/>
      <c r="D46" s="170" t="s">
        <v>26</v>
      </c>
      <c r="E46" s="236">
        <v>0</v>
      </c>
      <c r="F46" s="236">
        <v>8</v>
      </c>
      <c r="G46" s="236">
        <v>171</v>
      </c>
      <c r="H46" s="236">
        <v>792</v>
      </c>
      <c r="I46" s="236">
        <v>638</v>
      </c>
      <c r="J46" s="236">
        <v>165</v>
      </c>
      <c r="K46" s="236">
        <v>114</v>
      </c>
      <c r="L46" s="236">
        <v>30</v>
      </c>
      <c r="M46" s="236">
        <v>33</v>
      </c>
      <c r="N46" s="236">
        <v>216</v>
      </c>
      <c r="O46" s="236">
        <v>251</v>
      </c>
      <c r="P46" s="236">
        <v>292</v>
      </c>
      <c r="Q46" s="236">
        <v>231</v>
      </c>
      <c r="R46" s="236">
        <v>224</v>
      </c>
      <c r="S46" s="236">
        <v>148</v>
      </c>
      <c r="T46" s="236">
        <v>153</v>
      </c>
      <c r="U46" s="236">
        <v>67</v>
      </c>
      <c r="V46" s="236">
        <v>46</v>
      </c>
      <c r="W46" s="236">
        <v>15</v>
      </c>
      <c r="X46" s="236">
        <v>43</v>
      </c>
      <c r="Y46" s="236">
        <v>77</v>
      </c>
      <c r="Z46" s="237">
        <v>3714</v>
      </c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</row>
    <row r="47" spans="1:47" ht="16.5" customHeight="1">
      <c r="A47" s="1240"/>
      <c r="B47" s="1241" t="s">
        <v>30</v>
      </c>
      <c r="C47" s="1241"/>
      <c r="D47" s="169" t="s">
        <v>27</v>
      </c>
      <c r="E47" s="232">
        <v>0</v>
      </c>
      <c r="F47" s="232">
        <v>3</v>
      </c>
      <c r="G47" s="232">
        <v>49</v>
      </c>
      <c r="H47" s="232">
        <v>189</v>
      </c>
      <c r="I47" s="232">
        <v>244</v>
      </c>
      <c r="J47" s="232">
        <v>106</v>
      </c>
      <c r="K47" s="232">
        <v>107</v>
      </c>
      <c r="L47" s="232">
        <v>44</v>
      </c>
      <c r="M47" s="232">
        <v>117</v>
      </c>
      <c r="N47" s="232">
        <v>687</v>
      </c>
      <c r="O47" s="232">
        <v>942</v>
      </c>
      <c r="P47" s="232">
        <v>1091</v>
      </c>
      <c r="Q47" s="232">
        <v>854</v>
      </c>
      <c r="R47" s="232">
        <v>717</v>
      </c>
      <c r="S47" s="232">
        <v>465</v>
      </c>
      <c r="T47" s="232">
        <v>461</v>
      </c>
      <c r="U47" s="232">
        <v>176</v>
      </c>
      <c r="V47" s="232">
        <v>117</v>
      </c>
      <c r="W47" s="232">
        <v>44</v>
      </c>
      <c r="X47" s="232">
        <v>121</v>
      </c>
      <c r="Y47" s="232">
        <v>192</v>
      </c>
      <c r="Z47" s="233">
        <v>6726</v>
      </c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</row>
    <row r="48" spans="1:47" ht="16.5" customHeight="1">
      <c r="A48" s="1240"/>
      <c r="B48" s="1241"/>
      <c r="C48" s="1241"/>
      <c r="D48" s="171" t="s">
        <v>28</v>
      </c>
      <c r="E48" s="234">
        <v>0</v>
      </c>
      <c r="F48" s="234">
        <v>37</v>
      </c>
      <c r="G48" s="234">
        <v>1296</v>
      </c>
      <c r="H48" s="234">
        <v>10549</v>
      </c>
      <c r="I48" s="234">
        <v>16573</v>
      </c>
      <c r="J48" s="234">
        <v>7740</v>
      </c>
      <c r="K48" s="234">
        <v>8513</v>
      </c>
      <c r="L48" s="234">
        <v>3537</v>
      </c>
      <c r="M48" s="234">
        <v>10058</v>
      </c>
      <c r="N48" s="234">
        <v>61672</v>
      </c>
      <c r="O48" s="234">
        <v>83548</v>
      </c>
      <c r="P48" s="234">
        <v>96399</v>
      </c>
      <c r="Q48" s="234">
        <v>74794</v>
      </c>
      <c r="R48" s="234">
        <v>63951</v>
      </c>
      <c r="S48" s="234">
        <v>40038</v>
      </c>
      <c r="T48" s="234">
        <v>40291</v>
      </c>
      <c r="U48" s="234">
        <v>17168</v>
      </c>
      <c r="V48" s="234">
        <v>11416</v>
      </c>
      <c r="W48" s="234">
        <v>3820</v>
      </c>
      <c r="X48" s="234">
        <v>10681</v>
      </c>
      <c r="Y48" s="234">
        <v>18899</v>
      </c>
      <c r="Z48" s="235">
        <v>580980</v>
      </c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</row>
    <row r="49" spans="1:47" ht="16.5" customHeight="1">
      <c r="A49" s="1240"/>
      <c r="B49" s="1241"/>
      <c r="C49" s="1241"/>
      <c r="D49" s="170" t="s">
        <v>26</v>
      </c>
      <c r="E49" s="239">
        <v>0</v>
      </c>
      <c r="F49" s="239">
        <v>8</v>
      </c>
      <c r="G49" s="239">
        <v>171</v>
      </c>
      <c r="H49" s="239">
        <v>792</v>
      </c>
      <c r="I49" s="239">
        <v>638</v>
      </c>
      <c r="J49" s="239">
        <v>165</v>
      </c>
      <c r="K49" s="239">
        <v>114</v>
      </c>
      <c r="L49" s="239">
        <v>30</v>
      </c>
      <c r="M49" s="239">
        <v>33</v>
      </c>
      <c r="N49" s="239">
        <v>216</v>
      </c>
      <c r="O49" s="239">
        <v>251</v>
      </c>
      <c r="P49" s="239">
        <v>292</v>
      </c>
      <c r="Q49" s="239">
        <v>231</v>
      </c>
      <c r="R49" s="239">
        <v>224</v>
      </c>
      <c r="S49" s="239">
        <v>148</v>
      </c>
      <c r="T49" s="239">
        <v>153</v>
      </c>
      <c r="U49" s="239">
        <v>67</v>
      </c>
      <c r="V49" s="239">
        <v>46</v>
      </c>
      <c r="W49" s="239">
        <v>15</v>
      </c>
      <c r="X49" s="239">
        <v>43</v>
      </c>
      <c r="Y49" s="239">
        <v>77</v>
      </c>
      <c r="Z49" s="240">
        <v>3714</v>
      </c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</row>
    <row r="50" spans="1:47" ht="16.5" customHeight="1">
      <c r="A50" s="1240" t="s">
        <v>24</v>
      </c>
      <c r="B50" s="1241"/>
      <c r="C50" s="1241"/>
      <c r="D50" s="169" t="s">
        <v>27</v>
      </c>
      <c r="E50" s="232">
        <v>0</v>
      </c>
      <c r="F50" s="232">
        <v>3</v>
      </c>
      <c r="G50" s="232">
        <v>49</v>
      </c>
      <c r="H50" s="232">
        <v>189</v>
      </c>
      <c r="I50" s="232">
        <v>244</v>
      </c>
      <c r="J50" s="232">
        <v>106</v>
      </c>
      <c r="K50" s="232">
        <v>107</v>
      </c>
      <c r="L50" s="232">
        <v>44</v>
      </c>
      <c r="M50" s="232">
        <v>117</v>
      </c>
      <c r="N50" s="232">
        <v>693</v>
      </c>
      <c r="O50" s="232">
        <v>971</v>
      </c>
      <c r="P50" s="232">
        <v>1095</v>
      </c>
      <c r="Q50" s="232">
        <v>874</v>
      </c>
      <c r="R50" s="232">
        <v>732</v>
      </c>
      <c r="S50" s="232">
        <v>482</v>
      </c>
      <c r="T50" s="232">
        <v>474</v>
      </c>
      <c r="U50" s="232">
        <v>181</v>
      </c>
      <c r="V50" s="232">
        <v>118</v>
      </c>
      <c r="W50" s="232">
        <v>47</v>
      </c>
      <c r="X50" s="232">
        <v>121</v>
      </c>
      <c r="Y50" s="232">
        <v>196</v>
      </c>
      <c r="Z50" s="233">
        <v>6843</v>
      </c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</row>
    <row r="51" spans="1:47" ht="16.5" customHeight="1">
      <c r="A51" s="1240"/>
      <c r="B51" s="1241"/>
      <c r="C51" s="1241"/>
      <c r="D51" s="171" t="s">
        <v>28</v>
      </c>
      <c r="E51" s="234">
        <v>0</v>
      </c>
      <c r="F51" s="234">
        <v>37</v>
      </c>
      <c r="G51" s="234">
        <v>1296</v>
      </c>
      <c r="H51" s="234">
        <v>10549</v>
      </c>
      <c r="I51" s="234">
        <v>16573</v>
      </c>
      <c r="J51" s="234">
        <v>7740</v>
      </c>
      <c r="K51" s="234">
        <v>8513</v>
      </c>
      <c r="L51" s="234">
        <v>3537</v>
      </c>
      <c r="M51" s="234">
        <v>10058</v>
      </c>
      <c r="N51" s="234">
        <v>62778</v>
      </c>
      <c r="O51" s="234">
        <v>90232</v>
      </c>
      <c r="P51" s="234">
        <v>97309</v>
      </c>
      <c r="Q51" s="234">
        <v>79552</v>
      </c>
      <c r="R51" s="234">
        <v>67943</v>
      </c>
      <c r="S51" s="234">
        <v>44118</v>
      </c>
      <c r="T51" s="234">
        <v>43390</v>
      </c>
      <c r="U51" s="234">
        <v>18583</v>
      </c>
      <c r="V51" s="234">
        <v>11624</v>
      </c>
      <c r="W51" s="234">
        <v>4478</v>
      </c>
      <c r="X51" s="234">
        <v>10697</v>
      </c>
      <c r="Y51" s="234">
        <v>20280</v>
      </c>
      <c r="Z51" s="235">
        <v>609287</v>
      </c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</row>
    <row r="52" spans="1:47" ht="16.5" customHeight="1">
      <c r="A52" s="1240"/>
      <c r="B52" s="1241"/>
      <c r="C52" s="1241"/>
      <c r="D52" s="170" t="s">
        <v>26</v>
      </c>
      <c r="E52" s="239">
        <v>0</v>
      </c>
      <c r="F52" s="239">
        <v>8</v>
      </c>
      <c r="G52" s="239">
        <v>171</v>
      </c>
      <c r="H52" s="239">
        <v>792</v>
      </c>
      <c r="I52" s="239">
        <v>638</v>
      </c>
      <c r="J52" s="239">
        <v>165</v>
      </c>
      <c r="K52" s="239">
        <v>114</v>
      </c>
      <c r="L52" s="239">
        <v>30</v>
      </c>
      <c r="M52" s="239">
        <v>33</v>
      </c>
      <c r="N52" s="239">
        <v>233</v>
      </c>
      <c r="O52" s="239">
        <v>333</v>
      </c>
      <c r="P52" s="239">
        <v>301</v>
      </c>
      <c r="Q52" s="239">
        <v>276</v>
      </c>
      <c r="R52" s="239">
        <v>250</v>
      </c>
      <c r="S52" s="239">
        <v>164</v>
      </c>
      <c r="T52" s="239">
        <v>171</v>
      </c>
      <c r="U52" s="239">
        <v>73</v>
      </c>
      <c r="V52" s="239">
        <v>47</v>
      </c>
      <c r="W52" s="239">
        <v>20</v>
      </c>
      <c r="X52" s="239">
        <v>43</v>
      </c>
      <c r="Y52" s="239">
        <v>84</v>
      </c>
      <c r="Z52" s="240">
        <v>3946</v>
      </c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</row>
    <row r="53" spans="1:47" ht="16.5" customHeight="1">
      <c r="A53" s="1240" t="s">
        <v>33</v>
      </c>
      <c r="B53" s="1241"/>
      <c r="C53" s="1241"/>
      <c r="D53" s="169" t="s">
        <v>27</v>
      </c>
      <c r="E53" s="232">
        <v>12</v>
      </c>
      <c r="F53" s="232">
        <v>133</v>
      </c>
      <c r="G53" s="232">
        <v>327</v>
      </c>
      <c r="H53" s="232">
        <v>487</v>
      </c>
      <c r="I53" s="232">
        <v>551</v>
      </c>
      <c r="J53" s="232">
        <v>722</v>
      </c>
      <c r="K53" s="232">
        <v>1583</v>
      </c>
      <c r="L53" s="232">
        <v>1396</v>
      </c>
      <c r="M53" s="232">
        <v>2649</v>
      </c>
      <c r="N53" s="232">
        <v>4905</v>
      </c>
      <c r="O53" s="232">
        <v>5349</v>
      </c>
      <c r="P53" s="232">
        <v>3699</v>
      </c>
      <c r="Q53" s="232">
        <v>2292</v>
      </c>
      <c r="R53" s="232">
        <v>1296</v>
      </c>
      <c r="S53" s="232">
        <v>871</v>
      </c>
      <c r="T53" s="232">
        <v>768</v>
      </c>
      <c r="U53" s="232">
        <v>449</v>
      </c>
      <c r="V53" s="232">
        <v>361</v>
      </c>
      <c r="W53" s="232">
        <v>217</v>
      </c>
      <c r="X53" s="232">
        <v>183</v>
      </c>
      <c r="Y53" s="232">
        <v>257</v>
      </c>
      <c r="Z53" s="233">
        <v>28508</v>
      </c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</row>
    <row r="54" spans="1:47" ht="16.5" customHeight="1">
      <c r="A54" s="1240"/>
      <c r="B54" s="1241"/>
      <c r="C54" s="1241"/>
      <c r="D54" s="171" t="s">
        <v>28</v>
      </c>
      <c r="E54" s="234">
        <v>211</v>
      </c>
      <c r="F54" s="234">
        <v>8669</v>
      </c>
      <c r="G54" s="234">
        <v>32108</v>
      </c>
      <c r="H54" s="234">
        <v>62900</v>
      </c>
      <c r="I54" s="234">
        <v>78136</v>
      </c>
      <c r="J54" s="234">
        <v>163331</v>
      </c>
      <c r="K54" s="234">
        <v>485135</v>
      </c>
      <c r="L54" s="234">
        <v>525470</v>
      </c>
      <c r="M54" s="234">
        <v>1096808</v>
      </c>
      <c r="N54" s="234">
        <v>2064535</v>
      </c>
      <c r="O54" s="234">
        <v>2354223</v>
      </c>
      <c r="P54" s="234">
        <v>1517818</v>
      </c>
      <c r="Q54" s="234">
        <v>892208</v>
      </c>
      <c r="R54" s="234">
        <v>394706</v>
      </c>
      <c r="S54" s="234">
        <v>284215</v>
      </c>
      <c r="T54" s="234">
        <v>231889</v>
      </c>
      <c r="U54" s="234">
        <v>185579</v>
      </c>
      <c r="V54" s="234">
        <v>166763</v>
      </c>
      <c r="W54" s="234">
        <v>125406</v>
      </c>
      <c r="X54" s="234">
        <v>53728</v>
      </c>
      <c r="Y54" s="234">
        <v>55010</v>
      </c>
      <c r="Z54" s="235">
        <v>10778848</v>
      </c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</row>
    <row r="55" spans="1:47" ht="16.5" customHeight="1" thickBot="1">
      <c r="A55" s="1242"/>
      <c r="B55" s="1243"/>
      <c r="C55" s="1243"/>
      <c r="D55" s="175" t="s">
        <v>26</v>
      </c>
      <c r="E55" s="241">
        <v>105</v>
      </c>
      <c r="F55" s="241">
        <v>2931</v>
      </c>
      <c r="G55" s="241">
        <v>5592</v>
      </c>
      <c r="H55" s="241">
        <v>4699</v>
      </c>
      <c r="I55" s="241">
        <v>3377</v>
      </c>
      <c r="J55" s="241">
        <v>5164</v>
      </c>
      <c r="K55" s="241">
        <v>11324</v>
      </c>
      <c r="L55" s="241">
        <v>9232</v>
      </c>
      <c r="M55" s="241">
        <v>15341</v>
      </c>
      <c r="N55" s="241">
        <v>22848</v>
      </c>
      <c r="O55" s="241">
        <v>20756</v>
      </c>
      <c r="P55" s="241">
        <v>10345</v>
      </c>
      <c r="Q55" s="241">
        <v>5021</v>
      </c>
      <c r="R55" s="241">
        <v>1819</v>
      </c>
      <c r="S55" s="241">
        <v>1190</v>
      </c>
      <c r="T55" s="241">
        <v>784</v>
      </c>
      <c r="U55" s="241">
        <v>609</v>
      </c>
      <c r="V55" s="241">
        <v>408</v>
      </c>
      <c r="W55" s="241">
        <v>270</v>
      </c>
      <c r="X55" s="241">
        <v>132</v>
      </c>
      <c r="Y55" s="241">
        <v>169</v>
      </c>
      <c r="Z55" s="241">
        <v>122116</v>
      </c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</row>
    <row r="56" spans="1:47" ht="16.5" customHeight="1" thickBot="1">
      <c r="A56" s="166"/>
      <c r="B56" s="166"/>
      <c r="C56" s="166"/>
      <c r="D56" s="166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</row>
    <row r="57" spans="1:47" ht="16.5" customHeight="1">
      <c r="A57" s="166"/>
      <c r="B57" s="166"/>
      <c r="C57" s="166"/>
      <c r="D57" s="166"/>
      <c r="E57" s="221"/>
      <c r="F57" s="221"/>
      <c r="G57" s="1235" t="s">
        <v>422</v>
      </c>
      <c r="H57" s="1236"/>
      <c r="I57" s="1236"/>
      <c r="J57" s="1236"/>
      <c r="K57" s="1227" t="s">
        <v>434</v>
      </c>
      <c r="L57" s="1228"/>
      <c r="M57" s="1231" t="s">
        <v>435</v>
      </c>
      <c r="N57" s="1232"/>
      <c r="O57" s="1232"/>
      <c r="P57" s="1232"/>
      <c r="Q57" s="1232"/>
      <c r="R57" s="1232"/>
      <c r="S57" s="1232"/>
      <c r="T57" s="1233"/>
      <c r="U57" s="1231" t="s">
        <v>436</v>
      </c>
      <c r="V57" s="1232"/>
      <c r="W57" s="1232"/>
      <c r="X57" s="1232"/>
      <c r="Y57" s="1232"/>
      <c r="Z57" s="1234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</row>
    <row r="58" spans="1:47" ht="16.5" customHeight="1">
      <c r="A58" s="166"/>
      <c r="B58" s="166"/>
      <c r="C58" s="166"/>
      <c r="D58" s="166"/>
      <c r="E58" s="221"/>
      <c r="F58" s="221"/>
      <c r="G58" s="1237" t="s">
        <v>437</v>
      </c>
      <c r="H58" s="1220"/>
      <c r="I58" s="1220" t="s">
        <v>438</v>
      </c>
      <c r="J58" s="1220"/>
      <c r="K58" s="1229"/>
      <c r="L58" s="1230"/>
      <c r="M58" s="1220" t="s">
        <v>439</v>
      </c>
      <c r="N58" s="1220"/>
      <c r="O58" s="1220" t="s">
        <v>440</v>
      </c>
      <c r="P58" s="1220"/>
      <c r="Q58" s="1220" t="s">
        <v>441</v>
      </c>
      <c r="R58" s="1220"/>
      <c r="S58" s="1220" t="s">
        <v>442</v>
      </c>
      <c r="T58" s="1220"/>
      <c r="U58" s="1223" t="s">
        <v>437</v>
      </c>
      <c r="V58" s="1224"/>
      <c r="W58" s="1220" t="s">
        <v>443</v>
      </c>
      <c r="X58" s="1220"/>
      <c r="Y58" s="1220" t="s">
        <v>444</v>
      </c>
      <c r="Z58" s="1225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</row>
    <row r="59" spans="1:47" ht="16.5" customHeight="1" thickBot="1">
      <c r="A59" s="166"/>
      <c r="B59" s="166"/>
      <c r="C59" s="166"/>
      <c r="D59" s="166"/>
      <c r="E59" s="221"/>
      <c r="F59" s="221"/>
      <c r="G59" s="1226">
        <v>24</v>
      </c>
      <c r="H59" s="1218"/>
      <c r="I59" s="1218">
        <v>2415</v>
      </c>
      <c r="J59" s="1218"/>
      <c r="K59" s="1218">
        <v>15</v>
      </c>
      <c r="L59" s="1218"/>
      <c r="M59" s="1218">
        <v>182</v>
      </c>
      <c r="N59" s="1218"/>
      <c r="O59" s="1218">
        <v>0</v>
      </c>
      <c r="P59" s="1218"/>
      <c r="Q59" s="1218">
        <v>34</v>
      </c>
      <c r="R59" s="1218"/>
      <c r="S59" s="1221">
        <v>217</v>
      </c>
      <c r="T59" s="1222"/>
      <c r="U59" s="1218">
        <v>28764</v>
      </c>
      <c r="V59" s="1218"/>
      <c r="W59" s="1218">
        <v>10778848</v>
      </c>
      <c r="X59" s="1218"/>
      <c r="Y59" s="1218">
        <v>122116</v>
      </c>
      <c r="Z59" s="1219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</row>
  </sheetData>
  <mergeCells count="48"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</mergeCells>
  <phoneticPr fontId="5"/>
  <pageMargins left="0.70866141732283472" right="0.39370078740157483" top="0.59055118110236227" bottom="0.51181102362204722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56</vt:i4>
      </vt:variant>
      <vt:variant>
        <vt:lpstr>名前付き一覧</vt:lpstr>
      </vt:variant>
      <vt:variant>
        <vt:i4>9</vt:i4>
      </vt:variant>
    </vt:vector>
  </HeadingPairs>
  <TitlesOfParts>
    <vt:vector size="65" baseType="lpstr">
      <vt:lpstr>表紙</vt:lpstr>
      <vt:lpstr>目次</vt:lpstr>
      <vt:lpstr>グラフデータ</vt:lpstr>
      <vt:lpstr>グラフ１</vt:lpstr>
      <vt:lpstr>グラフ２</vt:lpstr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第９表</vt:lpstr>
      <vt:lpstr>第１０表</vt:lpstr>
      <vt:lpstr>第１１表</vt:lpstr>
      <vt:lpstr>第１２表</vt:lpstr>
      <vt:lpstr>第１３表</vt:lpstr>
      <vt:lpstr>第１４表</vt:lpstr>
      <vt:lpstr>第１５表</vt:lpstr>
      <vt:lpstr>県計</vt:lpstr>
      <vt:lpstr>吉野川地域森林計画区</vt:lpstr>
      <vt:lpstr>那賀・海部川地域森林計画区</vt:lpstr>
      <vt:lpstr>徳島調査区</vt:lpstr>
      <vt:lpstr>美馬調査区</vt:lpstr>
      <vt:lpstr>三好調査区</vt:lpstr>
      <vt:lpstr>那賀調査区</vt:lpstr>
      <vt:lpstr>海部調査区</vt:lpstr>
      <vt:lpstr>東部徳島</vt:lpstr>
      <vt:lpstr>東部吉野川</vt:lpstr>
      <vt:lpstr>南部美波</vt:lpstr>
      <vt:lpstr>南部那賀</vt:lpstr>
      <vt:lpstr>西部美馬</vt:lpstr>
      <vt:lpstr>西部三好</vt:lpstr>
      <vt:lpstr>徳島市</vt:lpstr>
      <vt:lpstr>鳴門市</vt:lpstr>
      <vt:lpstr>小松島市</vt:lpstr>
      <vt:lpstr>勝浦町</vt:lpstr>
      <vt:lpstr>上勝町</vt:lpstr>
      <vt:lpstr>佐那河内村</vt:lpstr>
      <vt:lpstr>石井町</vt:lpstr>
      <vt:lpstr>神山町</vt:lpstr>
      <vt:lpstr>松茂町</vt:lpstr>
      <vt:lpstr>板野町</vt:lpstr>
      <vt:lpstr>上板町</vt:lpstr>
      <vt:lpstr>阿波市</vt:lpstr>
      <vt:lpstr>吉野川市</vt:lpstr>
      <vt:lpstr>美馬市</vt:lpstr>
      <vt:lpstr>つるぎ町</vt:lpstr>
      <vt:lpstr>三好市</vt:lpstr>
      <vt:lpstr>東みよし町</vt:lpstr>
      <vt:lpstr>那賀町</vt:lpstr>
      <vt:lpstr>阿南市</vt:lpstr>
      <vt:lpstr>牟岐町</vt:lpstr>
      <vt:lpstr>美波町</vt:lpstr>
      <vt:lpstr>海陽町</vt:lpstr>
      <vt:lpstr>第１２表!Print_Area</vt:lpstr>
      <vt:lpstr>第１３表!Print_Area</vt:lpstr>
      <vt:lpstr>第１４表!Print_Area</vt:lpstr>
      <vt:lpstr>第１５表!Print_Area</vt:lpstr>
      <vt:lpstr>第１表!Print_Area</vt:lpstr>
      <vt:lpstr>第２表!Print_Area</vt:lpstr>
      <vt:lpstr>第３表!Print_Area</vt:lpstr>
      <vt:lpstr>第５表!Print_Area</vt:lpstr>
      <vt:lpstr>第９表!Print_Area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2014-02-28T08:12:25Z</dcterms:created>
  <dcterms:modified xsi:type="dcterms:W3CDTF">2019-07-30T06:05:30Z</dcterms:modified>
</cp:coreProperties>
</file>