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815" tabRatio="620" firstSheet="3" activeTab="12"/>
  </bookViews>
  <sheets>
    <sheet name="16財政" sheetId="23" r:id="rId1"/>
    <sheet name="144" sheetId="10" r:id="rId2"/>
    <sheet name="145(1)" sheetId="11" r:id="rId3"/>
    <sheet name="145(2)(3)" sheetId="13" r:id="rId4"/>
    <sheet name="145(4)" sheetId="14" r:id="rId5"/>
    <sheet name="146" sheetId="15" r:id="rId6"/>
    <sheet name="147" sheetId="16" r:id="rId7"/>
    <sheet name="148" sheetId="17" r:id="rId8"/>
    <sheet name="149-1" sheetId="18" r:id="rId9"/>
    <sheet name="149-2" sheetId="19" r:id="rId10"/>
    <sheet name="150" sheetId="20" r:id="rId11"/>
    <sheet name="151" sheetId="21" r:id="rId12"/>
    <sheet name="152 " sheetId="22" r:id="rId13"/>
  </sheets>
  <definedNames>
    <definedName name="_Q030" localSheetId="2">#REF!</definedName>
    <definedName name="_Q030" localSheetId="3">#REF!</definedName>
    <definedName name="_Q030" localSheetId="4">#REF!</definedName>
    <definedName name="_Q030" localSheetId="7">#REF!</definedName>
    <definedName name="_Q030" localSheetId="8">#REF!</definedName>
    <definedName name="_Q030" localSheetId="9">#REF!</definedName>
    <definedName name="_Q030" localSheetId="10">#REF!</definedName>
    <definedName name="_Q030" localSheetId="11">#REF!</definedName>
    <definedName name="_Q030" localSheetId="12">#REF!</definedName>
    <definedName name="_Q030" localSheetId="0">#REF!</definedName>
    <definedName name="_Q030">#REF!</definedName>
    <definedName name="_Q040" localSheetId="2">#REF!</definedName>
    <definedName name="_Q040" localSheetId="3">#REF!</definedName>
    <definedName name="_Q040" localSheetId="4">#REF!</definedName>
    <definedName name="_Q040" localSheetId="7">#REF!</definedName>
    <definedName name="_Q040" localSheetId="8">#REF!</definedName>
    <definedName name="_Q040" localSheetId="9">#REF!</definedName>
    <definedName name="_Q040" localSheetId="10">#REF!</definedName>
    <definedName name="_Q040" localSheetId="11">#REF!</definedName>
    <definedName name="_Q040" localSheetId="12">#REF!</definedName>
    <definedName name="_Q040" localSheetId="0">#REF!</definedName>
    <definedName name="_Q040">#REF!</definedName>
    <definedName name="_Q050" localSheetId="2">#REF!</definedName>
    <definedName name="_Q050" localSheetId="3">#REF!</definedName>
    <definedName name="_Q050" localSheetId="4">#REF!</definedName>
    <definedName name="_Q050" localSheetId="7">#REF!</definedName>
    <definedName name="_Q050" localSheetId="8">#REF!</definedName>
    <definedName name="_Q050" localSheetId="9">#REF!</definedName>
    <definedName name="_Q050" localSheetId="10">#REF!</definedName>
    <definedName name="_Q050" localSheetId="11">#REF!</definedName>
    <definedName name="_Q050" localSheetId="12">#REF!</definedName>
    <definedName name="_Q050" localSheetId="0">#REF!</definedName>
    <definedName name="_Q050">#REF!</definedName>
    <definedName name="_Q060" localSheetId="2">#REF!</definedName>
    <definedName name="_Q060" localSheetId="3">#REF!</definedName>
    <definedName name="_Q060" localSheetId="4">#REF!</definedName>
    <definedName name="_Q060" localSheetId="7">#REF!</definedName>
    <definedName name="_Q060" localSheetId="9">#REF!</definedName>
    <definedName name="_Q060" localSheetId="10">#REF!</definedName>
    <definedName name="_Q060" localSheetId="11">#REF!</definedName>
    <definedName name="_Q060" localSheetId="12">#REF!</definedName>
    <definedName name="_Q060">#REF!</definedName>
    <definedName name="_Q080" localSheetId="2">#REF!</definedName>
    <definedName name="_Q080" localSheetId="3">#REF!</definedName>
    <definedName name="_Q080" localSheetId="4">#REF!</definedName>
    <definedName name="_Q080" localSheetId="7">#REF!</definedName>
    <definedName name="_Q080" localSheetId="9">#REF!</definedName>
    <definedName name="_Q080" localSheetId="10">#REF!</definedName>
    <definedName name="_Q080" localSheetId="11">#REF!</definedName>
    <definedName name="_Q080" localSheetId="12">#REF!</definedName>
    <definedName name="_Q080">#REF!</definedName>
    <definedName name="_Q090" localSheetId="2">#REF!</definedName>
    <definedName name="_Q090" localSheetId="3">#REF!</definedName>
    <definedName name="_Q090" localSheetId="4">#REF!</definedName>
    <definedName name="_Q090" localSheetId="7">#REF!</definedName>
    <definedName name="_Q090" localSheetId="9">#REF!</definedName>
    <definedName name="_Q090" localSheetId="10">#REF!</definedName>
    <definedName name="_Q090" localSheetId="11">#REF!</definedName>
    <definedName name="_Q090" localSheetId="12">#REF!</definedName>
    <definedName name="_Q090">#REF!</definedName>
    <definedName name="_Q100" localSheetId="2">#REF!</definedName>
    <definedName name="_Q100" localSheetId="3">#REF!</definedName>
    <definedName name="_Q100" localSheetId="4">#REF!</definedName>
    <definedName name="_Q100" localSheetId="7">#REF!</definedName>
    <definedName name="_Q100" localSheetId="9">#REF!</definedName>
    <definedName name="_Q100" localSheetId="10">#REF!</definedName>
    <definedName name="_Q100" localSheetId="11">#REF!</definedName>
    <definedName name="_Q100" localSheetId="12">#REF!</definedName>
    <definedName name="_Q100">#REF!</definedName>
    <definedName name="_Regression_Int" localSheetId="11" hidden="1">1</definedName>
    <definedName name="aaa" localSheetId="2">#REF!</definedName>
    <definedName name="aaa" localSheetId="3">#REF!</definedName>
    <definedName name="aaa" localSheetId="4">#REF!</definedName>
    <definedName name="aaa" localSheetId="7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0">#REF!</definedName>
    <definedName name="aaa">#REF!</definedName>
    <definedName name="_xlnm.Print_Area" localSheetId="1">'144'!$B$2:$F$72</definedName>
    <definedName name="_xlnm.Print_Area" localSheetId="2">'145(1)'!$B$2:$H$33</definedName>
    <definedName name="_xlnm.Print_Area" localSheetId="3">'145(2)(3)'!$B$2:$H$65</definedName>
    <definedName name="_xlnm.Print_Area" localSheetId="4">'145(4)'!$B$2:$H$59</definedName>
    <definedName name="_xlnm.Print_Area" localSheetId="5">'146'!$B$2:$G$25</definedName>
    <definedName name="_xlnm.Print_Area" localSheetId="6">'147'!$B$3:$E$69</definedName>
    <definedName name="_xlnm.Print_Area" localSheetId="7">'148'!$B$2:$G$27</definedName>
    <definedName name="_xlnm.Print_Area" localSheetId="8">'149-1'!$B$2:$J$80</definedName>
    <definedName name="_xlnm.Print_Area" localSheetId="9">'149-2'!$B$2:$K$14</definedName>
    <definedName name="_xlnm.Print_Area" localSheetId="10">'150'!$B$2:$M$28</definedName>
    <definedName name="_xlnm.Print_Area" localSheetId="11">'151'!$B$2:$L$36</definedName>
    <definedName name="_xlnm.Print_Area" localSheetId="12">'152 '!$B$2:$S$35</definedName>
    <definedName name="_xlnm.Print_Area" localSheetId="0">'16財政'!$B$1:$N$59</definedName>
    <definedName name="q_050" localSheetId="2">#REF!</definedName>
    <definedName name="q_050" localSheetId="3">#REF!</definedName>
    <definedName name="q_050" localSheetId="4">#REF!</definedName>
    <definedName name="q_050" localSheetId="7">#REF!</definedName>
    <definedName name="q_050" localSheetId="8">#REF!</definedName>
    <definedName name="q_050" localSheetId="9">#REF!</definedName>
    <definedName name="q_050" localSheetId="10">#REF!</definedName>
    <definedName name="q_050" localSheetId="11">#REF!</definedName>
    <definedName name="q_050" localSheetId="12">#REF!</definedName>
    <definedName name="q_050" localSheetId="0">#REF!</definedName>
    <definedName name="q_050">#REF!</definedName>
    <definedName name="q_060" localSheetId="2">#REF!</definedName>
    <definedName name="q_060" localSheetId="3">#REF!</definedName>
    <definedName name="q_060" localSheetId="4">#REF!</definedName>
    <definedName name="q_060" localSheetId="7">#REF!</definedName>
    <definedName name="q_060" localSheetId="8">#REF!</definedName>
    <definedName name="q_060" localSheetId="9">#REF!</definedName>
    <definedName name="q_060" localSheetId="10">#REF!</definedName>
    <definedName name="q_060" localSheetId="11">#REF!</definedName>
    <definedName name="q_060" localSheetId="12">#REF!</definedName>
    <definedName name="q_060" localSheetId="0">#REF!</definedName>
    <definedName name="q_060">#REF!</definedName>
    <definedName name="q_070" localSheetId="2">#REF!</definedName>
    <definedName name="q_070" localSheetId="3">#REF!</definedName>
    <definedName name="q_070" localSheetId="4">#REF!</definedName>
    <definedName name="q_070" localSheetId="7">#REF!</definedName>
    <definedName name="q_070" localSheetId="8">#REF!</definedName>
    <definedName name="q_070" localSheetId="9">#REF!</definedName>
    <definedName name="q_070" localSheetId="10">#REF!</definedName>
    <definedName name="q_070" localSheetId="11">#REF!</definedName>
    <definedName name="q_070" localSheetId="12">#REF!</definedName>
    <definedName name="q_070" localSheetId="0">#REF!</definedName>
    <definedName name="q_070">#REF!</definedName>
    <definedName name="q_080" localSheetId="2">#REF!</definedName>
    <definedName name="q_080" localSheetId="3">#REF!</definedName>
    <definedName name="q_080" localSheetId="4">#REF!</definedName>
    <definedName name="q_080" localSheetId="7">#REF!</definedName>
    <definedName name="q_080" localSheetId="9">#REF!</definedName>
    <definedName name="q_080" localSheetId="10">#REF!</definedName>
    <definedName name="q_080" localSheetId="11">#REF!</definedName>
    <definedName name="q_080" localSheetId="12">#REF!</definedName>
    <definedName name="q_080">#REF!</definedName>
    <definedName name="q_090" localSheetId="2">#REF!</definedName>
    <definedName name="q_090" localSheetId="3">#REF!</definedName>
    <definedName name="q_090" localSheetId="4">#REF!</definedName>
    <definedName name="q_090" localSheetId="7">#REF!</definedName>
    <definedName name="q_090" localSheetId="9">#REF!</definedName>
    <definedName name="q_090" localSheetId="10">#REF!</definedName>
    <definedName name="q_090" localSheetId="11">#REF!</definedName>
    <definedName name="q_090" localSheetId="12">#REF!</definedName>
    <definedName name="q_090">#REF!</definedName>
    <definedName name="q_100" localSheetId="2">#REF!</definedName>
    <definedName name="q_100" localSheetId="3">#REF!</definedName>
    <definedName name="q_100" localSheetId="4">#REF!</definedName>
    <definedName name="q_100" localSheetId="7">#REF!</definedName>
    <definedName name="q_100" localSheetId="9">#REF!</definedName>
    <definedName name="q_100" localSheetId="10">#REF!</definedName>
    <definedName name="q_100" localSheetId="11">#REF!</definedName>
    <definedName name="q_100" localSheetId="12">#REF!</definedName>
    <definedName name="q_100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3" l="1"/>
  <c r="S9" i="22" l="1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K8" i="22"/>
  <c r="M27" i="20" l="1"/>
  <c r="J27" i="20"/>
  <c r="H27" i="20"/>
  <c r="M26" i="20"/>
  <c r="J26" i="20"/>
  <c r="M25" i="20"/>
  <c r="J25" i="20"/>
  <c r="M24" i="20"/>
  <c r="J24" i="20"/>
  <c r="M23" i="20"/>
  <c r="J23" i="20"/>
  <c r="M22" i="20"/>
  <c r="J22" i="20"/>
  <c r="M21" i="20"/>
  <c r="J21" i="20"/>
  <c r="M20" i="20"/>
  <c r="J20" i="20"/>
  <c r="M19" i="20"/>
  <c r="J19" i="20"/>
  <c r="M18" i="20"/>
  <c r="J18" i="20"/>
  <c r="M17" i="20"/>
  <c r="J17" i="20"/>
  <c r="M16" i="20"/>
  <c r="J16" i="20"/>
  <c r="M15" i="20"/>
  <c r="J15" i="20"/>
  <c r="M14" i="20"/>
  <c r="J14" i="20"/>
  <c r="M13" i="20"/>
  <c r="J13" i="20"/>
  <c r="M12" i="20"/>
  <c r="J12" i="20"/>
  <c r="M11" i="20"/>
  <c r="J11" i="20"/>
  <c r="M10" i="20"/>
  <c r="M9" i="20"/>
  <c r="J9" i="20"/>
  <c r="M8" i="20"/>
  <c r="J8" i="20"/>
  <c r="M7" i="20"/>
  <c r="J7" i="20"/>
  <c r="H7" i="20"/>
  <c r="L6" i="20"/>
  <c r="J6" i="20" s="1"/>
  <c r="K6" i="20"/>
  <c r="I6" i="20"/>
  <c r="M6" i="20" s="1"/>
  <c r="H18" i="18" l="1"/>
  <c r="H17" i="18"/>
  <c r="J16" i="18"/>
  <c r="I16" i="18"/>
  <c r="H16" i="18"/>
  <c r="H15" i="18"/>
  <c r="J14" i="18"/>
  <c r="H14" i="18" s="1"/>
  <c r="J13" i="18"/>
  <c r="I13" i="18"/>
  <c r="H13" i="18"/>
  <c r="H12" i="18"/>
  <c r="H11" i="18"/>
  <c r="J10" i="18"/>
  <c r="I10" i="18"/>
  <c r="H10" i="18" s="1"/>
  <c r="J9" i="18"/>
  <c r="I9" i="18"/>
  <c r="H9" i="18" s="1"/>
  <c r="J7" i="18"/>
  <c r="I7" i="18"/>
  <c r="I5" i="18" s="1"/>
  <c r="H7" i="18"/>
  <c r="J6" i="18"/>
  <c r="J5" i="18" s="1"/>
  <c r="I6" i="18"/>
  <c r="H6" i="18" s="1"/>
  <c r="H5" i="18" s="1"/>
  <c r="F10" i="17" l="1"/>
  <c r="F7" i="17" s="1"/>
  <c r="D10" i="17"/>
  <c r="F9" i="17"/>
  <c r="D9" i="17"/>
  <c r="D7" i="17" s="1"/>
  <c r="E8" i="16" l="1"/>
  <c r="D8" i="16"/>
  <c r="C8" i="16"/>
  <c r="G8" i="15"/>
  <c r="F8" i="15"/>
  <c r="D8" i="15"/>
  <c r="C8" i="15"/>
  <c r="E6" i="10" l="1"/>
  <c r="E7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5" i="10"/>
</calcChain>
</file>

<file path=xl/sharedStrings.xml><?xml version="1.0" encoding="utf-8"?>
<sst xmlns="http://schemas.openxmlformats.org/spreadsheetml/2006/main" count="765" uniqueCount="362">
  <si>
    <t>資料  高松国税局</t>
    <phoneticPr fontId="8"/>
  </si>
  <si>
    <t>その他</t>
    <rPh sb="2" eb="3">
      <t>タ</t>
    </rPh>
    <phoneticPr fontId="8"/>
  </si>
  <si>
    <t>酒税</t>
  </si>
  <si>
    <t>消費税及地方消費税</t>
  </si>
  <si>
    <t>消費税</t>
  </si>
  <si>
    <t>相続税</t>
  </si>
  <si>
    <t>地方法人税</t>
    <rPh sb="0" eb="2">
      <t>チホウ</t>
    </rPh>
    <rPh sb="2" eb="5">
      <t>ホウジンゼイ</t>
    </rPh>
    <phoneticPr fontId="8"/>
  </si>
  <si>
    <t>法人税</t>
  </si>
  <si>
    <t>申告所得税</t>
  </si>
  <si>
    <t>源泉所得税</t>
  </si>
  <si>
    <t>税        目</t>
  </si>
  <si>
    <t>（単位：千円）</t>
    <phoneticPr fontId="8"/>
  </si>
  <si>
    <t>徴収決定済額</t>
    <phoneticPr fontId="2"/>
  </si>
  <si>
    <t xml:space="preserve"> - </t>
  </si>
  <si>
    <t>たばこ税及たばこ特別税</t>
    <phoneticPr fontId="2"/>
  </si>
  <si>
    <t>注１  各計数は，単位未満を四捨五入したものであり，計とは符号しないものがある。</t>
    <phoneticPr fontId="8"/>
  </si>
  <si>
    <t>申告所得税及復興特別所得税</t>
    <phoneticPr fontId="7"/>
  </si>
  <si>
    <t>源泉所得税及復興特別所得税</t>
    <phoneticPr fontId="7"/>
  </si>
  <si>
    <t>不 納 欠 損 額</t>
    <phoneticPr fontId="2"/>
  </si>
  <si>
    <t>収納未済額</t>
    <rPh sb="2" eb="3">
      <t>マ</t>
    </rPh>
    <phoneticPr fontId="2"/>
  </si>
  <si>
    <t>収 納 済 額</t>
    <phoneticPr fontId="2"/>
  </si>
  <si>
    <t>揮発油税及地方揮発油税</t>
    <rPh sb="0" eb="3">
      <t>キハツユ</t>
    </rPh>
    <rPh sb="3" eb="4">
      <t>ゼイ</t>
    </rPh>
    <rPh sb="4" eb="5">
      <t>オヨ</t>
    </rPh>
    <rPh sb="5" eb="7">
      <t>チホウ</t>
    </rPh>
    <rPh sb="7" eb="11">
      <t>キハツユゼイ</t>
    </rPh>
    <rPh sb="10" eb="11">
      <t>ゼイ</t>
    </rPh>
    <phoneticPr fontId="8"/>
  </si>
  <si>
    <t>注２  徴収決定済額から収納済額を差し引いた額と，収納未済額との差は不納欠損額である。不納欠損額とは，
　　滞納処分の停止後３年経過等の事由により納税義務が消滅した国税の金額をいう。</t>
    <phoneticPr fontId="8"/>
  </si>
  <si>
    <r>
      <t xml:space="preserve">  </t>
    </r>
    <r>
      <rPr>
        <b/>
        <sz val="16"/>
        <rFont val="ＭＳ 明朝"/>
        <family val="1"/>
        <charset val="128"/>
      </rPr>
      <t xml:space="preserve"> 144　国税賦課及び徴収状況</t>
    </r>
    <r>
      <rPr>
        <b/>
        <sz val="12"/>
        <rFont val="ＭＳ 明朝"/>
        <family val="1"/>
        <charset val="128"/>
      </rPr>
      <t>（平成29年度）</t>
    </r>
    <phoneticPr fontId="8"/>
  </si>
  <si>
    <t>平成27年度</t>
    <phoneticPr fontId="2"/>
  </si>
  <si>
    <t>145　県　　　　税</t>
    <phoneticPr fontId="8"/>
  </si>
  <si>
    <r>
      <t>(1)収入総括</t>
    </r>
    <r>
      <rPr>
        <sz val="11"/>
        <rFont val="ＭＳ 明朝"/>
        <family val="1"/>
        <charset val="128"/>
      </rPr>
      <t>（平成30年度）</t>
    </r>
    <phoneticPr fontId="8"/>
  </si>
  <si>
    <t>（単位：円）</t>
    <phoneticPr fontId="8"/>
  </si>
  <si>
    <t>税          目</t>
  </si>
  <si>
    <t>調定額</t>
    <rPh sb="0" eb="1">
      <t>チョウ</t>
    </rPh>
    <rPh sb="1" eb="3">
      <t>テイガク</t>
    </rPh>
    <phoneticPr fontId="8"/>
  </si>
  <si>
    <t>収入額</t>
    <rPh sb="0" eb="3">
      <t>シュウニュウガク</t>
    </rPh>
    <phoneticPr fontId="8"/>
  </si>
  <si>
    <t>欠損額</t>
    <rPh sb="0" eb="3">
      <t>ケッソンガク</t>
    </rPh>
    <phoneticPr fontId="8"/>
  </si>
  <si>
    <t>過誤納額</t>
    <phoneticPr fontId="8"/>
  </si>
  <si>
    <t>収入未済額</t>
  </si>
  <si>
    <t>平成28年度</t>
    <rPh sb="0" eb="2">
      <t>ヘイセイ</t>
    </rPh>
    <rPh sb="4" eb="6">
      <t>ネンド</t>
    </rPh>
    <phoneticPr fontId="8"/>
  </si>
  <si>
    <t>-</t>
  </si>
  <si>
    <t>県民税計</t>
  </si>
  <si>
    <t>個人</t>
  </si>
  <si>
    <t>法人</t>
  </si>
  <si>
    <t>利子割</t>
  </si>
  <si>
    <t>-</t>
    <phoneticPr fontId="8"/>
  </si>
  <si>
    <t xml:space="preserve">        </t>
  </si>
  <si>
    <t>事業税計</t>
  </si>
  <si>
    <t>地方消費税計</t>
  </si>
  <si>
    <t>譲渡割</t>
  </si>
  <si>
    <t>貨物割</t>
  </si>
  <si>
    <t>-</t>
    <phoneticPr fontId="8"/>
  </si>
  <si>
    <t>不動産取得税</t>
    <phoneticPr fontId="8"/>
  </si>
  <si>
    <t>-</t>
    <phoneticPr fontId="8"/>
  </si>
  <si>
    <t>県たばこ税</t>
  </si>
  <si>
    <t>ゴルフ場利用税</t>
  </si>
  <si>
    <t>自動車取得税</t>
    <phoneticPr fontId="8"/>
  </si>
  <si>
    <t>軽油引取税</t>
  </si>
  <si>
    <t>自動車税</t>
    <phoneticPr fontId="8"/>
  </si>
  <si>
    <t>鉱区税</t>
    <rPh sb="0" eb="2">
      <t>コウク</t>
    </rPh>
    <phoneticPr fontId="8"/>
  </si>
  <si>
    <t>-</t>
    <phoneticPr fontId="8"/>
  </si>
  <si>
    <t>狩猟税</t>
    <rPh sb="0" eb="1">
      <t>カ</t>
    </rPh>
    <phoneticPr fontId="8"/>
  </si>
  <si>
    <t>旧法による税</t>
    <rPh sb="5" eb="6">
      <t>ゼイ</t>
    </rPh>
    <phoneticPr fontId="8"/>
  </si>
  <si>
    <t>（特別地方消費税）</t>
    <rPh sb="1" eb="3">
      <t>トクベツ</t>
    </rPh>
    <rPh sb="3" eb="5">
      <t>チホウ</t>
    </rPh>
    <rPh sb="5" eb="8">
      <t>ショウヒゼイ</t>
    </rPh>
    <phoneticPr fontId="8"/>
  </si>
  <si>
    <t>(料理飲食等消費税)</t>
    <phoneticPr fontId="8"/>
  </si>
  <si>
    <t>-</t>
    <phoneticPr fontId="8"/>
  </si>
  <si>
    <t>資料　県税務課</t>
  </si>
  <si>
    <r>
      <t>(2)現年度調定及び徴収状況</t>
    </r>
    <r>
      <rPr>
        <sz val="11"/>
        <rFont val="ＭＳ 明朝"/>
        <family val="1"/>
        <charset val="128"/>
      </rPr>
      <t>（平成30年度）</t>
    </r>
    <rPh sb="3" eb="4">
      <t>ゲン</t>
    </rPh>
    <rPh sb="4" eb="6">
      <t>ネンド</t>
    </rPh>
    <rPh sb="6" eb="8">
      <t>チョウテイ</t>
    </rPh>
    <rPh sb="8" eb="9">
      <t>オヨ</t>
    </rPh>
    <rPh sb="10" eb="12">
      <t>チョウシュウ</t>
    </rPh>
    <rPh sb="12" eb="14">
      <t>ジョウキョウ</t>
    </rPh>
    <phoneticPr fontId="8"/>
  </si>
  <si>
    <t>（単位：円）</t>
    <phoneticPr fontId="8"/>
  </si>
  <si>
    <t>過誤納額</t>
    <phoneticPr fontId="8"/>
  </si>
  <si>
    <t>-</t>
    <phoneticPr fontId="8"/>
  </si>
  <si>
    <t>-</t>
    <phoneticPr fontId="8"/>
  </si>
  <si>
    <t>-</t>
    <phoneticPr fontId="8"/>
  </si>
  <si>
    <t>(料理飲食等消費税)</t>
    <phoneticPr fontId="8"/>
  </si>
  <si>
    <r>
      <t>(3)滞納繰越分の徴収状況</t>
    </r>
    <r>
      <rPr>
        <sz val="11"/>
        <rFont val="ＭＳ 明朝"/>
        <family val="1"/>
        <charset val="128"/>
      </rPr>
      <t>（平成30年度）</t>
    </r>
    <rPh sb="3" eb="5">
      <t>タイノウ</t>
    </rPh>
    <rPh sb="5" eb="6">
      <t>ク</t>
    </rPh>
    <rPh sb="6" eb="7">
      <t>コ</t>
    </rPh>
    <rPh sb="7" eb="8">
      <t>ブン</t>
    </rPh>
    <rPh sb="9" eb="11">
      <t>チョウシュウ</t>
    </rPh>
    <rPh sb="11" eb="13">
      <t>ジョウキョウ</t>
    </rPh>
    <phoneticPr fontId="8"/>
  </si>
  <si>
    <t>（単位：円）</t>
    <phoneticPr fontId="8"/>
  </si>
  <si>
    <t>-</t>
    <phoneticPr fontId="8"/>
  </si>
  <si>
    <r>
      <rPr>
        <b/>
        <sz val="16"/>
        <rFont val="ＭＳ 明朝"/>
        <family val="1"/>
        <charset val="128"/>
      </rPr>
      <t>145　県         税</t>
    </r>
    <r>
      <rPr>
        <b/>
        <sz val="12"/>
        <rFont val="ＭＳ 明朝"/>
        <family val="1"/>
        <charset val="128"/>
      </rPr>
      <t>（続き）</t>
    </r>
    <rPh sb="16" eb="17">
      <t>ツヅ</t>
    </rPh>
    <phoneticPr fontId="8"/>
  </si>
  <si>
    <r>
      <t>(4)税外収入状況</t>
    </r>
    <r>
      <rPr>
        <sz val="11"/>
        <rFont val="ＭＳ 明朝"/>
        <family val="1"/>
        <charset val="128"/>
      </rPr>
      <t>（平成30年度）</t>
    </r>
    <phoneticPr fontId="8"/>
  </si>
  <si>
    <t>（単位：円）</t>
    <phoneticPr fontId="8"/>
  </si>
  <si>
    <t>税       目</t>
  </si>
  <si>
    <t>調定額</t>
    <phoneticPr fontId="8"/>
  </si>
  <si>
    <t>収入済額</t>
    <phoneticPr fontId="8"/>
  </si>
  <si>
    <t>欠損額</t>
    <phoneticPr fontId="8"/>
  </si>
  <si>
    <t>過誤納額</t>
    <phoneticPr fontId="8"/>
  </si>
  <si>
    <t>-</t>
    <phoneticPr fontId="8"/>
  </si>
  <si>
    <t>現年度分計</t>
  </si>
  <si>
    <t>延滞金</t>
  </si>
  <si>
    <t>過少申告加算金</t>
  </si>
  <si>
    <t>不申告加算金</t>
  </si>
  <si>
    <t>重加算金</t>
  </si>
  <si>
    <t>滞納処分費</t>
  </si>
  <si>
    <t>滞納繰越分計</t>
  </si>
  <si>
    <r>
      <t>146　徳島県一般会計決算額</t>
    </r>
    <r>
      <rPr>
        <sz val="12"/>
        <rFont val="ＭＳ 明朝"/>
        <family val="1"/>
        <charset val="128"/>
      </rPr>
      <t>（平成29年度）</t>
    </r>
    <phoneticPr fontId="7"/>
  </si>
  <si>
    <t>（単位：円）</t>
    <phoneticPr fontId="8"/>
  </si>
  <si>
    <t>歳                   入</t>
  </si>
  <si>
    <t>歳                   出</t>
  </si>
  <si>
    <t>款</t>
  </si>
  <si>
    <t>予算現額</t>
    <phoneticPr fontId="8"/>
  </si>
  <si>
    <t>収入済額</t>
    <phoneticPr fontId="8"/>
  </si>
  <si>
    <t>予算現額</t>
    <phoneticPr fontId="8"/>
  </si>
  <si>
    <t>支出済額</t>
    <phoneticPr fontId="8"/>
  </si>
  <si>
    <t>平成 27 年度</t>
    <rPh sb="0" eb="2">
      <t>ヘイセイ</t>
    </rPh>
    <rPh sb="6" eb="8">
      <t>ネンド</t>
    </rPh>
    <phoneticPr fontId="13"/>
  </si>
  <si>
    <t>県税　　　　　　　　　　　　　　　　　　</t>
  </si>
  <si>
    <t>議会費　　　　　　　　　　　　　　　　　　　　　　　　　　</t>
  </si>
  <si>
    <t>地方消費税清算金　　　　　　　　　　　　　　</t>
  </si>
  <si>
    <t>総務費　　　　　　　　　　　　　　　　　　　　　　　　　　</t>
  </si>
  <si>
    <t>地方譲与税　　　　　　　　　　　　　　　</t>
  </si>
  <si>
    <t>民生費　　　　　　　　　　　　　　　　　　　　　　　　　　</t>
  </si>
  <si>
    <t>地方特例交付金　　　　　　　　　　　　　　　</t>
    <rPh sb="2" eb="4">
      <t>トクレイ</t>
    </rPh>
    <rPh sb="4" eb="7">
      <t>コウフキン</t>
    </rPh>
    <phoneticPr fontId="8"/>
  </si>
  <si>
    <t>衛生費　　　　　　　　　　　　　　　　　　　　　　　　　　</t>
  </si>
  <si>
    <t>地方交付税　　　　　　　　　　　　　　　</t>
  </si>
  <si>
    <t>労働費　　　　　　　　　　　　　　　　　　　　　　　　　　</t>
  </si>
  <si>
    <t>交通安全対策特別交付金</t>
  </si>
  <si>
    <t>農林水産業費　　　　　　　　　　　　　　　　　　　　　　　</t>
  </si>
  <si>
    <t>分担金及び負担金</t>
  </si>
  <si>
    <t>商工費　　　　　　　　　　　　　　　　　　　　　　　　　　</t>
  </si>
  <si>
    <t>使用料及び手数料</t>
  </si>
  <si>
    <t>土木費　　　　　　　　　　　　　　　　　　　　　　　　　　</t>
  </si>
  <si>
    <t>国庫支出金</t>
  </si>
  <si>
    <t>警察費　　　　　　　　　　　　　　　　　　　　　　　　　　</t>
  </si>
  <si>
    <t>財産収入　　</t>
  </si>
  <si>
    <t>教育費　　　　　　　　　　　　　　　　　　　　　　　　　　</t>
  </si>
  <si>
    <t>寄附金　　　　　　　　　　　　　　　　　</t>
  </si>
  <si>
    <t>災害復旧費　　　　　　　　　　　　　　　　　　　　　　　　</t>
  </si>
  <si>
    <t>繰入金　　　　　　　　　　　　　　　　　</t>
  </si>
  <si>
    <t>公債費　　　　　　　　　　　　　　　　　　　　　　　　　　</t>
  </si>
  <si>
    <t>繰越金　　　　　　　　　　　　　　　　　</t>
  </si>
  <si>
    <t>諸支出金　　　　　　　　　　　　　　　　　　　　　　　　　</t>
  </si>
  <si>
    <t>諸収入　　　　　　　　　　　　　　　　　</t>
  </si>
  <si>
    <t>予備費　　　　　　　　　　　　　　　　　　　　　　　　　　</t>
  </si>
  <si>
    <t>県債　　　　　　　　　　　　　　　　　　</t>
  </si>
  <si>
    <t>資料　県会計課</t>
    <rPh sb="4" eb="6">
      <t>カイケイ</t>
    </rPh>
    <phoneticPr fontId="8"/>
  </si>
  <si>
    <r>
      <t xml:space="preserve"> 147　徳島県特別会計決算額</t>
    </r>
    <r>
      <rPr>
        <sz val="12"/>
        <rFont val="ＭＳ 明朝"/>
        <family val="1"/>
        <charset val="128"/>
      </rPr>
      <t>（平成29年度）</t>
    </r>
    <phoneticPr fontId="8"/>
  </si>
  <si>
    <t>会     計    名</t>
    <phoneticPr fontId="8"/>
  </si>
  <si>
    <t>予   算   額</t>
  </si>
  <si>
    <t>歳   入   額</t>
  </si>
  <si>
    <t>歳   出   額</t>
  </si>
  <si>
    <t>平成 27 年度</t>
    <phoneticPr fontId="8"/>
  </si>
  <si>
    <t>用度事業</t>
  </si>
  <si>
    <t>市町村振興資金貸付金</t>
  </si>
  <si>
    <t>都市用水水源費負担金</t>
  </si>
  <si>
    <t>母子父子寡婦福祉資金貸付金</t>
    <rPh sb="2" eb="4">
      <t>フシ</t>
    </rPh>
    <phoneticPr fontId="8"/>
  </si>
  <si>
    <t>中小企業・雇用対策事業</t>
    <rPh sb="5" eb="7">
      <t>コヨウ</t>
    </rPh>
    <rPh sb="7" eb="9">
      <t>タイサク</t>
    </rPh>
    <rPh sb="9" eb="11">
      <t>ジギョウ</t>
    </rPh>
    <phoneticPr fontId="13"/>
  </si>
  <si>
    <t>中小企業近代化資金貸付金</t>
  </si>
  <si>
    <t>徳島ビル管理事業</t>
    <rPh sb="0" eb="2">
      <t>トクシマ</t>
    </rPh>
    <rPh sb="4" eb="6">
      <t>カンリ</t>
    </rPh>
    <rPh sb="6" eb="8">
      <t>ジギョウ</t>
    </rPh>
    <phoneticPr fontId="13"/>
  </si>
  <si>
    <t>農業改良資金貸付金</t>
  </si>
  <si>
    <t>林業改善資金貸付金</t>
  </si>
  <si>
    <t>県有林県行造林事業</t>
  </si>
  <si>
    <t>沿岸漁業改善資金貸付金</t>
  </si>
  <si>
    <t>公用地公共用地取得事業</t>
  </si>
  <si>
    <t>流域下水道事業</t>
    <rPh sb="0" eb="2">
      <t>リュウイキ</t>
    </rPh>
    <rPh sb="2" eb="5">
      <t>ゲスイドウ</t>
    </rPh>
    <rPh sb="5" eb="7">
      <t>ジギョウ</t>
    </rPh>
    <phoneticPr fontId="8"/>
  </si>
  <si>
    <t>港湾等整備事業</t>
  </si>
  <si>
    <t>県営住宅敷金等管理</t>
  </si>
  <si>
    <t>奨学金貸付金</t>
  </si>
  <si>
    <t>証紙収入</t>
  </si>
  <si>
    <t>公債管理</t>
    <rPh sb="0" eb="2">
      <t>コウサイ</t>
    </rPh>
    <rPh sb="2" eb="4">
      <t>カンリ</t>
    </rPh>
    <phoneticPr fontId="8"/>
  </si>
  <si>
    <t>給与集中管理</t>
  </si>
  <si>
    <t>資料　県会計課</t>
    <rPh sb="0" eb="2">
      <t>シリョウ</t>
    </rPh>
    <rPh sb="3" eb="4">
      <t>ケン</t>
    </rPh>
    <rPh sb="4" eb="7">
      <t>カイケイカ</t>
    </rPh>
    <phoneticPr fontId="8"/>
  </si>
  <si>
    <r>
      <t>148　徳島県企業会計収入支出決算額</t>
    </r>
    <r>
      <rPr>
        <b/>
        <sz val="12"/>
        <rFont val="ＭＳ 明朝"/>
        <family val="1"/>
        <charset val="128"/>
      </rPr>
      <t>（平成29・30年度）</t>
    </r>
    <phoneticPr fontId="8"/>
  </si>
  <si>
    <t>（単位：円）</t>
  </si>
  <si>
    <t>事         業</t>
  </si>
  <si>
    <t>収       入</t>
  </si>
  <si>
    <t>支       出</t>
    <phoneticPr fontId="8"/>
  </si>
  <si>
    <t>平成29年度</t>
  </si>
  <si>
    <t>平成30年度</t>
    <phoneticPr fontId="8"/>
  </si>
  <si>
    <t>平成30年度</t>
    <phoneticPr fontId="8"/>
  </si>
  <si>
    <t>総　　　　額</t>
    <phoneticPr fontId="8"/>
  </si>
  <si>
    <t>事業合計</t>
    <rPh sb="2" eb="4">
      <t>ゴウケイ</t>
    </rPh>
    <phoneticPr fontId="8"/>
  </si>
  <si>
    <t>収益的収支</t>
  </si>
  <si>
    <t>資本的収支</t>
  </si>
  <si>
    <t>電気事業</t>
  </si>
  <si>
    <t>工業用水道事業</t>
  </si>
  <si>
    <t>土地造成事業</t>
  </si>
  <si>
    <t>-</t>
    <phoneticPr fontId="2"/>
  </si>
  <si>
    <t>-</t>
    <phoneticPr fontId="2"/>
  </si>
  <si>
    <t>駐車場事業</t>
  </si>
  <si>
    <t>-</t>
    <phoneticPr fontId="2"/>
  </si>
  <si>
    <t>病院事業</t>
    <phoneticPr fontId="8"/>
  </si>
  <si>
    <t>資料　県企業局，県病院局</t>
    <rPh sb="11" eb="12">
      <t>キョク</t>
    </rPh>
    <phoneticPr fontId="8"/>
  </si>
  <si>
    <r>
      <t>149　主な県有財産</t>
    </r>
    <r>
      <rPr>
        <b/>
        <sz val="12"/>
        <color theme="1" tint="4.9989318521683403E-2"/>
        <rFont val="ＭＳ 明朝"/>
        <family val="1"/>
        <charset val="128"/>
      </rPr>
      <t>（平成29年度）</t>
    </r>
    <phoneticPr fontId="8"/>
  </si>
  <si>
    <r>
      <t>（単位：円，m</t>
    </r>
    <r>
      <rPr>
        <vertAlign val="superscript"/>
        <sz val="6"/>
        <color theme="1" tint="4.9989318521683403E-2"/>
        <rFont val="ＭＳ 明朝"/>
        <family val="1"/>
        <charset val="128"/>
      </rPr>
      <t>2</t>
    </r>
    <r>
      <rPr>
        <sz val="10"/>
        <color theme="1" tint="4.9989318521683403E-2"/>
        <rFont val="ＭＳ 明朝"/>
        <family val="1"/>
        <charset val="128"/>
      </rPr>
      <t>，m</t>
    </r>
    <r>
      <rPr>
        <vertAlign val="superscript"/>
        <sz val="6"/>
        <color theme="1" tint="4.9989318521683403E-2"/>
        <rFont val="ＭＳ 明朝"/>
        <family val="1"/>
        <charset val="128"/>
      </rPr>
      <t>3</t>
    </r>
    <r>
      <rPr>
        <sz val="10"/>
        <color theme="1" tint="4.9989318521683403E-2"/>
        <rFont val="ＭＳ 明朝"/>
        <family val="1"/>
        <charset val="128"/>
      </rPr>
      <t>）</t>
    </r>
    <phoneticPr fontId="8"/>
  </si>
  <si>
    <t>区         分</t>
  </si>
  <si>
    <t>総     額</t>
    <phoneticPr fontId="8"/>
  </si>
  <si>
    <t>行 政 財 産</t>
    <phoneticPr fontId="8"/>
  </si>
  <si>
    <t>普 通 財 産</t>
    <phoneticPr fontId="8"/>
  </si>
  <si>
    <t>計</t>
  </si>
  <si>
    <t>(㎡)</t>
  </si>
  <si>
    <t>土   地</t>
    <phoneticPr fontId="8"/>
  </si>
  <si>
    <t>　庁舎敷地等</t>
    <phoneticPr fontId="8"/>
  </si>
  <si>
    <t>　山　　　　林</t>
    <phoneticPr fontId="8"/>
  </si>
  <si>
    <t>建物</t>
  </si>
  <si>
    <t>(㎡)</t>
    <phoneticPr fontId="8"/>
  </si>
  <si>
    <t>立木</t>
  </si>
  <si>
    <r>
      <t>(ｍ</t>
    </r>
    <r>
      <rPr>
        <vertAlign val="superscript"/>
        <sz val="6"/>
        <color theme="1" tint="4.9989318521683403E-2"/>
        <rFont val="ＭＳ 明朝"/>
        <family val="1"/>
        <charset val="128"/>
      </rPr>
      <t>3</t>
    </r>
    <r>
      <rPr>
        <sz val="10"/>
        <color theme="1" tint="4.9989318521683403E-2"/>
        <rFont val="ＭＳ 明朝"/>
        <family val="1"/>
        <charset val="128"/>
      </rPr>
      <t>)</t>
    </r>
    <phoneticPr fontId="8"/>
  </si>
  <si>
    <t>船舶</t>
  </si>
  <si>
    <t>(隻)</t>
  </si>
  <si>
    <t>航空機</t>
  </si>
  <si>
    <t>(機)</t>
  </si>
  <si>
    <t>地上権</t>
  </si>
  <si>
    <t>有価証券</t>
  </si>
  <si>
    <t>(株)</t>
  </si>
  <si>
    <t>出資による権利</t>
  </si>
  <si>
    <t>(件)</t>
  </si>
  <si>
    <t>工作物</t>
  </si>
  <si>
    <t>浮さん橋</t>
  </si>
  <si>
    <t>(個)</t>
  </si>
  <si>
    <t>無体財産権</t>
  </si>
  <si>
    <t>不動産の信託の受益権</t>
  </si>
  <si>
    <t>区       分</t>
    <phoneticPr fontId="8"/>
  </si>
  <si>
    <t>区       分</t>
    <rPh sb="0" eb="1">
      <t>ク</t>
    </rPh>
    <rPh sb="8" eb="9">
      <t>ブン</t>
    </rPh>
    <phoneticPr fontId="8"/>
  </si>
  <si>
    <t>総     額</t>
  </si>
  <si>
    <t>県企業局</t>
    <rPh sb="0" eb="1">
      <t>ケン</t>
    </rPh>
    <rPh sb="1" eb="4">
      <t>キギョウキョク</t>
    </rPh>
    <phoneticPr fontId="8"/>
  </si>
  <si>
    <t>県病院局</t>
    <rPh sb="0" eb="1">
      <t>ケン</t>
    </rPh>
    <rPh sb="3" eb="4">
      <t>キョク</t>
    </rPh>
    <phoneticPr fontId="8"/>
  </si>
  <si>
    <t>電気事業</t>
    <rPh sb="0" eb="2">
      <t>デンキ</t>
    </rPh>
    <rPh sb="2" eb="4">
      <t>ジギョウ</t>
    </rPh>
    <phoneticPr fontId="8"/>
  </si>
  <si>
    <t>(円)</t>
    <rPh sb="1" eb="2">
      <t>エン</t>
    </rPh>
    <phoneticPr fontId="8"/>
  </si>
  <si>
    <t>　病 院 事 業　  (円)</t>
    <rPh sb="1" eb="2">
      <t>ヤマイ</t>
    </rPh>
    <rPh sb="3" eb="4">
      <t>イン</t>
    </rPh>
    <rPh sb="5" eb="6">
      <t>コト</t>
    </rPh>
    <rPh sb="7" eb="8">
      <t>ギョウ</t>
    </rPh>
    <rPh sb="12" eb="13">
      <t>エン</t>
    </rPh>
    <phoneticPr fontId="8"/>
  </si>
  <si>
    <t>工業用水道事業</t>
    <rPh sb="0" eb="3">
      <t>コウギョウヨウ</t>
    </rPh>
    <rPh sb="3" eb="5">
      <t>スイドウ</t>
    </rPh>
    <rPh sb="5" eb="7">
      <t>ジギョウ</t>
    </rPh>
    <phoneticPr fontId="8"/>
  </si>
  <si>
    <t>土地造成事業</t>
    <rPh sb="0" eb="2">
      <t>トチ</t>
    </rPh>
    <rPh sb="2" eb="4">
      <t>ゾウセイ</t>
    </rPh>
    <rPh sb="4" eb="6">
      <t>ジギョウ</t>
    </rPh>
    <phoneticPr fontId="8"/>
  </si>
  <si>
    <t>駐車場事業</t>
    <rPh sb="0" eb="3">
      <t>チュウシャジョウ</t>
    </rPh>
    <rPh sb="3" eb="5">
      <t>ジギョウ</t>
    </rPh>
    <phoneticPr fontId="8"/>
  </si>
  <si>
    <t>注１　道路, 河川, 海岸保全施設, 港湾施設, 漁港施設, 公園施設, 急傾斜地崩壊防止施設及び公営</t>
    <rPh sb="0" eb="1">
      <t>チュウ</t>
    </rPh>
    <rPh sb="3" eb="5">
      <t>ドウロ</t>
    </rPh>
    <rPh sb="7" eb="9">
      <t>カセン</t>
    </rPh>
    <rPh sb="11" eb="13">
      <t>カイガン</t>
    </rPh>
    <rPh sb="13" eb="15">
      <t>ホゼン</t>
    </rPh>
    <rPh sb="15" eb="17">
      <t>シセツ</t>
    </rPh>
    <rPh sb="19" eb="21">
      <t>コウワン</t>
    </rPh>
    <rPh sb="21" eb="23">
      <t>シセツ</t>
    </rPh>
    <rPh sb="25" eb="27">
      <t>ギョコウ</t>
    </rPh>
    <rPh sb="27" eb="29">
      <t>シセツ</t>
    </rPh>
    <rPh sb="31" eb="33">
      <t>コウエン</t>
    </rPh>
    <rPh sb="33" eb="35">
      <t>シセツ</t>
    </rPh>
    <rPh sb="37" eb="38">
      <t>キュウ</t>
    </rPh>
    <rPh sb="38" eb="41">
      <t>ケイシャチ</t>
    </rPh>
    <rPh sb="41" eb="43">
      <t>ホウカイ</t>
    </rPh>
    <rPh sb="43" eb="45">
      <t>ボウシ</t>
    </rPh>
    <rPh sb="45" eb="47">
      <t>シセツ</t>
    </rPh>
    <rPh sb="47" eb="48">
      <t>オヨ</t>
    </rPh>
    <rPh sb="49" eb="51">
      <t>コウエイ</t>
    </rPh>
    <phoneticPr fontId="8"/>
  </si>
  <si>
    <t>　　　住宅として，公共用に供している財産を除く。</t>
    <phoneticPr fontId="8"/>
  </si>
  <si>
    <t>　２　病院事業は，企業用財産台帳による。</t>
    <phoneticPr fontId="8"/>
  </si>
  <si>
    <t>　３　企業局分及び病院局分については，総額のみを表記。</t>
    <rPh sb="3" eb="6">
      <t>キギョウキョク</t>
    </rPh>
    <rPh sb="6" eb="7">
      <t>ブン</t>
    </rPh>
    <rPh sb="7" eb="8">
      <t>オヨ</t>
    </rPh>
    <rPh sb="9" eb="12">
      <t>ビョウインキョク</t>
    </rPh>
    <rPh sb="12" eb="13">
      <t>ブン</t>
    </rPh>
    <rPh sb="19" eb="21">
      <t>ソウガク</t>
    </rPh>
    <rPh sb="24" eb="26">
      <t>ヒョウキ</t>
    </rPh>
    <phoneticPr fontId="8"/>
  </si>
  <si>
    <t>資料　県管財課，県病院局，県企業局</t>
    <rPh sb="11" eb="12">
      <t>キョク</t>
    </rPh>
    <rPh sb="13" eb="14">
      <t>ケン</t>
    </rPh>
    <phoneticPr fontId="8"/>
  </si>
  <si>
    <r>
      <t>150　徳島県債目的別現在高</t>
    </r>
    <r>
      <rPr>
        <b/>
        <sz val="12"/>
        <rFont val="ＭＳ 明朝"/>
        <family val="1"/>
        <charset val="128"/>
      </rPr>
      <t>（平成29年度）</t>
    </r>
    <phoneticPr fontId="8"/>
  </si>
  <si>
    <t>目　　　　　　　　的</t>
  </si>
  <si>
    <t>平成28年度末</t>
    <phoneticPr fontId="8"/>
  </si>
  <si>
    <t>平成29年度</t>
    <phoneticPr fontId="8"/>
  </si>
  <si>
    <t xml:space="preserve">平成29年度元利償還額  </t>
    <phoneticPr fontId="8"/>
  </si>
  <si>
    <t>差引現在高</t>
    <phoneticPr fontId="8"/>
  </si>
  <si>
    <t>現在高(Ａ)</t>
  </si>
  <si>
    <t>発行額(Ｂ)</t>
  </si>
  <si>
    <t>元 金 (C)</t>
  </si>
  <si>
    <t>利　　子</t>
  </si>
  <si>
    <t>(D)=(A)+(B)-(C)</t>
  </si>
  <si>
    <t>総　　額</t>
    <phoneticPr fontId="8"/>
  </si>
  <si>
    <t xml:space="preserve">一 般 公 共  </t>
    <phoneticPr fontId="8"/>
  </si>
  <si>
    <t>事業債</t>
    <rPh sb="0" eb="3">
      <t>ジギョウサイ</t>
    </rPh>
    <phoneticPr fontId="8"/>
  </si>
  <si>
    <t>公営住宅建設</t>
    <phoneticPr fontId="8"/>
  </si>
  <si>
    <t>災害復旧</t>
    <phoneticPr fontId="8"/>
  </si>
  <si>
    <t>(1)</t>
  </si>
  <si>
    <t>単独災害復旧</t>
    <phoneticPr fontId="8"/>
  </si>
  <si>
    <t>-</t>
    <phoneticPr fontId="8"/>
  </si>
  <si>
    <t>(2)</t>
  </si>
  <si>
    <t>補助災害復旧</t>
    <phoneticPr fontId="8"/>
  </si>
  <si>
    <t>(旧)緊急防災・減債</t>
    <rPh sb="1" eb="2">
      <t>キュウ</t>
    </rPh>
    <rPh sb="3" eb="5">
      <t>キンキュウ</t>
    </rPh>
    <rPh sb="5" eb="7">
      <t>ボウサイ</t>
    </rPh>
    <rPh sb="8" eb="10">
      <t>ゲンサイ</t>
    </rPh>
    <phoneticPr fontId="7"/>
  </si>
  <si>
    <t>事業債</t>
    <rPh sb="0" eb="3">
      <t>ジギョウサイ</t>
    </rPh>
    <phoneticPr fontId="7"/>
  </si>
  <si>
    <t>補 助・直 轄</t>
    <rPh sb="0" eb="1">
      <t>タスク</t>
    </rPh>
    <rPh sb="2" eb="3">
      <t>スケ</t>
    </rPh>
    <rPh sb="4" eb="5">
      <t>チョク</t>
    </rPh>
    <rPh sb="6" eb="7">
      <t>カツ</t>
    </rPh>
    <phoneticPr fontId="8"/>
  </si>
  <si>
    <t>-</t>
    <phoneticPr fontId="8"/>
  </si>
  <si>
    <t>緊急防災・減債事業計画に基づく単独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2" eb="13">
      <t>モト</t>
    </rPh>
    <rPh sb="15" eb="17">
      <t>タンドク</t>
    </rPh>
    <phoneticPr fontId="8"/>
  </si>
  <si>
    <t>(3)</t>
    <phoneticPr fontId="7"/>
  </si>
  <si>
    <t>継ぎ足し単独</t>
    <rPh sb="0" eb="1">
      <t>ツ</t>
    </rPh>
    <rPh sb="2" eb="3">
      <t>タ</t>
    </rPh>
    <rPh sb="4" eb="6">
      <t>タンドク</t>
    </rPh>
    <phoneticPr fontId="8"/>
  </si>
  <si>
    <t>全国防災</t>
    <rPh sb="0" eb="2">
      <t>ゼンコク</t>
    </rPh>
    <rPh sb="2" eb="4">
      <t>ボウサイ</t>
    </rPh>
    <phoneticPr fontId="8"/>
  </si>
  <si>
    <t>教育・福祉施設等整備</t>
    <rPh sb="3" eb="5">
      <t>フクシ</t>
    </rPh>
    <rPh sb="7" eb="8">
      <t>トウ</t>
    </rPh>
    <phoneticPr fontId="8"/>
  </si>
  <si>
    <t>一般単独</t>
    <rPh sb="0" eb="2">
      <t>イッパン</t>
    </rPh>
    <rPh sb="2" eb="4">
      <t>タンドク</t>
    </rPh>
    <phoneticPr fontId="8"/>
  </si>
  <si>
    <t>首都圏等整備</t>
    <rPh sb="0" eb="3">
      <t>シュトケン</t>
    </rPh>
    <rPh sb="3" eb="4">
      <t>トウ</t>
    </rPh>
    <rPh sb="4" eb="6">
      <t>セイビ</t>
    </rPh>
    <phoneticPr fontId="8"/>
  </si>
  <si>
    <t>公共用地先行取得等</t>
    <phoneticPr fontId="8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</si>
  <si>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8"/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</si>
  <si>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8"/>
  </si>
  <si>
    <t>退職手当債</t>
  </si>
  <si>
    <t>国の予算貸付</t>
  </si>
  <si>
    <t>うち転貸によるもの</t>
    <rPh sb="2" eb="4">
      <t>テンタイ</t>
    </rPh>
    <phoneticPr fontId="8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</si>
  <si>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8"/>
  </si>
  <si>
    <t>その他</t>
  </si>
  <si>
    <t>資料　県財政課</t>
  </si>
  <si>
    <r>
      <rPr>
        <b/>
        <sz val="16"/>
        <rFont val="ＭＳ 明朝"/>
        <family val="1"/>
        <charset val="128"/>
      </rPr>
      <t>151　市町村別普通会計決算状況</t>
    </r>
    <r>
      <rPr>
        <b/>
        <sz val="12"/>
        <rFont val="ＭＳ 明朝"/>
        <family val="1"/>
        <charset val="128"/>
      </rPr>
      <t>（平成29年度）</t>
    </r>
    <phoneticPr fontId="8"/>
  </si>
  <si>
    <t xml:space="preserve"> （単位：千円）</t>
    <phoneticPr fontId="8"/>
  </si>
  <si>
    <t>歳 入 総 額</t>
    <phoneticPr fontId="8"/>
  </si>
  <si>
    <t>歳 出 総 額</t>
    <phoneticPr fontId="8"/>
  </si>
  <si>
    <t>歳入歳出　差　　引</t>
    <phoneticPr fontId="8"/>
  </si>
  <si>
    <t>翌年度に繰り越すべき財      源</t>
    <rPh sb="0" eb="3">
      <t>ヨクネンド</t>
    </rPh>
    <rPh sb="4" eb="5">
      <t>ク</t>
    </rPh>
    <rPh sb="6" eb="7">
      <t>コ</t>
    </rPh>
    <rPh sb="10" eb="11">
      <t>ザイ</t>
    </rPh>
    <rPh sb="17" eb="18">
      <t>ミナモト</t>
    </rPh>
    <phoneticPr fontId="8"/>
  </si>
  <si>
    <t>実質収支</t>
  </si>
  <si>
    <t>単年度　　　　収　支</t>
    <phoneticPr fontId="8"/>
  </si>
  <si>
    <t>積 立 金</t>
  </si>
  <si>
    <t>繰　上　　　償還金</t>
    <phoneticPr fontId="8"/>
  </si>
  <si>
    <t>積 立 金      取崩し額</t>
    <rPh sb="0" eb="1">
      <t>セキ</t>
    </rPh>
    <rPh sb="2" eb="3">
      <t>リツ</t>
    </rPh>
    <rPh sb="4" eb="5">
      <t>キン</t>
    </rPh>
    <rPh sb="11" eb="12">
      <t>ト</t>
    </rPh>
    <rPh sb="12" eb="13">
      <t>クズ</t>
    </rPh>
    <rPh sb="14" eb="15">
      <t>ガク</t>
    </rPh>
    <phoneticPr fontId="8"/>
  </si>
  <si>
    <t>実質単年度　収　　　支</t>
    <rPh sb="0" eb="2">
      <t>ジッシツ</t>
    </rPh>
    <rPh sb="2" eb="5">
      <t>タンネンド</t>
    </rPh>
    <rPh sb="6" eb="7">
      <t>オサム</t>
    </rPh>
    <rPh sb="10" eb="11">
      <t>ササ</t>
    </rPh>
    <phoneticPr fontId="8"/>
  </si>
  <si>
    <t>市 町 村</t>
    <phoneticPr fontId="8"/>
  </si>
  <si>
    <t>(A)-(B)</t>
    <phoneticPr fontId="8"/>
  </si>
  <si>
    <t>(C)-(D)</t>
    <phoneticPr fontId="8"/>
  </si>
  <si>
    <t>(F)+(G)+(H)-(I)</t>
    <phoneticPr fontId="8"/>
  </si>
  <si>
    <t>(A)</t>
    <phoneticPr fontId="8"/>
  </si>
  <si>
    <t>(B)</t>
    <phoneticPr fontId="8"/>
  </si>
  <si>
    <t>(C)</t>
    <phoneticPr fontId="8"/>
  </si>
  <si>
    <t>(D)</t>
    <phoneticPr fontId="8"/>
  </si>
  <si>
    <t>(E)</t>
    <phoneticPr fontId="8"/>
  </si>
  <si>
    <t>(F)</t>
    <phoneticPr fontId="8"/>
  </si>
  <si>
    <t>(G)</t>
    <phoneticPr fontId="8"/>
  </si>
  <si>
    <t>(H)</t>
    <phoneticPr fontId="8"/>
  </si>
  <si>
    <t>(I)</t>
    <phoneticPr fontId="8"/>
  </si>
  <si>
    <t>(J)</t>
    <phoneticPr fontId="8"/>
  </si>
  <si>
    <t>平成27年度</t>
    <rPh sb="4" eb="6">
      <t>ネンド</t>
    </rPh>
    <phoneticPr fontId="33"/>
  </si>
  <si>
    <t>　　28</t>
    <phoneticPr fontId="8"/>
  </si>
  <si>
    <t>徳島市</t>
    <rPh sb="0" eb="3">
      <t>トクシマシ</t>
    </rPh>
    <phoneticPr fontId="34"/>
  </si>
  <si>
    <t>鳴門市</t>
    <rPh sb="0" eb="3">
      <t>ナルトシ</t>
    </rPh>
    <phoneticPr fontId="34"/>
  </si>
  <si>
    <t>小松島市</t>
    <rPh sb="0" eb="4">
      <t>コマツシマシ</t>
    </rPh>
    <phoneticPr fontId="34"/>
  </si>
  <si>
    <t>阿南市</t>
    <rPh sb="0" eb="3">
      <t>アナンシ</t>
    </rPh>
    <phoneticPr fontId="34"/>
  </si>
  <si>
    <t>吉野川市</t>
    <rPh sb="0" eb="4">
      <t>ヨシノガワシ</t>
    </rPh>
    <phoneticPr fontId="34"/>
  </si>
  <si>
    <t>阿波市</t>
    <rPh sb="0" eb="3">
      <t>アワシ</t>
    </rPh>
    <phoneticPr fontId="34"/>
  </si>
  <si>
    <t>美馬市</t>
    <rPh sb="0" eb="2">
      <t>ミマ</t>
    </rPh>
    <rPh sb="2" eb="3">
      <t>シ</t>
    </rPh>
    <phoneticPr fontId="34"/>
  </si>
  <si>
    <t>三好市</t>
    <rPh sb="0" eb="3">
      <t>ミヨシシ</t>
    </rPh>
    <phoneticPr fontId="34"/>
  </si>
  <si>
    <t>勝浦町</t>
    <rPh sb="0" eb="3">
      <t>カツウラチョウ</t>
    </rPh>
    <phoneticPr fontId="34"/>
  </si>
  <si>
    <t>上勝町</t>
    <rPh sb="0" eb="3">
      <t>カミカツチョウ</t>
    </rPh>
    <phoneticPr fontId="34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</si>
  <si>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4"/>
  </si>
  <si>
    <t>石井町</t>
    <rPh sb="0" eb="3">
      <t>イシイチョウ</t>
    </rPh>
    <phoneticPr fontId="34"/>
  </si>
  <si>
    <t>神山町</t>
    <rPh sb="0" eb="3">
      <t>カミヤマチョウ</t>
    </rPh>
    <phoneticPr fontId="34"/>
  </si>
  <si>
    <t>那賀町</t>
    <rPh sb="0" eb="3">
      <t>ナカチョウ</t>
    </rPh>
    <phoneticPr fontId="34"/>
  </si>
  <si>
    <t>牟岐町</t>
    <rPh sb="0" eb="2">
      <t>ムギ</t>
    </rPh>
    <rPh sb="2" eb="3">
      <t>マチ</t>
    </rPh>
    <phoneticPr fontId="34"/>
  </si>
  <si>
    <t>美波町</t>
    <rPh sb="0" eb="1">
      <t>ミ</t>
    </rPh>
    <rPh sb="1" eb="2">
      <t>ナミ</t>
    </rPh>
    <rPh sb="2" eb="3">
      <t>チョウ</t>
    </rPh>
    <phoneticPr fontId="34"/>
  </si>
  <si>
    <t>海陽町</t>
    <rPh sb="0" eb="3">
      <t>カイヨウチョウ</t>
    </rPh>
    <phoneticPr fontId="34"/>
  </si>
  <si>
    <t>松茂町</t>
    <rPh sb="0" eb="2">
      <t>マツシゲ</t>
    </rPh>
    <rPh sb="2" eb="3">
      <t>マチ</t>
    </rPh>
    <phoneticPr fontId="34"/>
  </si>
  <si>
    <t>北島町</t>
    <rPh sb="0" eb="2">
      <t>キタジマ</t>
    </rPh>
    <rPh sb="2" eb="3">
      <t>マチ</t>
    </rPh>
    <phoneticPr fontId="34"/>
  </si>
  <si>
    <t>藍住町</t>
    <rPh sb="0" eb="3">
      <t>アイズミチョウ</t>
    </rPh>
    <phoneticPr fontId="34"/>
  </si>
  <si>
    <t>板野町</t>
    <rPh sb="0" eb="2">
      <t>イタノ</t>
    </rPh>
    <rPh sb="2" eb="3">
      <t>マチ</t>
    </rPh>
    <phoneticPr fontId="34"/>
  </si>
  <si>
    <t>上板町</t>
    <rPh sb="0" eb="2">
      <t>カミイタ</t>
    </rPh>
    <rPh sb="2" eb="3">
      <t>マチ</t>
    </rPh>
    <phoneticPr fontId="34"/>
  </si>
  <si>
    <t>つるぎ町</t>
    <rPh sb="3" eb="4">
      <t>チョウ</t>
    </rPh>
    <phoneticPr fontId="34"/>
  </si>
  <si>
    <t>東みよし町</t>
    <rPh sb="0" eb="1">
      <t>ヒガシ</t>
    </rPh>
    <rPh sb="4" eb="5">
      <t>チョウ</t>
    </rPh>
    <phoneticPr fontId="34"/>
  </si>
  <si>
    <t>資料　県市町村課</t>
  </si>
  <si>
    <r>
      <rPr>
        <b/>
        <sz val="16"/>
        <rFont val="ＭＳ 明朝"/>
        <family val="1"/>
        <charset val="128"/>
      </rPr>
      <t>152　市町村別・税目別市町村税徴収状況</t>
    </r>
    <r>
      <rPr>
        <b/>
        <sz val="12"/>
        <rFont val="ＭＳ 明朝"/>
        <family val="1"/>
        <charset val="128"/>
      </rPr>
      <t>（平成29年度）</t>
    </r>
    <phoneticPr fontId="8"/>
  </si>
  <si>
    <t>（単位：千円）</t>
    <phoneticPr fontId="8"/>
  </si>
  <si>
    <t>総　額</t>
    <phoneticPr fontId="8"/>
  </si>
  <si>
    <t>普通</t>
  </si>
  <si>
    <t>税</t>
  </si>
  <si>
    <t>目的税</t>
  </si>
  <si>
    <t>市　町　村</t>
  </si>
  <si>
    <t>市町村民税</t>
  </si>
  <si>
    <t>固定資産税</t>
  </si>
  <si>
    <t>軽自動車税</t>
  </si>
  <si>
    <t>市町村たばこ税</t>
  </si>
  <si>
    <t>その他の税</t>
  </si>
  <si>
    <t>調定済額</t>
    <phoneticPr fontId="8"/>
  </si>
  <si>
    <t>収入済額</t>
    <phoneticPr fontId="8"/>
  </si>
  <si>
    <t>調定済額</t>
    <phoneticPr fontId="8"/>
  </si>
  <si>
    <t>収入済額</t>
    <phoneticPr fontId="8"/>
  </si>
  <si>
    <t>調定済額</t>
    <phoneticPr fontId="8"/>
  </si>
  <si>
    <t>調定済額</t>
  </si>
  <si>
    <t>収入済額</t>
  </si>
  <si>
    <t>平成27年度</t>
    <rPh sb="0" eb="2">
      <t>ヘイセイ</t>
    </rPh>
    <rPh sb="4" eb="6">
      <t>ネンド</t>
    </rPh>
    <phoneticPr fontId="2"/>
  </si>
  <si>
    <t>徳島市</t>
  </si>
  <si>
    <t>鳴門市</t>
  </si>
  <si>
    <t>小松島市</t>
  </si>
  <si>
    <t>阿南市</t>
  </si>
  <si>
    <t>吉野川市</t>
    <rPh sb="0" eb="3">
      <t>ヨシノガワ</t>
    </rPh>
    <phoneticPr fontId="37"/>
  </si>
  <si>
    <t>阿波市</t>
    <rPh sb="0" eb="1">
      <t>オク</t>
    </rPh>
    <rPh sb="1" eb="2">
      <t>ナミ</t>
    </rPh>
    <phoneticPr fontId="37"/>
  </si>
  <si>
    <t>美馬市</t>
    <rPh sb="0" eb="1">
      <t>ビ</t>
    </rPh>
    <rPh sb="1" eb="2">
      <t>ウマ</t>
    </rPh>
    <rPh sb="2" eb="3">
      <t>シ</t>
    </rPh>
    <phoneticPr fontId="37"/>
  </si>
  <si>
    <t>三好市</t>
    <rPh sb="0" eb="1">
      <t>サン</t>
    </rPh>
    <rPh sb="1" eb="2">
      <t>ヨシミ</t>
    </rPh>
    <rPh sb="2" eb="3">
      <t>シ</t>
    </rPh>
    <phoneticPr fontId="37"/>
  </si>
  <si>
    <t>勝浦町</t>
    <rPh sb="0" eb="1">
      <t>マサル</t>
    </rPh>
    <rPh sb="1" eb="2">
      <t>ウラ</t>
    </rPh>
    <rPh sb="2" eb="3">
      <t>チョウ</t>
    </rPh>
    <phoneticPr fontId="37"/>
  </si>
  <si>
    <t>上勝町</t>
    <rPh sb="0" eb="1">
      <t>ウエ</t>
    </rPh>
    <rPh sb="1" eb="2">
      <t>カツ</t>
    </rPh>
    <rPh sb="2" eb="3">
      <t>マチ</t>
    </rPh>
    <phoneticPr fontId="37"/>
  </si>
  <si>
    <t>佐那河内村</t>
    <rPh sb="0" eb="5">
      <t>サナゴウチソン</t>
    </rPh>
    <phoneticPr fontId="37"/>
  </si>
  <si>
    <t>石井町</t>
    <rPh sb="0" eb="1">
      <t>イシ</t>
    </rPh>
    <rPh sb="1" eb="2">
      <t>セイ</t>
    </rPh>
    <rPh sb="2" eb="3">
      <t>チョウ</t>
    </rPh>
    <phoneticPr fontId="37"/>
  </si>
  <si>
    <t>神山町</t>
    <rPh sb="0" eb="1">
      <t>カミ</t>
    </rPh>
    <rPh sb="1" eb="2">
      <t>ヤマ</t>
    </rPh>
    <rPh sb="2" eb="3">
      <t>マチ</t>
    </rPh>
    <phoneticPr fontId="37"/>
  </si>
  <si>
    <t>那賀町</t>
    <rPh sb="0" eb="1">
      <t>トモ</t>
    </rPh>
    <rPh sb="1" eb="2">
      <t>ガ</t>
    </rPh>
    <rPh sb="2" eb="3">
      <t>マチ</t>
    </rPh>
    <phoneticPr fontId="37"/>
  </si>
  <si>
    <t>牟岐町</t>
    <rPh sb="0" eb="1">
      <t>ム</t>
    </rPh>
    <rPh sb="1" eb="2">
      <t>チマタ</t>
    </rPh>
    <rPh sb="2" eb="3">
      <t>マチ</t>
    </rPh>
    <phoneticPr fontId="37"/>
  </si>
  <si>
    <t>美波町</t>
    <rPh sb="0" eb="1">
      <t>ビ</t>
    </rPh>
    <rPh sb="1" eb="2">
      <t>ナミ</t>
    </rPh>
    <rPh sb="2" eb="3">
      <t>チョウ</t>
    </rPh>
    <phoneticPr fontId="37"/>
  </si>
  <si>
    <t>海陽町</t>
    <rPh sb="0" eb="1">
      <t>ウミ</t>
    </rPh>
    <rPh sb="1" eb="2">
      <t>ヨウ</t>
    </rPh>
    <rPh sb="2" eb="3">
      <t>マチ</t>
    </rPh>
    <phoneticPr fontId="37"/>
  </si>
  <si>
    <t>松茂町</t>
    <rPh sb="0" eb="1">
      <t>マツ</t>
    </rPh>
    <rPh sb="1" eb="2">
      <t>シゲル</t>
    </rPh>
    <rPh sb="2" eb="3">
      <t>マチ</t>
    </rPh>
    <phoneticPr fontId="37"/>
  </si>
  <si>
    <t>北島町</t>
    <rPh sb="0" eb="1">
      <t>キタ</t>
    </rPh>
    <rPh sb="1" eb="2">
      <t>シマ</t>
    </rPh>
    <rPh sb="2" eb="3">
      <t>マチ</t>
    </rPh>
    <phoneticPr fontId="37"/>
  </si>
  <si>
    <t>藍住町</t>
    <rPh sb="0" eb="1">
      <t>アイ</t>
    </rPh>
    <rPh sb="1" eb="2">
      <t>ジュウ</t>
    </rPh>
    <rPh sb="2" eb="3">
      <t>マチ</t>
    </rPh>
    <phoneticPr fontId="37"/>
  </si>
  <si>
    <t>板野町</t>
    <rPh sb="0" eb="1">
      <t>イタ</t>
    </rPh>
    <rPh sb="1" eb="2">
      <t>ノ</t>
    </rPh>
    <rPh sb="2" eb="3">
      <t>チョウ</t>
    </rPh>
    <phoneticPr fontId="37"/>
  </si>
  <si>
    <t>上板町</t>
    <rPh sb="0" eb="1">
      <t>ウエ</t>
    </rPh>
    <rPh sb="1" eb="2">
      <t>イタ</t>
    </rPh>
    <rPh sb="2" eb="3">
      <t>マチ</t>
    </rPh>
    <phoneticPr fontId="37"/>
  </si>
  <si>
    <t>つるぎ町</t>
    <rPh sb="3" eb="4">
      <t>チョウ</t>
    </rPh>
    <phoneticPr fontId="37"/>
  </si>
  <si>
    <t>東みよし町</t>
    <rPh sb="0" eb="1">
      <t>ヒガシ</t>
    </rPh>
    <rPh sb="4" eb="5">
      <t>チョウ</t>
    </rPh>
    <phoneticPr fontId="37"/>
  </si>
  <si>
    <t>財政</t>
    <rPh sb="0" eb="2">
      <t>ザイセイ</t>
    </rPh>
    <phoneticPr fontId="7"/>
  </si>
  <si>
    <t>財　　　　政</t>
    <rPh sb="0" eb="1">
      <t>ザイ</t>
    </rPh>
    <rPh sb="5" eb="6">
      <t>セイ</t>
    </rPh>
    <phoneticPr fontId="7"/>
  </si>
  <si>
    <t>(料理飲食等消費税)</t>
    <phoneticPr fontId="8"/>
  </si>
  <si>
    <t>　　29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</si>
</sst>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41" formatCode="_ * #,##0_ ;_ * \-#,##0_ ;_ * &quot;-&quot;_ ;_ @_ "/>
    <numFmt numFmtId="176" formatCode="#,##0.00;[Red]#,##0.00"/>
    <numFmt numFmtId="177" formatCode="#,##0.00_);[Red]\(#,##0.00\)"/>
    <numFmt numFmtId="178" formatCode="#,##0;[Red]#,##0"/>
    <numFmt numFmtId="179" formatCode="#,##0_);[Red]\(#,##0\)"/>
    <numFmt numFmtId="180" formatCode="0_ "/>
    <numFmt numFmtId="181" formatCode="#,##0;&quot;△ &quot;#,##0"/>
  </numFmts>
  <fonts count="40">
    <font>
      <sz val="9"/>
      <color theme="1"/>
      <name val="MSP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MSP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sz val="9"/>
      <color theme="1"/>
      <name val="MSPゴシック"/>
      <family val="2"/>
      <charset val="128"/>
    </font>
    <font>
      <u/>
      <sz val="11"/>
      <color indexed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6"/>
      <color theme="1" tint="4.9989318521683403E-2"/>
      <name val="ＭＳ 明朝"/>
      <family val="1"/>
      <charset val="128"/>
    </font>
    <font>
      <b/>
      <sz val="12"/>
      <color theme="1" tint="4.9989318521683403E-2"/>
      <name val="ＭＳ 明朝"/>
      <family val="1"/>
      <charset val="128"/>
    </font>
    <font>
      <sz val="11"/>
      <color theme="1" tint="4.9989318521683403E-2"/>
      <name val="ＭＳ 明朝"/>
      <family val="1"/>
      <charset val="128"/>
    </font>
    <font>
      <sz val="10"/>
      <color theme="1" tint="4.9989318521683403E-2"/>
      <name val="ＭＳ 明朝"/>
      <family val="1"/>
      <charset val="128"/>
    </font>
    <font>
      <vertAlign val="superscript"/>
      <sz val="6"/>
      <color theme="1" tint="4.9989318521683403E-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>
      <alignment vertical="center"/>
    </xf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37" fontId="13" fillId="0" borderId="0"/>
    <xf numFmtId="37" fontId="13" fillId="0" borderId="0"/>
    <xf numFmtId="0" fontId="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468">
    <xf numFmtId="0" fontId="0" fillId="0" borderId="0" xfId="0">
      <alignment vertical="center"/>
    </xf>
    <xf numFmtId="0" fontId="4" fillId="0" borderId="0" xfId="8" applyFont="1"/>
    <xf numFmtId="0" fontId="5" fillId="0" borderId="0" xfId="8" applyFont="1"/>
    <xf numFmtId="0" fontId="6" fillId="0" borderId="0" xfId="9" applyFont="1" applyAlignment="1">
      <alignment vertical="center"/>
    </xf>
    <xf numFmtId="0" fontId="12" fillId="0" borderId="0" xfId="9" applyFont="1" applyAlignment="1">
      <alignment vertical="center"/>
    </xf>
    <xf numFmtId="0" fontId="6" fillId="0" borderId="0" xfId="9" applyFont="1" applyBorder="1" applyAlignment="1">
      <alignment vertical="center"/>
    </xf>
    <xf numFmtId="37" fontId="4" fillId="0" borderId="0" xfId="8" applyNumberFormat="1" applyFont="1"/>
    <xf numFmtId="0" fontId="11" fillId="0" borderId="0" xfId="10" applyFont="1" applyAlignment="1" applyProtection="1"/>
    <xf numFmtId="0" fontId="4" fillId="0" borderId="0" xfId="8" applyFont="1" applyAlignment="1">
      <alignment horizontal="center"/>
    </xf>
    <xf numFmtId="0" fontId="5" fillId="0" borderId="0" xfId="9" applyFont="1" applyBorder="1" applyAlignment="1">
      <alignment vertical="center"/>
    </xf>
    <xf numFmtId="37" fontId="5" fillId="0" borderId="0" xfId="9" applyNumberFormat="1" applyFont="1" applyBorder="1" applyAlignment="1">
      <alignment vertical="center"/>
    </xf>
    <xf numFmtId="0" fontId="5" fillId="0" borderId="5" xfId="9" quotePrefix="1" applyFont="1" applyBorder="1" applyAlignment="1">
      <alignment horizontal="center" vertical="center"/>
    </xf>
    <xf numFmtId="0" fontId="5" fillId="0" borderId="0" xfId="9" quotePrefix="1" applyFont="1" applyBorder="1" applyAlignment="1">
      <alignment horizontal="center" vertical="center"/>
    </xf>
    <xf numFmtId="0" fontId="5" fillId="0" borderId="5" xfId="9" applyFont="1" applyBorder="1" applyAlignment="1">
      <alignment vertical="center"/>
    </xf>
    <xf numFmtId="0" fontId="5" fillId="0" borderId="5" xfId="9" applyFont="1" applyBorder="1" applyAlignment="1">
      <alignment horizontal="distributed" vertical="center"/>
    </xf>
    <xf numFmtId="37" fontId="5" fillId="0" borderId="0" xfId="9" applyNumberFormat="1" applyFont="1" applyBorder="1" applyAlignment="1" applyProtection="1">
      <alignment vertical="center"/>
    </xf>
    <xf numFmtId="0" fontId="5" fillId="0" borderId="5" xfId="9" applyFont="1" applyBorder="1" applyAlignment="1">
      <alignment horizontal="distributed" vertical="center" wrapText="1"/>
    </xf>
    <xf numFmtId="0" fontId="5" fillId="2" borderId="5" xfId="9" applyFont="1" applyFill="1" applyBorder="1" applyAlignment="1">
      <alignment horizontal="distributed" vertical="center"/>
    </xf>
    <xf numFmtId="37" fontId="5" fillId="2" borderId="0" xfId="9" applyNumberFormat="1" applyFont="1" applyFill="1" applyBorder="1" applyAlignment="1" applyProtection="1">
      <alignment vertical="center"/>
    </xf>
    <xf numFmtId="37" fontId="5" fillId="0" borderId="0" xfId="9" applyNumberFormat="1" applyFont="1" applyBorder="1" applyAlignment="1" applyProtection="1">
      <alignment horizontal="right" vertical="center"/>
    </xf>
    <xf numFmtId="0" fontId="5" fillId="0" borderId="5" xfId="9" applyFont="1" applyBorder="1" applyAlignment="1">
      <alignment horizontal="distributed" vertical="center" shrinkToFit="1"/>
    </xf>
    <xf numFmtId="0" fontId="6" fillId="0" borderId="0" xfId="9" applyFont="1" applyBorder="1" applyAlignment="1">
      <alignment horizontal="right" vertical="center"/>
    </xf>
    <xf numFmtId="0" fontId="5" fillId="0" borderId="7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3" xfId="9" applyFont="1" applyFill="1" applyBorder="1" applyAlignment="1">
      <alignment horizontal="distributed" vertical="center"/>
    </xf>
    <xf numFmtId="37" fontId="5" fillId="0" borderId="1" xfId="9" applyNumberFormat="1" applyFont="1" applyBorder="1" applyAlignment="1" applyProtection="1">
      <alignment horizontal="right" vertical="center"/>
    </xf>
    <xf numFmtId="37" fontId="5" fillId="0" borderId="4" xfId="9" applyNumberFormat="1" applyFont="1" applyBorder="1" applyAlignment="1">
      <alignment vertical="center"/>
    </xf>
    <xf numFmtId="0" fontId="5" fillId="0" borderId="4" xfId="9" applyFont="1" applyBorder="1" applyAlignment="1">
      <alignment vertical="center"/>
    </xf>
    <xf numFmtId="37" fontId="5" fillId="0" borderId="4" xfId="9" applyNumberFormat="1" applyFont="1" applyBorder="1" applyAlignment="1" applyProtection="1">
      <alignment vertical="center"/>
    </xf>
    <xf numFmtId="37" fontId="5" fillId="2" borderId="4" xfId="9" applyNumberFormat="1" applyFont="1" applyFill="1" applyBorder="1" applyAlignment="1" applyProtection="1">
      <alignment vertical="center"/>
    </xf>
    <xf numFmtId="37" fontId="5" fillId="0" borderId="4" xfId="9" applyNumberFormat="1" applyFont="1" applyBorder="1" applyAlignment="1" applyProtection="1">
      <alignment horizontal="right" vertical="center"/>
    </xf>
    <xf numFmtId="37" fontId="5" fillId="0" borderId="2" xfId="9" applyNumberFormat="1" applyFont="1" applyBorder="1" applyAlignment="1" applyProtection="1">
      <alignment horizontal="right" vertical="center"/>
    </xf>
    <xf numFmtId="0" fontId="5" fillId="0" borderId="8" xfId="9" applyFont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0" fontId="6" fillId="0" borderId="0" xfId="8" applyFont="1"/>
    <xf numFmtId="0" fontId="4" fillId="0" borderId="0" xfId="8" applyFont="1" applyAlignment="1">
      <alignment wrapText="1"/>
    </xf>
    <xf numFmtId="0" fontId="5" fillId="0" borderId="5" xfId="9" applyFont="1" applyBorder="1" applyAlignment="1">
      <alignment horizontal="center" vertical="center"/>
    </xf>
    <xf numFmtId="0" fontId="5" fillId="0" borderId="0" xfId="9" applyFont="1"/>
    <xf numFmtId="0" fontId="5" fillId="0" borderId="0" xfId="9" applyFont="1" applyAlignment="1">
      <alignment horizontal="center"/>
    </xf>
    <xf numFmtId="0" fontId="17" fillId="0" borderId="0" xfId="10" applyFont="1" applyAlignment="1" applyProtection="1"/>
    <xf numFmtId="0" fontId="5" fillId="0" borderId="0" xfId="9" applyFont="1" applyAlignment="1">
      <alignment vertical="center"/>
    </xf>
    <xf numFmtId="0" fontId="5" fillId="0" borderId="10" xfId="12" applyFont="1" applyBorder="1" applyAlignment="1">
      <alignment vertical="center"/>
    </xf>
    <xf numFmtId="0" fontId="6" fillId="0" borderId="10" xfId="12" applyFont="1" applyBorder="1" applyAlignment="1">
      <alignment horizontal="right" vertical="center"/>
    </xf>
    <xf numFmtId="0" fontId="12" fillId="0" borderId="13" xfId="12" applyFont="1" applyBorder="1" applyAlignment="1">
      <alignment horizontal="center" vertical="center"/>
    </xf>
    <xf numFmtId="37" fontId="12" fillId="0" borderId="16" xfId="12" applyNumberFormat="1" applyFont="1" applyBorder="1" applyAlignment="1">
      <alignment vertical="center"/>
    </xf>
    <xf numFmtId="37" fontId="12" fillId="0" borderId="0" xfId="12" applyNumberFormat="1" applyFont="1" applyAlignment="1">
      <alignment vertical="center"/>
    </xf>
    <xf numFmtId="37" fontId="12" fillId="0" borderId="0" xfId="12" applyNumberFormat="1" applyFont="1" applyAlignment="1" applyProtection="1">
      <alignment horizontal="right" vertical="center"/>
    </xf>
    <xf numFmtId="37" fontId="12" fillId="0" borderId="0" xfId="12" applyNumberFormat="1" applyFont="1" applyBorder="1" applyAlignment="1">
      <alignment vertical="center"/>
    </xf>
    <xf numFmtId="0" fontId="12" fillId="0" borderId="0" xfId="12" applyFont="1" applyAlignment="1">
      <alignment vertical="center"/>
    </xf>
    <xf numFmtId="37" fontId="12" fillId="0" borderId="0" xfId="12" applyNumberFormat="1" applyFont="1" applyAlignment="1">
      <alignment horizontal="right" vertical="center"/>
    </xf>
    <xf numFmtId="0" fontId="12" fillId="0" borderId="0" xfId="12" applyFont="1" applyAlignment="1">
      <alignment horizontal="distributed" vertical="center"/>
    </xf>
    <xf numFmtId="37" fontId="12" fillId="0" borderId="0" xfId="12" applyNumberFormat="1" applyFont="1" applyBorder="1" applyAlignment="1" applyProtection="1">
      <alignment vertical="center"/>
    </xf>
    <xf numFmtId="37" fontId="12" fillId="0" borderId="0" xfId="12" applyNumberFormat="1" applyFont="1" applyBorder="1" applyAlignment="1" applyProtection="1">
      <alignment horizontal="right" vertical="center"/>
    </xf>
    <xf numFmtId="37" fontId="12" fillId="0" borderId="0" xfId="12" applyNumberFormat="1" applyFont="1" applyAlignment="1" applyProtection="1">
      <alignment vertical="center"/>
    </xf>
    <xf numFmtId="0" fontId="6" fillId="0" borderId="0" xfId="12" applyFont="1" applyAlignment="1">
      <alignment vertical="center"/>
    </xf>
    <xf numFmtId="37" fontId="6" fillId="0" borderId="16" xfId="12" applyNumberFormat="1" applyFont="1" applyBorder="1" applyAlignment="1">
      <alignment vertical="center"/>
    </xf>
    <xf numFmtId="37" fontId="6" fillId="0" borderId="0" xfId="12" applyNumberFormat="1" applyFont="1" applyAlignment="1" applyProtection="1">
      <alignment vertical="center"/>
    </xf>
    <xf numFmtId="37" fontId="6" fillId="0" borderId="0" xfId="12" applyNumberFormat="1" applyFont="1" applyAlignment="1" applyProtection="1">
      <alignment horizontal="right" vertical="center"/>
    </xf>
    <xf numFmtId="0" fontId="20" fillId="0" borderId="0" xfId="12" applyFont="1" applyBorder="1" applyAlignment="1">
      <alignment horizontal="distributed" vertical="center" shrinkToFit="1"/>
    </xf>
    <xf numFmtId="37" fontId="12" fillId="0" borderId="0" xfId="12" applyNumberFormat="1" applyFont="1" applyBorder="1" applyAlignment="1">
      <alignment horizontal="right" vertical="center"/>
    </xf>
    <xf numFmtId="0" fontId="20" fillId="0" borderId="10" xfId="12" applyFont="1" applyBorder="1" applyAlignment="1">
      <alignment horizontal="distributed" vertical="center" shrinkToFit="1"/>
    </xf>
    <xf numFmtId="37" fontId="12" fillId="0" borderId="18" xfId="12" applyNumberFormat="1" applyFont="1" applyBorder="1" applyAlignment="1">
      <alignment horizontal="right" vertical="center"/>
    </xf>
    <xf numFmtId="37" fontId="12" fillId="0" borderId="10" xfId="12" applyNumberFormat="1" applyFont="1" applyBorder="1" applyAlignment="1" applyProtection="1">
      <alignment horizontal="right" vertical="center"/>
    </xf>
    <xf numFmtId="37" fontId="6" fillId="0" borderId="10" xfId="12" applyNumberFormat="1" applyFont="1" applyBorder="1" applyAlignment="1" applyProtection="1">
      <alignment horizontal="right" vertical="center"/>
    </xf>
    <xf numFmtId="37" fontId="12" fillId="0" borderId="10" xfId="12" applyNumberFormat="1" applyFont="1" applyBorder="1" applyAlignment="1">
      <alignment horizontal="right" vertical="center"/>
    </xf>
    <xf numFmtId="0" fontId="5" fillId="0" borderId="0" xfId="12" applyFont="1" applyAlignment="1">
      <alignment vertical="center"/>
    </xf>
    <xf numFmtId="0" fontId="5" fillId="0" borderId="10" xfId="9" applyFont="1" applyBorder="1" applyAlignment="1">
      <alignment vertical="center"/>
    </xf>
    <xf numFmtId="0" fontId="6" fillId="0" borderId="10" xfId="9" applyFont="1" applyBorder="1" applyAlignment="1">
      <alignment horizontal="right" vertical="center"/>
    </xf>
    <xf numFmtId="0" fontId="12" fillId="0" borderId="13" xfId="9" applyFont="1" applyBorder="1" applyAlignment="1">
      <alignment horizontal="center" vertical="center"/>
    </xf>
    <xf numFmtId="37" fontId="12" fillId="0" borderId="16" xfId="9" applyNumberFormat="1" applyFont="1" applyBorder="1" applyAlignment="1">
      <alignment vertical="center"/>
    </xf>
    <xf numFmtId="37" fontId="12" fillId="0" borderId="0" xfId="9" applyNumberFormat="1" applyFont="1" applyAlignment="1">
      <alignment vertical="center"/>
    </xf>
    <xf numFmtId="37" fontId="12" fillId="0" borderId="0" xfId="9" applyNumberFormat="1" applyFont="1" applyAlignment="1">
      <alignment horizontal="right" vertical="center"/>
    </xf>
    <xf numFmtId="37" fontId="12" fillId="0" borderId="0" xfId="9" applyNumberFormat="1" applyFont="1" applyAlignment="1" applyProtection="1">
      <alignment horizontal="right" vertical="center"/>
    </xf>
    <xf numFmtId="0" fontId="12" fillId="0" borderId="0" xfId="9" applyFont="1" applyAlignment="1">
      <alignment horizontal="distributed" vertical="center"/>
    </xf>
    <xf numFmtId="37" fontId="12" fillId="0" borderId="0" xfId="9" applyNumberFormat="1" applyFont="1" applyAlignment="1" applyProtection="1">
      <alignment vertical="center"/>
    </xf>
    <xf numFmtId="0" fontId="12" fillId="0" borderId="0" xfId="9" applyFont="1" applyBorder="1" applyAlignment="1">
      <alignment vertical="center" shrinkToFit="1"/>
    </xf>
    <xf numFmtId="37" fontId="12" fillId="0" borderId="16" xfId="9" applyNumberFormat="1" applyFont="1" applyBorder="1" applyAlignment="1">
      <alignment horizontal="right" vertical="center"/>
    </xf>
    <xf numFmtId="37" fontId="12" fillId="0" borderId="0" xfId="9" applyNumberFormat="1" applyFont="1" applyBorder="1" applyAlignment="1">
      <alignment horizontal="right" vertical="center"/>
    </xf>
    <xf numFmtId="0" fontId="12" fillId="0" borderId="10" xfId="9" applyFont="1" applyBorder="1" applyAlignment="1">
      <alignment horizontal="left" vertical="center" shrinkToFit="1"/>
    </xf>
    <xf numFmtId="37" fontId="12" fillId="0" borderId="18" xfId="9" applyNumberFormat="1" applyFont="1" applyBorder="1" applyAlignment="1">
      <alignment horizontal="right" vertical="center"/>
    </xf>
    <xf numFmtId="37" fontId="12" fillId="0" borderId="10" xfId="9" applyNumberFormat="1" applyFont="1" applyBorder="1" applyAlignment="1">
      <alignment horizontal="right" vertical="center"/>
    </xf>
    <xf numFmtId="0" fontId="12" fillId="0" borderId="11" xfId="9" applyFont="1" applyBorder="1" applyAlignment="1">
      <alignment horizontal="center" vertical="center"/>
    </xf>
    <xf numFmtId="0" fontId="12" fillId="0" borderId="20" xfId="9" applyFont="1" applyBorder="1" applyAlignment="1">
      <alignment horizontal="center" vertical="center"/>
    </xf>
    <xf numFmtId="37" fontId="12" fillId="0" borderId="0" xfId="9" applyNumberFormat="1" applyFont="1" applyBorder="1" applyAlignment="1">
      <alignment vertical="center"/>
    </xf>
    <xf numFmtId="37" fontId="12" fillId="0" borderId="0" xfId="9" applyNumberFormat="1" applyFont="1" applyBorder="1" applyAlignment="1" applyProtection="1">
      <alignment horizontal="right" vertical="center"/>
    </xf>
    <xf numFmtId="0" fontId="12" fillId="0" borderId="0" xfId="9" applyFont="1" applyBorder="1" applyAlignment="1">
      <alignment vertical="center"/>
    </xf>
    <xf numFmtId="0" fontId="12" fillId="0" borderId="17" xfId="9" applyFont="1" applyBorder="1" applyAlignment="1">
      <alignment vertical="center"/>
    </xf>
    <xf numFmtId="0" fontId="12" fillId="0" borderId="17" xfId="9" applyFont="1" applyBorder="1" applyAlignment="1">
      <alignment horizontal="distributed" vertical="center"/>
    </xf>
    <xf numFmtId="37" fontId="12" fillId="0" borderId="0" xfId="9" applyNumberFormat="1" applyFont="1" applyBorder="1" applyAlignment="1" applyProtection="1">
      <alignment vertical="center"/>
    </xf>
    <xf numFmtId="0" fontId="12" fillId="0" borderId="0" xfId="9" applyFont="1" applyBorder="1" applyAlignment="1">
      <alignment horizontal="distributed" vertical="center"/>
    </xf>
    <xf numFmtId="0" fontId="12" fillId="0" borderId="17" xfId="9" applyFont="1" applyBorder="1" applyAlignment="1">
      <alignment vertical="center" shrinkToFit="1"/>
    </xf>
    <xf numFmtId="0" fontId="12" fillId="0" borderId="21" xfId="9" applyFont="1" applyBorder="1" applyAlignment="1">
      <alignment horizontal="left" vertical="center" shrinkToFit="1"/>
    </xf>
    <xf numFmtId="37" fontId="12" fillId="0" borderId="10" xfId="9" applyNumberFormat="1" applyFont="1" applyBorder="1" applyAlignment="1" applyProtection="1">
      <alignment horizontal="right" vertical="center"/>
    </xf>
    <xf numFmtId="0" fontId="21" fillId="0" borderId="0" xfId="10" applyFont="1" applyAlignment="1" applyProtection="1"/>
    <xf numFmtId="0" fontId="18" fillId="0" borderId="10" xfId="9" applyFont="1" applyBorder="1" applyAlignment="1">
      <alignment vertical="center"/>
    </xf>
    <xf numFmtId="0" fontId="6" fillId="0" borderId="13" xfId="9" applyFont="1" applyBorder="1" applyAlignment="1">
      <alignment horizontal="center" vertical="center"/>
    </xf>
    <xf numFmtId="37" fontId="6" fillId="0" borderId="16" xfId="9" applyNumberFormat="1" applyFont="1" applyBorder="1" applyAlignment="1">
      <alignment vertical="center"/>
    </xf>
    <xf numFmtId="37" fontId="6" fillId="0" borderId="0" xfId="9" applyNumberFormat="1" applyFont="1" applyBorder="1" applyAlignment="1">
      <alignment vertical="center"/>
    </xf>
    <xf numFmtId="37" fontId="6" fillId="0" borderId="0" xfId="9" applyNumberFormat="1" applyFont="1" applyBorder="1" applyAlignment="1" applyProtection="1">
      <alignment horizontal="right" vertical="center"/>
    </xf>
    <xf numFmtId="37" fontId="5" fillId="0" borderId="0" xfId="9" applyNumberFormat="1" applyFont="1" applyProtection="1"/>
    <xf numFmtId="37" fontId="6" fillId="0" borderId="0" xfId="9" applyNumberFormat="1" applyFont="1" applyAlignment="1" applyProtection="1">
      <alignment horizontal="right" vertical="center"/>
    </xf>
    <xf numFmtId="37" fontId="6" fillId="0" borderId="16" xfId="9" applyNumberFormat="1" applyFont="1" applyBorder="1" applyAlignment="1" applyProtection="1">
      <alignment vertical="center"/>
    </xf>
    <xf numFmtId="37" fontId="6" fillId="0" borderId="0" xfId="9" applyNumberFormat="1" applyFont="1" applyBorder="1" applyAlignment="1" applyProtection="1">
      <alignment vertical="center"/>
    </xf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distributed" vertical="center"/>
    </xf>
    <xf numFmtId="0" fontId="6" fillId="0" borderId="17" xfId="9" applyFont="1" applyBorder="1" applyAlignment="1">
      <alignment horizontal="distributed" vertical="center"/>
    </xf>
    <xf numFmtId="37" fontId="6" fillId="0" borderId="16" xfId="9" applyNumberFormat="1" applyFont="1" applyBorder="1" applyAlignment="1" applyProtection="1">
      <alignment horizontal="right" vertical="center"/>
    </xf>
    <xf numFmtId="0" fontId="6" fillId="0" borderId="10" xfId="9" applyFont="1" applyBorder="1" applyAlignment="1">
      <alignment horizontal="center" vertical="center"/>
    </xf>
    <xf numFmtId="0" fontId="6" fillId="0" borderId="10" xfId="9" applyFont="1" applyBorder="1" applyAlignment="1">
      <alignment horizontal="distributed" vertical="center"/>
    </xf>
    <xf numFmtId="37" fontId="6" fillId="0" borderId="18" xfId="9" applyNumberFormat="1" applyFont="1" applyBorder="1" applyAlignment="1" applyProtection="1">
      <alignment vertical="center"/>
    </xf>
    <xf numFmtId="37" fontId="6" fillId="0" borderId="10" xfId="9" applyNumberFormat="1" applyFont="1" applyBorder="1" applyAlignment="1" applyProtection="1">
      <alignment vertical="center"/>
    </xf>
    <xf numFmtId="37" fontId="6" fillId="0" borderId="10" xfId="9" applyNumberFormat="1" applyFont="1" applyBorder="1" applyAlignment="1" applyProtection="1">
      <alignment horizontal="right" vertical="center"/>
    </xf>
    <xf numFmtId="37" fontId="20" fillId="0" borderId="10" xfId="9" applyNumberFormat="1" applyFont="1" applyBorder="1" applyAlignment="1">
      <alignment vertical="center"/>
    </xf>
    <xf numFmtId="0" fontId="6" fillId="0" borderId="24" xfId="9" applyFont="1" applyBorder="1" applyAlignment="1">
      <alignment horizontal="center" vertical="center"/>
    </xf>
    <xf numFmtId="0" fontId="6" fillId="0" borderId="25" xfId="9" applyFont="1" applyBorder="1" applyAlignment="1">
      <alignment horizontal="center" vertical="center"/>
    </xf>
    <xf numFmtId="0" fontId="6" fillId="0" borderId="19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37" fontId="6" fillId="0" borderId="0" xfId="9" applyNumberFormat="1" applyFont="1" applyAlignment="1" applyProtection="1">
      <alignment vertical="center"/>
    </xf>
    <xf numFmtId="0" fontId="6" fillId="0" borderId="26" xfId="9" applyFont="1" applyBorder="1" applyAlignment="1">
      <alignment horizontal="center" vertical="center"/>
    </xf>
    <xf numFmtId="0" fontId="6" fillId="0" borderId="0" xfId="9" quotePrefix="1" applyFont="1" applyBorder="1" applyAlignment="1">
      <alignment horizontal="center" vertical="center"/>
    </xf>
    <xf numFmtId="38" fontId="6" fillId="0" borderId="16" xfId="13" applyFont="1" applyBorder="1" applyAlignment="1">
      <alignment vertical="center"/>
    </xf>
    <xf numFmtId="38" fontId="6" fillId="0" borderId="0" xfId="13" applyFont="1" applyAlignment="1">
      <alignment vertical="center"/>
    </xf>
    <xf numFmtId="0" fontId="6" fillId="0" borderId="27" xfId="9" quotePrefix="1" applyFont="1" applyBorder="1" applyAlignment="1">
      <alignment horizontal="center" vertical="center"/>
    </xf>
    <xf numFmtId="0" fontId="6" fillId="0" borderId="16" xfId="9" applyFont="1" applyBorder="1" applyAlignment="1">
      <alignment vertical="center"/>
    </xf>
    <xf numFmtId="0" fontId="6" fillId="0" borderId="28" xfId="9" applyFont="1" applyBorder="1" applyAlignment="1">
      <alignment vertical="center"/>
    </xf>
    <xf numFmtId="0" fontId="6" fillId="0" borderId="0" xfId="9" applyFont="1" applyAlignment="1">
      <alignment horizontal="distributed" vertical="center" shrinkToFit="1"/>
    </xf>
    <xf numFmtId="37" fontId="6" fillId="0" borderId="28" xfId="9" applyNumberFormat="1" applyFont="1" applyBorder="1" applyAlignment="1" applyProtection="1">
      <alignment horizontal="distributed" vertical="center" shrinkToFit="1"/>
    </xf>
    <xf numFmtId="0" fontId="12" fillId="0" borderId="0" xfId="9" applyFont="1" applyAlignment="1">
      <alignment horizontal="distributed" vertical="center" shrinkToFit="1"/>
    </xf>
    <xf numFmtId="37" fontId="6" fillId="0" borderId="29" xfId="9" applyNumberFormat="1" applyFont="1" applyBorder="1" applyAlignment="1" applyProtection="1">
      <alignment vertical="center"/>
    </xf>
    <xf numFmtId="0" fontId="6" fillId="0" borderId="0" xfId="9" applyFont="1" applyBorder="1" applyAlignment="1">
      <alignment horizontal="distributed" vertical="center" shrinkToFit="1"/>
    </xf>
    <xf numFmtId="0" fontId="6" fillId="0" borderId="0" xfId="9" applyFont="1" applyAlignment="1">
      <alignment horizontal="center" vertical="center" shrinkToFit="1"/>
    </xf>
    <xf numFmtId="0" fontId="6" fillId="0" borderId="10" xfId="9" applyFont="1" applyBorder="1" applyAlignment="1">
      <alignment horizontal="distributed" vertical="center" shrinkToFit="1"/>
    </xf>
    <xf numFmtId="37" fontId="6" fillId="0" borderId="30" xfId="9" applyNumberFormat="1" applyFont="1" applyBorder="1" applyAlignment="1" applyProtection="1">
      <alignment horizontal="distributed" vertical="center" shrinkToFit="1"/>
    </xf>
    <xf numFmtId="37" fontId="5" fillId="0" borderId="0" xfId="9" applyNumberFormat="1" applyFont="1"/>
    <xf numFmtId="0" fontId="6" fillId="0" borderId="12" xfId="9" applyFont="1" applyBorder="1" applyAlignment="1">
      <alignment horizontal="center" vertical="center"/>
    </xf>
    <xf numFmtId="0" fontId="6" fillId="0" borderId="31" xfId="9" applyFont="1" applyBorder="1" applyAlignment="1">
      <alignment horizontal="center" vertical="center"/>
    </xf>
    <xf numFmtId="0" fontId="6" fillId="0" borderId="20" xfId="9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/>
    </xf>
    <xf numFmtId="37" fontId="6" fillId="0" borderId="0" xfId="9" applyNumberFormat="1" applyFont="1" applyAlignment="1">
      <alignment vertical="center"/>
    </xf>
    <xf numFmtId="37" fontId="6" fillId="0" borderId="0" xfId="9" applyNumberFormat="1" applyFont="1" applyFill="1" applyBorder="1" applyAlignment="1" applyProtection="1">
      <alignment vertical="center"/>
    </xf>
    <xf numFmtId="37" fontId="6" fillId="0" borderId="10" xfId="9" applyNumberFormat="1" applyFont="1" applyBorder="1" applyAlignment="1">
      <alignment vertical="center"/>
    </xf>
    <xf numFmtId="0" fontId="5" fillId="0" borderId="0" xfId="9" applyFont="1" applyBorder="1"/>
    <xf numFmtId="0" fontId="4" fillId="0" borderId="0" xfId="9" applyFont="1"/>
    <xf numFmtId="0" fontId="4" fillId="0" borderId="0" xfId="9" applyFont="1" applyAlignment="1">
      <alignment horizontal="right" vertical="center"/>
    </xf>
    <xf numFmtId="0" fontId="4" fillId="0" borderId="0" xfId="9" applyFont="1" applyAlignment="1">
      <alignment vertical="center"/>
    </xf>
    <xf numFmtId="0" fontId="6" fillId="0" borderId="13" xfId="12" applyFont="1" applyFill="1" applyBorder="1" applyAlignment="1">
      <alignment horizontal="center" vertical="center"/>
    </xf>
    <xf numFmtId="37" fontId="6" fillId="0" borderId="0" xfId="9" applyNumberFormat="1" applyFont="1" applyFill="1" applyAlignment="1" applyProtection="1">
      <alignment vertical="center"/>
    </xf>
    <xf numFmtId="37" fontId="24" fillId="0" borderId="0" xfId="9" applyNumberFormat="1" applyFont="1" applyAlignment="1">
      <alignment vertical="center"/>
    </xf>
    <xf numFmtId="38" fontId="4" fillId="0" borderId="0" xfId="9" applyNumberFormat="1" applyFont="1"/>
    <xf numFmtId="37" fontId="6" fillId="0" borderId="17" xfId="9" applyNumberFormat="1" applyFont="1" applyBorder="1" applyAlignment="1" applyProtection="1">
      <alignment vertical="center"/>
    </xf>
    <xf numFmtId="38" fontId="6" fillId="0" borderId="0" xfId="14" applyFont="1" applyFill="1" applyAlignment="1">
      <alignment vertical="center"/>
    </xf>
    <xf numFmtId="37" fontId="6" fillId="0" borderId="17" xfId="9" applyNumberFormat="1" applyFont="1" applyBorder="1" applyAlignment="1" applyProtection="1">
      <alignment horizontal="right" vertical="center"/>
    </xf>
    <xf numFmtId="38" fontId="24" fillId="0" borderId="0" xfId="9" applyNumberFormat="1" applyFont="1" applyAlignment="1">
      <alignment vertical="center"/>
    </xf>
    <xf numFmtId="0" fontId="6" fillId="0" borderId="17" xfId="9" applyFont="1" applyBorder="1" applyAlignment="1">
      <alignment horizontal="right" vertical="center"/>
    </xf>
    <xf numFmtId="3" fontId="24" fillId="0" borderId="0" xfId="9" applyNumberFormat="1" applyFont="1" applyAlignment="1">
      <alignment vertical="center"/>
    </xf>
    <xf numFmtId="0" fontId="24" fillId="0" borderId="0" xfId="9" applyFont="1" applyAlignment="1">
      <alignment vertical="center"/>
    </xf>
    <xf numFmtId="38" fontId="24" fillId="0" borderId="0" xfId="15" applyFont="1" applyFill="1" applyAlignment="1">
      <alignment vertical="center"/>
    </xf>
    <xf numFmtId="38" fontId="6" fillId="0" borderId="0" xfId="15" applyFont="1" applyFill="1" applyAlignment="1">
      <alignment vertical="center"/>
    </xf>
    <xf numFmtId="38" fontId="6" fillId="0" borderId="0" xfId="9" applyNumberFormat="1" applyFont="1" applyAlignment="1">
      <alignment vertical="center"/>
    </xf>
    <xf numFmtId="38" fontId="6" fillId="0" borderId="0" xfId="16" applyFont="1" applyAlignment="1">
      <alignment vertical="center"/>
    </xf>
    <xf numFmtId="38" fontId="24" fillId="0" borderId="0" xfId="15" applyFont="1" applyFill="1" applyAlignment="1">
      <alignment horizontal="right" vertical="center"/>
    </xf>
    <xf numFmtId="38" fontId="6" fillId="0" borderId="0" xfId="15" applyFont="1" applyFill="1" applyAlignment="1">
      <alignment horizontal="right" vertical="center"/>
    </xf>
    <xf numFmtId="0" fontId="6" fillId="0" borderId="0" xfId="9" applyFont="1" applyFill="1" applyAlignment="1">
      <alignment vertical="center"/>
    </xf>
    <xf numFmtId="37" fontId="6" fillId="0" borderId="0" xfId="12" applyNumberFormat="1" applyFont="1" applyFill="1" applyBorder="1" applyAlignment="1">
      <alignment vertical="center"/>
    </xf>
    <xf numFmtId="0" fontId="6" fillId="0" borderId="21" xfId="9" applyFont="1" applyBorder="1" applyAlignment="1">
      <alignment horizontal="right" vertical="center"/>
    </xf>
    <xf numFmtId="37" fontId="6" fillId="0" borderId="10" xfId="12" applyNumberFormat="1" applyFont="1" applyFill="1" applyBorder="1" applyAlignment="1">
      <alignment vertical="center"/>
    </xf>
    <xf numFmtId="0" fontId="4" fillId="0" borderId="0" xfId="17" applyFont="1"/>
    <xf numFmtId="0" fontId="27" fillId="0" borderId="0" xfId="9" applyFont="1" applyAlignment="1">
      <alignment vertical="center"/>
    </xf>
    <xf numFmtId="176" fontId="27" fillId="0" borderId="10" xfId="9" applyNumberFormat="1" applyFont="1" applyBorder="1" applyAlignment="1">
      <alignment vertical="center"/>
    </xf>
    <xf numFmtId="0" fontId="27" fillId="0" borderId="10" xfId="9" applyFont="1" applyBorder="1" applyAlignment="1">
      <alignment vertical="center"/>
    </xf>
    <xf numFmtId="0" fontId="28" fillId="0" borderId="10" xfId="9" applyFont="1" applyBorder="1" applyAlignment="1">
      <alignment horizontal="right" vertical="center"/>
    </xf>
    <xf numFmtId="0" fontId="28" fillId="0" borderId="20" xfId="9" applyFont="1" applyBorder="1" applyAlignment="1">
      <alignment horizontal="center" vertical="center"/>
    </xf>
    <xf numFmtId="176" fontId="4" fillId="0" borderId="0" xfId="17" applyNumberFormat="1" applyFont="1"/>
    <xf numFmtId="37" fontId="28" fillId="0" borderId="0" xfId="9" applyNumberFormat="1" applyFont="1" applyAlignment="1" applyProtection="1">
      <alignment horizontal="center" vertical="center"/>
    </xf>
    <xf numFmtId="37" fontId="28" fillId="0" borderId="0" xfId="9" applyNumberFormat="1" applyFont="1" applyAlignment="1" applyProtection="1">
      <alignment horizontal="right" vertical="center"/>
    </xf>
    <xf numFmtId="176" fontId="28" fillId="0" borderId="35" xfId="9" applyNumberFormat="1" applyFont="1" applyFill="1" applyBorder="1" applyAlignment="1">
      <alignment vertical="center"/>
    </xf>
    <xf numFmtId="176" fontId="24" fillId="0" borderId="14" xfId="9" applyNumberFormat="1" applyFont="1" applyFill="1" applyBorder="1" applyAlignment="1">
      <alignment vertical="center"/>
    </xf>
    <xf numFmtId="37" fontId="28" fillId="0" borderId="0" xfId="9" applyNumberFormat="1" applyFont="1" applyAlignment="1" applyProtection="1">
      <alignment horizontal="distributed" vertical="center"/>
    </xf>
    <xf numFmtId="176" fontId="28" fillId="0" borderId="16" xfId="9" applyNumberFormat="1" applyFont="1" applyFill="1" applyBorder="1" applyAlignment="1">
      <alignment vertical="center"/>
    </xf>
    <xf numFmtId="176" fontId="24" fillId="0" borderId="0" xfId="9" applyNumberFormat="1" applyFont="1" applyFill="1" applyAlignment="1">
      <alignment vertical="center"/>
    </xf>
    <xf numFmtId="0" fontId="28" fillId="0" borderId="0" xfId="9" applyFont="1" applyAlignment="1">
      <alignment vertical="center"/>
    </xf>
    <xf numFmtId="177" fontId="28" fillId="0" borderId="16" xfId="9" applyNumberFormat="1" applyFont="1" applyFill="1" applyBorder="1" applyAlignment="1">
      <alignment vertical="center"/>
    </xf>
    <xf numFmtId="177" fontId="24" fillId="0" borderId="0" xfId="9" applyNumberFormat="1" applyFont="1" applyFill="1" applyAlignment="1">
      <alignment vertical="center"/>
    </xf>
    <xf numFmtId="37" fontId="28" fillId="0" borderId="0" xfId="9" quotePrefix="1" applyNumberFormat="1" applyFont="1" applyAlignment="1" applyProtection="1">
      <alignment horizontal="right" vertical="center"/>
    </xf>
    <xf numFmtId="178" fontId="28" fillId="0" borderId="16" xfId="9" applyNumberFormat="1" applyFont="1" applyFill="1" applyBorder="1" applyAlignment="1">
      <alignment vertical="center"/>
    </xf>
    <xf numFmtId="178" fontId="24" fillId="0" borderId="0" xfId="9" applyNumberFormat="1" applyFont="1" applyFill="1" applyAlignment="1">
      <alignment vertical="center"/>
    </xf>
    <xf numFmtId="179" fontId="24" fillId="0" borderId="0" xfId="9" applyNumberFormat="1" applyFont="1" applyFill="1" applyAlignment="1">
      <alignment horizontal="right" vertical="center"/>
    </xf>
    <xf numFmtId="178" fontId="24" fillId="0" borderId="0" xfId="9" applyNumberFormat="1" applyFont="1" applyFill="1" applyBorder="1" applyAlignment="1">
      <alignment vertical="center"/>
    </xf>
    <xf numFmtId="178" fontId="24" fillId="0" borderId="0" xfId="9" applyNumberFormat="1" applyFont="1" applyFill="1" applyAlignment="1">
      <alignment horizontal="right" vertical="center"/>
    </xf>
    <xf numFmtId="37" fontId="28" fillId="0" borderId="10" xfId="9" applyNumberFormat="1" applyFont="1" applyBorder="1" applyAlignment="1" applyProtection="1">
      <alignment horizontal="right" vertical="center"/>
    </xf>
    <xf numFmtId="178" fontId="28" fillId="0" borderId="18" xfId="9" applyNumberFormat="1" applyFont="1" applyFill="1" applyBorder="1" applyAlignment="1">
      <alignment horizontal="right" vertical="center"/>
    </xf>
    <xf numFmtId="178" fontId="28" fillId="0" borderId="10" xfId="9" applyNumberFormat="1" applyFont="1" applyFill="1" applyBorder="1" applyAlignment="1">
      <alignment horizontal="right" vertical="center"/>
    </xf>
    <xf numFmtId="0" fontId="6" fillId="0" borderId="0" xfId="17" applyFont="1" applyAlignment="1">
      <alignment horizontal="left" vertical="center"/>
    </xf>
    <xf numFmtId="176" fontId="6" fillId="0" borderId="0" xfId="17" applyNumberFormat="1" applyFont="1" applyAlignment="1">
      <alignment horizontal="left" vertical="center"/>
    </xf>
    <xf numFmtId="0" fontId="5" fillId="0" borderId="0" xfId="17" applyFont="1"/>
    <xf numFmtId="0" fontId="5" fillId="0" borderId="1" xfId="9" applyFont="1" applyBorder="1"/>
    <xf numFmtId="0" fontId="6" fillId="0" borderId="1" xfId="9" applyFont="1" applyBorder="1" applyAlignment="1">
      <alignment horizontal="distributed" vertical="center"/>
    </xf>
    <xf numFmtId="37" fontId="6" fillId="0" borderId="1" xfId="9" applyNumberFormat="1" applyFont="1" applyBorder="1" applyAlignment="1" applyProtection="1">
      <alignment horizontal="right" vertical="center"/>
    </xf>
    <xf numFmtId="178" fontId="6" fillId="0" borderId="1" xfId="9" applyNumberFormat="1" applyFont="1" applyFill="1" applyBorder="1" applyAlignment="1">
      <alignment horizontal="right" vertical="center"/>
    </xf>
    <xf numFmtId="0" fontId="5" fillId="0" borderId="6" xfId="9" applyFont="1" applyBorder="1"/>
    <xf numFmtId="178" fontId="6" fillId="0" borderId="9" xfId="9" applyNumberFormat="1" applyFont="1" applyFill="1" applyBorder="1" applyAlignment="1">
      <alignment horizontal="center" vertical="center" wrapText="1"/>
    </xf>
    <xf numFmtId="178" fontId="6" fillId="0" borderId="6" xfId="9" applyNumberFormat="1" applyFont="1" applyFill="1" applyBorder="1" applyAlignment="1">
      <alignment horizontal="center" vertical="center"/>
    </xf>
    <xf numFmtId="0" fontId="6" fillId="0" borderId="0" xfId="9" applyFont="1" applyBorder="1" applyAlignment="1">
      <alignment horizontal="left" vertical="center"/>
    </xf>
    <xf numFmtId="0" fontId="6" fillId="0" borderId="0" xfId="9" applyFont="1" applyBorder="1" applyAlignment="1">
      <alignment horizontal="distributed" vertical="center"/>
    </xf>
    <xf numFmtId="37" fontId="6" fillId="0" borderId="5" xfId="9" applyNumberFormat="1" applyFont="1" applyBorder="1" applyAlignment="1" applyProtection="1">
      <alignment horizontal="right" vertical="center"/>
    </xf>
    <xf numFmtId="178" fontId="6" fillId="0" borderId="38" xfId="9" applyNumberFormat="1" applyFont="1" applyFill="1" applyBorder="1" applyAlignment="1">
      <alignment horizontal="right" vertical="center"/>
    </xf>
    <xf numFmtId="0" fontId="6" fillId="0" borderId="39" xfId="9" applyFont="1" applyFill="1" applyBorder="1" applyAlignment="1">
      <alignment horizontal="left" vertical="center"/>
    </xf>
    <xf numFmtId="178" fontId="6" fillId="0" borderId="0" xfId="9" applyNumberFormat="1" applyFont="1" applyFill="1" applyBorder="1" applyAlignment="1">
      <alignment horizontal="right" vertical="center"/>
    </xf>
    <xf numFmtId="178" fontId="6" fillId="0" borderId="39" xfId="9" applyNumberFormat="1" applyFont="1" applyFill="1" applyBorder="1" applyAlignment="1">
      <alignment horizontal="right" vertical="center"/>
    </xf>
    <xf numFmtId="178" fontId="6" fillId="0" borderId="39" xfId="9" applyNumberFormat="1" applyFont="1" applyFill="1" applyBorder="1" applyAlignment="1">
      <alignment horizontal="left" vertical="center"/>
    </xf>
    <xf numFmtId="3" fontId="6" fillId="0" borderId="0" xfId="9" applyNumberFormat="1" applyFont="1" applyFill="1" applyBorder="1" applyAlignment="1">
      <alignment vertical="center"/>
    </xf>
    <xf numFmtId="0" fontId="6" fillId="0" borderId="0" xfId="9" applyFont="1" applyAlignment="1">
      <alignment horizontal="left" vertical="center"/>
    </xf>
    <xf numFmtId="176" fontId="6" fillId="0" borderId="0" xfId="9" applyNumberFormat="1" applyFont="1" applyAlignment="1">
      <alignment horizontal="left" vertical="center"/>
    </xf>
    <xf numFmtId="0" fontId="5" fillId="0" borderId="0" xfId="18" applyFont="1"/>
    <xf numFmtId="0" fontId="5" fillId="0" borderId="10" xfId="18" applyFont="1" applyBorder="1" applyAlignment="1">
      <alignment vertical="center"/>
    </xf>
    <xf numFmtId="0" fontId="6" fillId="0" borderId="10" xfId="18" applyFont="1" applyBorder="1" applyAlignment="1">
      <alignment horizontal="right" vertical="center"/>
    </xf>
    <xf numFmtId="0" fontId="30" fillId="0" borderId="0" xfId="10" applyFont="1" applyAlignment="1" applyProtection="1"/>
    <xf numFmtId="0" fontId="6" fillId="0" borderId="16" xfId="18" applyFont="1" applyBorder="1" applyAlignment="1">
      <alignment horizontal="center" vertical="center" shrinkToFit="1"/>
    </xf>
    <xf numFmtId="0" fontId="6" fillId="0" borderId="16" xfId="18" applyFont="1" applyBorder="1" applyAlignment="1">
      <alignment horizontal="distributed" vertical="center"/>
    </xf>
    <xf numFmtId="0" fontId="6" fillId="0" borderId="0" xfId="18" applyFont="1"/>
    <xf numFmtId="0" fontId="6" fillId="0" borderId="13" xfId="18" applyFont="1" applyBorder="1" applyAlignment="1">
      <alignment horizontal="center" vertical="center" wrapText="1"/>
    </xf>
    <xf numFmtId="0" fontId="6" fillId="0" borderId="13" xfId="18" applyFont="1" applyBorder="1" applyAlignment="1">
      <alignment horizontal="center" vertical="center"/>
    </xf>
    <xf numFmtId="0" fontId="6" fillId="0" borderId="13" xfId="18" applyFont="1" applyBorder="1" applyAlignment="1">
      <alignment horizontal="center" vertical="center" shrinkToFit="1"/>
    </xf>
    <xf numFmtId="37" fontId="6" fillId="2" borderId="0" xfId="18" applyNumberFormat="1" applyFont="1" applyFill="1" applyAlignment="1" applyProtection="1">
      <alignment horizontal="right" vertical="center"/>
    </xf>
    <xf numFmtId="0" fontId="6" fillId="0" borderId="0" xfId="18" applyFont="1" applyBorder="1" applyAlignment="1">
      <alignment horizontal="center" vertical="center"/>
    </xf>
    <xf numFmtId="0" fontId="6" fillId="0" borderId="0" xfId="18" applyFont="1" applyBorder="1" applyAlignment="1">
      <alignment vertical="center"/>
    </xf>
    <xf numFmtId="0" fontId="6" fillId="0" borderId="17" xfId="18" applyFont="1" applyBorder="1" applyAlignment="1">
      <alignment horizontal="distributed" vertical="center"/>
    </xf>
    <xf numFmtId="37" fontId="6" fillId="0" borderId="0" xfId="18" applyNumberFormat="1" applyFont="1"/>
    <xf numFmtId="0" fontId="6" fillId="0" borderId="0" xfId="18" applyFont="1" applyAlignment="1">
      <alignment vertical="center"/>
    </xf>
    <xf numFmtId="0" fontId="32" fillId="0" borderId="0" xfId="18" applyFont="1"/>
    <xf numFmtId="0" fontId="6" fillId="0" borderId="0" xfId="18" applyFont="1" applyAlignment="1">
      <alignment horizontal="center" vertical="center"/>
    </xf>
    <xf numFmtId="0" fontId="6" fillId="0" borderId="10" xfId="18" applyFont="1" applyBorder="1" applyAlignment="1">
      <alignment horizontal="center" vertical="center"/>
    </xf>
    <xf numFmtId="0" fontId="6" fillId="0" borderId="10" xfId="18" applyFont="1" applyBorder="1" applyAlignment="1">
      <alignment vertical="center"/>
    </xf>
    <xf numFmtId="37" fontId="6" fillId="2" borderId="10" xfId="18" applyNumberFormat="1" applyFont="1" applyFill="1" applyBorder="1" applyAlignment="1" applyProtection="1">
      <alignment horizontal="right" vertical="center"/>
    </xf>
    <xf numFmtId="37" fontId="6" fillId="2" borderId="1" xfId="18" applyNumberFormat="1" applyFont="1" applyFill="1" applyBorder="1" applyAlignment="1" applyProtection="1">
      <alignment horizontal="right" vertical="center"/>
    </xf>
    <xf numFmtId="0" fontId="32" fillId="0" borderId="0" xfId="18" applyFont="1" applyAlignment="1">
      <alignment vertical="center"/>
    </xf>
    <xf numFmtId="0" fontId="32" fillId="0" borderId="0" xfId="18" applyFont="1" applyBorder="1" applyAlignment="1">
      <alignment vertical="center"/>
    </xf>
    <xf numFmtId="0" fontId="32" fillId="0" borderId="40" xfId="18" applyFont="1" applyBorder="1" applyAlignment="1">
      <alignment vertical="center"/>
    </xf>
    <xf numFmtId="37" fontId="21" fillId="0" borderId="0" xfId="10" applyNumberFormat="1" applyFont="1" applyAlignment="1" applyProtection="1"/>
    <xf numFmtId="37" fontId="5" fillId="0" borderId="0" xfId="19" applyFont="1"/>
    <xf numFmtId="37" fontId="6" fillId="0" borderId="0" xfId="19" applyFont="1"/>
    <xf numFmtId="37" fontId="6" fillId="0" borderId="41" xfId="19" applyFont="1" applyBorder="1" applyAlignment="1" applyProtection="1">
      <alignment horizontal="left" vertical="center"/>
    </xf>
    <xf numFmtId="37" fontId="6" fillId="0" borderId="41" xfId="19" applyFont="1" applyBorder="1" applyAlignment="1">
      <alignment vertical="center"/>
    </xf>
    <xf numFmtId="37" fontId="6" fillId="0" borderId="41" xfId="19" applyFont="1" applyBorder="1" applyAlignment="1" applyProtection="1">
      <alignment horizontal="right" vertical="center"/>
    </xf>
    <xf numFmtId="37" fontId="6" fillId="0" borderId="0" xfId="19" applyFont="1" applyBorder="1"/>
    <xf numFmtId="37" fontId="31" fillId="0" borderId="0" xfId="19" applyFont="1"/>
    <xf numFmtId="37" fontId="20" fillId="0" borderId="0" xfId="19" applyFont="1" applyAlignment="1">
      <alignment vertical="center"/>
    </xf>
    <xf numFmtId="37" fontId="31" fillId="0" borderId="0" xfId="19" applyFont="1" applyBorder="1"/>
    <xf numFmtId="37" fontId="20" fillId="0" borderId="0" xfId="19" applyFont="1"/>
    <xf numFmtId="37" fontId="20" fillId="0" borderId="46" xfId="19" applyFont="1" applyBorder="1" applyAlignment="1" applyProtection="1">
      <alignment horizontal="left" vertical="center" shrinkToFit="1"/>
    </xf>
    <xf numFmtId="37" fontId="20" fillId="0" borderId="46" xfId="19" applyFont="1" applyBorder="1" applyAlignment="1" applyProtection="1">
      <alignment horizontal="center" vertical="center" shrinkToFit="1"/>
    </xf>
    <xf numFmtId="37" fontId="20" fillId="0" borderId="46" xfId="19" quotePrefix="1" applyFont="1" applyBorder="1" applyAlignment="1" applyProtection="1">
      <alignment horizontal="center" vertical="center" shrinkToFit="1"/>
    </xf>
    <xf numFmtId="37" fontId="20" fillId="0" borderId="0" xfId="19" applyFont="1" applyBorder="1"/>
    <xf numFmtId="37" fontId="20" fillId="0" borderId="47" xfId="19" applyFont="1" applyBorder="1" applyAlignment="1">
      <alignment vertical="center"/>
    </xf>
    <xf numFmtId="37" fontId="20" fillId="0" borderId="48" xfId="19" applyFont="1" applyBorder="1" applyAlignment="1" applyProtection="1">
      <alignment horizontal="center" vertical="center"/>
    </xf>
    <xf numFmtId="37" fontId="8" fillId="0" borderId="44" xfId="19" applyFont="1" applyBorder="1" applyAlignment="1" applyProtection="1">
      <alignment horizontal="left" vertical="center"/>
    </xf>
    <xf numFmtId="181" fontId="20" fillId="0" borderId="0" xfId="19" applyNumberFormat="1" applyFont="1" applyAlignment="1">
      <alignment vertical="center"/>
    </xf>
    <xf numFmtId="49" fontId="8" fillId="0" borderId="44" xfId="19" quotePrefix="1" applyNumberFormat="1" applyFont="1" applyBorder="1" applyAlignment="1" applyProtection="1">
      <alignment horizontal="left" vertical="center"/>
    </xf>
    <xf numFmtId="37" fontId="20" fillId="0" borderId="0" xfId="19" applyFont="1" applyBorder="1" applyAlignment="1">
      <alignment vertical="center"/>
    </xf>
    <xf numFmtId="181" fontId="20" fillId="0" borderId="46" xfId="19" applyNumberFormat="1" applyFont="1" applyBorder="1" applyAlignment="1">
      <alignment vertical="center"/>
    </xf>
    <xf numFmtId="181" fontId="20" fillId="0" borderId="0" xfId="19" applyNumberFormat="1" applyFont="1" applyAlignment="1" applyProtection="1">
      <alignment vertical="center"/>
    </xf>
    <xf numFmtId="181" fontId="20" fillId="0" borderId="0" xfId="19" applyNumberFormat="1" applyFont="1" applyBorder="1" applyAlignment="1" applyProtection="1">
      <alignment vertical="center"/>
    </xf>
    <xf numFmtId="181" fontId="20" fillId="0" borderId="0" xfId="19" applyNumberFormat="1" applyFont="1" applyBorder="1" applyAlignment="1">
      <alignment vertical="center"/>
    </xf>
    <xf numFmtId="37" fontId="20" fillId="0" borderId="0" xfId="19" applyFont="1" applyBorder="1" applyAlignment="1" applyProtection="1">
      <alignment horizontal="distributed" vertical="center"/>
    </xf>
    <xf numFmtId="181" fontId="20" fillId="0" borderId="46" xfId="19" applyNumberFormat="1" applyFont="1" applyBorder="1" applyAlignment="1" applyProtection="1">
      <alignment vertical="center"/>
    </xf>
    <xf numFmtId="181" fontId="20" fillId="0" borderId="0" xfId="19" applyNumberFormat="1" applyFont="1" applyBorder="1" applyAlignment="1" applyProtection="1">
      <alignment horizontal="right" vertical="center"/>
    </xf>
    <xf numFmtId="181" fontId="20" fillId="0" borderId="0" xfId="19" applyNumberFormat="1" applyFont="1" applyAlignment="1">
      <alignment horizontal="right" vertical="center"/>
    </xf>
    <xf numFmtId="181" fontId="20" fillId="0" borderId="0" xfId="19" applyNumberFormat="1" applyFont="1" applyBorder="1" applyAlignment="1" applyProtection="1">
      <alignment vertical="center" shrinkToFit="1"/>
    </xf>
    <xf numFmtId="37" fontId="20" fillId="0" borderId="44" xfId="19" applyFont="1" applyBorder="1" applyAlignment="1">
      <alignment horizontal="distributed" vertical="center"/>
    </xf>
    <xf numFmtId="37" fontId="20" fillId="0" borderId="44" xfId="19" applyFont="1" applyBorder="1" applyAlignment="1" applyProtection="1">
      <alignment horizontal="distributed" vertical="center"/>
    </xf>
    <xf numFmtId="37" fontId="20" fillId="0" borderId="44" xfId="19" applyFont="1" applyBorder="1" applyAlignment="1">
      <alignment horizontal="center" vertical="center" shrinkToFit="1"/>
    </xf>
    <xf numFmtId="181" fontId="20" fillId="0" borderId="0" xfId="19" quotePrefix="1" applyNumberFormat="1" applyFont="1" applyBorder="1" applyAlignment="1" applyProtection="1">
      <alignment horizontal="right" vertical="center"/>
    </xf>
    <xf numFmtId="181" fontId="20" fillId="0" borderId="0" xfId="19" applyNumberFormat="1" applyFont="1" applyFill="1" applyBorder="1" applyAlignment="1" applyProtection="1">
      <alignment vertical="center"/>
    </xf>
    <xf numFmtId="37" fontId="20" fillId="0" borderId="41" xfId="19" applyFont="1" applyBorder="1" applyAlignment="1" applyProtection="1">
      <alignment vertical="center" shrinkToFit="1"/>
    </xf>
    <xf numFmtId="181" fontId="20" fillId="0" borderId="49" xfId="19" applyNumberFormat="1" applyFont="1" applyBorder="1" applyAlignment="1">
      <alignment vertical="center"/>
    </xf>
    <xf numFmtId="181" fontId="20" fillId="0" borderId="41" xfId="19" applyNumberFormat="1" applyFont="1" applyBorder="1" applyAlignment="1" applyProtection="1">
      <alignment vertical="center"/>
    </xf>
    <xf numFmtId="181" fontId="20" fillId="0" borderId="41" xfId="19" applyNumberFormat="1" applyFont="1" applyBorder="1" applyAlignment="1">
      <alignment vertical="center"/>
    </xf>
    <xf numFmtId="181" fontId="20" fillId="0" borderId="41" xfId="19" applyNumberFormat="1" applyFont="1" applyBorder="1" applyAlignment="1" applyProtection="1">
      <alignment horizontal="right" vertical="center"/>
    </xf>
    <xf numFmtId="37" fontId="6" fillId="0" borderId="0" xfId="19" applyFont="1" applyBorder="1" applyAlignment="1" applyProtection="1">
      <alignment horizontal="left" vertical="center"/>
    </xf>
    <xf numFmtId="37" fontId="31" fillId="0" borderId="0" xfId="19" applyFont="1" applyBorder="1" applyAlignment="1">
      <alignment vertical="center"/>
    </xf>
    <xf numFmtId="37" fontId="5" fillId="0" borderId="0" xfId="19" applyFont="1" applyBorder="1"/>
    <xf numFmtId="37" fontId="5" fillId="0" borderId="0" xfId="20" applyFont="1"/>
    <xf numFmtId="37" fontId="5" fillId="0" borderId="0" xfId="20" applyFont="1" applyAlignment="1">
      <alignment horizontal="centerContinuous"/>
    </xf>
    <xf numFmtId="37" fontId="5" fillId="0" borderId="0" xfId="20" applyFont="1" applyBorder="1" applyAlignment="1">
      <alignment horizontal="centerContinuous"/>
    </xf>
    <xf numFmtId="37" fontId="35" fillId="0" borderId="0" xfId="10" applyNumberFormat="1" applyFont="1" applyAlignment="1" applyProtection="1"/>
    <xf numFmtId="37" fontId="36" fillId="0" borderId="0" xfId="20" applyFont="1" applyBorder="1" applyAlignment="1">
      <alignment vertical="center"/>
    </xf>
    <xf numFmtId="37" fontId="37" fillId="0" borderId="0" xfId="20" applyFont="1" applyAlignment="1">
      <alignment vertical="center"/>
    </xf>
    <xf numFmtId="37" fontId="36" fillId="0" borderId="0" xfId="20" applyFont="1" applyAlignment="1">
      <alignment vertical="center"/>
    </xf>
    <xf numFmtId="37" fontId="36" fillId="0" borderId="0" xfId="20" applyFont="1" applyAlignment="1">
      <alignment horizontal="centerContinuous" vertical="center"/>
    </xf>
    <xf numFmtId="37" fontId="36" fillId="0" borderId="0" xfId="20" applyFont="1"/>
    <xf numFmtId="37" fontId="5" fillId="0" borderId="10" xfId="20" applyFont="1" applyBorder="1" applyAlignment="1">
      <alignment vertical="center"/>
    </xf>
    <xf numFmtId="37" fontId="5" fillId="0" borderId="0" xfId="20" applyFont="1" applyBorder="1" applyAlignment="1">
      <alignment vertical="center"/>
    </xf>
    <xf numFmtId="37" fontId="5" fillId="0" borderId="0" xfId="20" applyFont="1" applyBorder="1"/>
    <xf numFmtId="37" fontId="5" fillId="0" borderId="0" xfId="20" applyFont="1" applyAlignment="1">
      <alignment horizontal="center" vertical="center"/>
    </xf>
    <xf numFmtId="37" fontId="12" fillId="0" borderId="0" xfId="20" applyFont="1" applyAlignment="1">
      <alignment vertical="center"/>
    </xf>
    <xf numFmtId="37" fontId="12" fillId="0" borderId="13" xfId="20" applyFont="1" applyBorder="1" applyAlignment="1">
      <alignment vertical="center"/>
    </xf>
    <xf numFmtId="37" fontId="12" fillId="0" borderId="19" xfId="20" applyFont="1" applyBorder="1" applyAlignment="1">
      <alignment vertical="center"/>
    </xf>
    <xf numFmtId="37" fontId="12" fillId="0" borderId="0" xfId="20" applyFont="1" applyBorder="1" applyAlignment="1">
      <alignment vertical="center"/>
    </xf>
    <xf numFmtId="37" fontId="12" fillId="0" borderId="0" xfId="20" applyFont="1" applyBorder="1" applyAlignment="1">
      <alignment horizontal="centerContinuous" vertical="center"/>
    </xf>
    <xf numFmtId="37" fontId="12" fillId="0" borderId="0" xfId="20" applyFont="1" applyAlignment="1">
      <alignment horizontal="center" vertical="center"/>
    </xf>
    <xf numFmtId="37" fontId="12" fillId="0" borderId="13" xfId="20" applyFont="1" applyBorder="1" applyAlignment="1">
      <alignment horizontal="center" vertical="center"/>
    </xf>
    <xf numFmtId="37" fontId="12" fillId="0" borderId="51" xfId="20" applyFont="1" applyBorder="1" applyAlignment="1">
      <alignment horizontal="center" vertical="center"/>
    </xf>
    <xf numFmtId="37" fontId="12" fillId="0" borderId="19" xfId="20" applyFont="1" applyBorder="1" applyAlignment="1">
      <alignment horizontal="center" vertical="center"/>
    </xf>
    <xf numFmtId="37" fontId="12" fillId="0" borderId="0" xfId="20" applyFont="1" applyBorder="1" applyAlignment="1">
      <alignment horizontal="center" vertical="center"/>
    </xf>
    <xf numFmtId="37" fontId="12" fillId="0" borderId="0" xfId="20" applyFont="1"/>
    <xf numFmtId="37" fontId="12" fillId="0" borderId="17" xfId="20" applyFont="1" applyBorder="1" applyAlignment="1">
      <alignment horizontal="center" vertical="center"/>
    </xf>
    <xf numFmtId="37" fontId="12" fillId="0" borderId="0" xfId="20" applyNumberFormat="1" applyFont="1" applyAlignment="1" applyProtection="1">
      <alignment vertical="center"/>
    </xf>
    <xf numFmtId="37" fontId="12" fillId="0" borderId="0" xfId="20" applyNumberFormat="1" applyFont="1" applyBorder="1" applyProtection="1"/>
    <xf numFmtId="37" fontId="12" fillId="0" borderId="0" xfId="20" applyNumberFormat="1" applyFont="1" applyProtection="1"/>
    <xf numFmtId="37" fontId="12" fillId="0" borderId="17" xfId="20" applyFont="1" applyBorder="1" applyAlignment="1">
      <alignment horizontal="distributed" vertical="center"/>
    </xf>
    <xf numFmtId="37" fontId="12" fillId="0" borderId="0" xfId="20" applyNumberFormat="1" applyFont="1" applyFill="1" applyAlignment="1" applyProtection="1">
      <alignment vertical="center"/>
    </xf>
    <xf numFmtId="37" fontId="12" fillId="0" borderId="0" xfId="20" applyFont="1" applyFill="1" applyAlignment="1">
      <alignment vertical="center"/>
    </xf>
    <xf numFmtId="38" fontId="12" fillId="0" borderId="0" xfId="15" applyFont="1" applyFill="1" applyAlignment="1" applyProtection="1">
      <alignment vertical="center"/>
    </xf>
    <xf numFmtId="38" fontId="12" fillId="0" borderId="0" xfId="15" applyFont="1" applyAlignment="1" applyProtection="1">
      <alignment vertical="center"/>
    </xf>
    <xf numFmtId="37" fontId="12" fillId="0" borderId="0" xfId="20" applyNumberFormat="1" applyFont="1" applyBorder="1" applyAlignment="1" applyProtection="1">
      <alignment horizontal="right"/>
    </xf>
    <xf numFmtId="38" fontId="12" fillId="0" borderId="0" xfId="15" applyFont="1" applyFill="1" applyAlignment="1" applyProtection="1">
      <alignment horizontal="right" vertical="center"/>
    </xf>
    <xf numFmtId="38" fontId="12" fillId="0" borderId="0" xfId="15" applyFont="1" applyAlignment="1" applyProtection="1">
      <alignment horizontal="right" vertical="center"/>
    </xf>
    <xf numFmtId="37" fontId="12" fillId="0" borderId="21" xfId="20" applyFont="1" applyBorder="1" applyAlignment="1">
      <alignment horizontal="distributed" vertical="center"/>
    </xf>
    <xf numFmtId="37" fontId="12" fillId="0" borderId="10" xfId="20" applyFont="1" applyBorder="1" applyAlignment="1">
      <alignment vertical="center"/>
    </xf>
    <xf numFmtId="37" fontId="12" fillId="0" borderId="10" xfId="20" applyNumberFormat="1" applyFont="1" applyBorder="1" applyAlignment="1" applyProtection="1">
      <alignment vertical="center"/>
    </xf>
    <xf numFmtId="37" fontId="12" fillId="0" borderId="10" xfId="20" applyNumberFormat="1" applyFont="1" applyFill="1" applyBorder="1" applyAlignment="1" applyProtection="1">
      <alignment vertical="center"/>
    </xf>
    <xf numFmtId="37" fontId="12" fillId="0" borderId="0" xfId="20" applyNumberFormat="1" applyFont="1" applyBorder="1" applyAlignment="1" applyProtection="1">
      <alignment vertical="center"/>
    </xf>
    <xf numFmtId="37" fontId="5" fillId="0" borderId="32" xfId="20" applyFont="1" applyBorder="1" applyAlignment="1">
      <alignment vertical="center"/>
    </xf>
    <xf numFmtId="37" fontId="5" fillId="0" borderId="0" xfId="20" applyNumberFormat="1" applyFont="1" applyBorder="1" applyProtection="1"/>
    <xf numFmtId="37" fontId="12" fillId="0" borderId="0" xfId="20" applyFont="1" applyBorder="1"/>
    <xf numFmtId="37" fontId="5" fillId="0" borderId="0" xfId="20" applyNumberFormat="1" applyFont="1" applyProtection="1"/>
    <xf numFmtId="37" fontId="20" fillId="0" borderId="0" xfId="20" applyFont="1"/>
    <xf numFmtId="37" fontId="20" fillId="0" borderId="0" xfId="20" applyFont="1" applyBorder="1"/>
    <xf numFmtId="0" fontId="5" fillId="0" borderId="0" xfId="21" applyFont="1" applyBorder="1" applyAlignment="1"/>
    <xf numFmtId="0" fontId="17" fillId="0" borderId="0" xfId="22" applyFont="1" applyBorder="1" applyAlignment="1" applyProtection="1"/>
    <xf numFmtId="0" fontId="5" fillId="0" borderId="0" xfId="23" applyFont="1" applyBorder="1"/>
    <xf numFmtId="0" fontId="5" fillId="0" borderId="0" xfId="23" applyFont="1" applyBorder="1" applyAlignment="1"/>
    <xf numFmtId="41" fontId="5" fillId="0" borderId="0" xfId="21" applyNumberFormat="1" applyFont="1" applyBorder="1" applyAlignment="1" applyProtection="1">
      <alignment horizontal="right"/>
    </xf>
    <xf numFmtId="37" fontId="5" fillId="0" borderId="0" xfId="21" applyNumberFormat="1" applyFont="1" applyBorder="1" applyProtection="1"/>
    <xf numFmtId="37" fontId="5" fillId="0" borderId="0" xfId="21" applyNumberFormat="1" applyFont="1" applyBorder="1" applyAlignment="1" applyProtection="1">
      <alignment horizontal="right"/>
    </xf>
    <xf numFmtId="41" fontId="5" fillId="0" borderId="0" xfId="21" applyNumberFormat="1" applyFont="1" applyBorder="1" applyAlignment="1">
      <alignment horizontal="right"/>
    </xf>
    <xf numFmtId="0" fontId="5" fillId="0" borderId="0" xfId="23" applyFont="1" applyBorder="1" applyAlignment="1">
      <alignment vertical="center" wrapText="1"/>
    </xf>
    <xf numFmtId="0" fontId="5" fillId="0" borderId="0" xfId="23" applyFont="1" applyBorder="1" applyAlignment="1">
      <alignment horizontal="center"/>
    </xf>
    <xf numFmtId="0" fontId="5" fillId="0" borderId="0" xfId="23" applyFont="1" applyBorder="1" applyAlignment="1">
      <alignment horizontal="center" vertical="top"/>
    </xf>
    <xf numFmtId="0" fontId="5" fillId="0" borderId="0" xfId="23" applyFont="1" applyBorder="1" applyAlignment="1">
      <alignment horizontal="center" vertical="center" wrapText="1"/>
    </xf>
    <xf numFmtId="0" fontId="5" fillId="0" borderId="0" xfId="21" applyFont="1" applyBorder="1" applyAlignment="1">
      <alignment horizontal="center"/>
    </xf>
    <xf numFmtId="37" fontId="5" fillId="0" borderId="0" xfId="23" applyNumberFormat="1" applyFont="1" applyBorder="1" applyProtection="1"/>
    <xf numFmtId="37" fontId="5" fillId="0" borderId="0" xfId="23" applyNumberFormat="1" applyFont="1" applyBorder="1" applyAlignment="1" applyProtection="1">
      <alignment horizontal="left"/>
    </xf>
    <xf numFmtId="0" fontId="5" fillId="0" borderId="0" xfId="21" quotePrefix="1" applyFont="1" applyBorder="1" applyAlignment="1">
      <alignment horizontal="center"/>
    </xf>
    <xf numFmtId="0" fontId="5" fillId="0" borderId="0" xfId="21" applyFont="1" applyBorder="1" applyAlignment="1">
      <alignment horizontal="center" vertical="center" wrapText="1"/>
    </xf>
    <xf numFmtId="0" fontId="5" fillId="0" borderId="0" xfId="21" applyFont="1" applyBorder="1" applyAlignment="1">
      <alignment horizontal="right"/>
    </xf>
    <xf numFmtId="37" fontId="5" fillId="0" borderId="0" xfId="23" applyNumberFormat="1" applyFont="1" applyBorder="1" applyAlignment="1" applyProtection="1">
      <alignment horizontal="right"/>
    </xf>
    <xf numFmtId="0" fontId="5" fillId="0" borderId="0" xfId="21" applyFont="1" applyBorder="1"/>
    <xf numFmtId="37" fontId="5" fillId="0" borderId="0" xfId="21" applyNumberFormat="1" applyFont="1" applyBorder="1" applyAlignment="1" applyProtection="1"/>
    <xf numFmtId="37" fontId="5" fillId="0" borderId="0" xfId="21" applyNumberFormat="1" applyFont="1" applyBorder="1" applyAlignment="1" applyProtection="1">
      <alignment horizontal="center"/>
    </xf>
    <xf numFmtId="0" fontId="5" fillId="0" borderId="0" xfId="23" applyFont="1" applyBorder="1" applyAlignment="1">
      <alignment horizontal="right"/>
    </xf>
    <xf numFmtId="0" fontId="5" fillId="0" borderId="0" xfId="21" applyFont="1" applyBorder="1" applyAlignment="1">
      <alignment horizontal="center" vertical="center"/>
    </xf>
    <xf numFmtId="37" fontId="38" fillId="3" borderId="0" xfId="23" applyNumberFormat="1" applyFont="1" applyFill="1" applyBorder="1" applyAlignment="1" applyProtection="1">
      <alignment vertical="top" textRotation="255"/>
    </xf>
    <xf numFmtId="0" fontId="5" fillId="0" borderId="0" xfId="21" applyFont="1" applyBorder="1" applyAlignment="1">
      <alignment horizontal="left" vertical="center"/>
    </xf>
    <xf numFmtId="0" fontId="18" fillId="0" borderId="0" xfId="21" applyFont="1" applyBorder="1" applyAlignment="1">
      <alignment horizontal="left"/>
    </xf>
    <xf numFmtId="37" fontId="38" fillId="3" borderId="0" xfId="23" applyNumberFormat="1" applyFont="1" applyFill="1" applyBorder="1" applyAlignment="1" applyProtection="1">
      <alignment horizontal="center" vertical="center"/>
    </xf>
    <xf numFmtId="37" fontId="38" fillId="3" borderId="0" xfId="23" applyNumberFormat="1" applyFont="1" applyFill="1" applyBorder="1" applyAlignment="1" applyProtection="1">
      <alignment horizontal="center" vertical="distributed" textRotation="255"/>
    </xf>
    <xf numFmtId="37" fontId="39" fillId="0" borderId="0" xfId="23" applyNumberFormat="1" applyFont="1" applyBorder="1" applyAlignment="1" applyProtection="1">
      <alignment horizontal="center"/>
    </xf>
    <xf numFmtId="37" fontId="39" fillId="0" borderId="0" xfId="23" applyNumberFormat="1" applyFont="1" applyBorder="1" applyAlignment="1" applyProtection="1"/>
    <xf numFmtId="0" fontId="5" fillId="0" borderId="0" xfId="8" applyFont="1" applyAlignment="1">
      <alignment horizontal="left" wrapText="1"/>
    </xf>
    <xf numFmtId="0" fontId="5" fillId="0" borderId="0" xfId="8" applyFont="1" applyAlignment="1">
      <alignment horizontal="left"/>
    </xf>
    <xf numFmtId="0" fontId="12" fillId="0" borderId="0" xfId="9" applyFont="1" applyAlignment="1">
      <alignment horizontal="distributed" vertical="center"/>
    </xf>
    <xf numFmtId="0" fontId="12" fillId="0" borderId="0" xfId="9" applyFont="1" applyBorder="1" applyAlignment="1">
      <alignment horizontal="distributed" vertical="center"/>
    </xf>
    <xf numFmtId="0" fontId="18" fillId="0" borderId="10" xfId="9" applyFont="1" applyBorder="1" applyAlignment="1">
      <alignment horizontal="left" vertical="center"/>
    </xf>
    <xf numFmtId="0" fontId="12" fillId="0" borderId="19" xfId="9" applyFont="1" applyBorder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2" fillId="0" borderId="0" xfId="9" applyFont="1" applyBorder="1" applyAlignment="1">
      <alignment horizontal="center" vertical="center"/>
    </xf>
    <xf numFmtId="0" fontId="12" fillId="0" borderId="17" xfId="9" applyFont="1" applyBorder="1" applyAlignment="1">
      <alignment horizontal="center" vertical="center"/>
    </xf>
    <xf numFmtId="0" fontId="12" fillId="0" borderId="17" xfId="9" applyFont="1" applyBorder="1" applyAlignment="1">
      <alignment horizontal="distributed" vertical="center"/>
    </xf>
    <xf numFmtId="0" fontId="12" fillId="0" borderId="0" xfId="9" applyFont="1" applyBorder="1" applyAlignment="1">
      <alignment horizontal="distributed" vertical="center" shrinkToFit="1"/>
    </xf>
    <xf numFmtId="0" fontId="12" fillId="0" borderId="10" xfId="9" applyFont="1" applyBorder="1" applyAlignment="1">
      <alignment horizontal="distributed" vertical="center" shrinkToFit="1"/>
    </xf>
    <xf numFmtId="0" fontId="12" fillId="0" borderId="11" xfId="9" applyFont="1" applyBorder="1" applyAlignment="1">
      <alignment horizontal="center" vertical="center"/>
    </xf>
    <xf numFmtId="0" fontId="12" fillId="0" borderId="12" xfId="9" applyFont="1" applyBorder="1" applyAlignment="1">
      <alignment horizontal="center" vertical="center"/>
    </xf>
    <xf numFmtId="0" fontId="12" fillId="0" borderId="0" xfId="9" applyFont="1" applyBorder="1" applyAlignment="1">
      <alignment horizontal="center" vertical="center" shrinkToFit="1"/>
    </xf>
    <xf numFmtId="0" fontId="12" fillId="0" borderId="10" xfId="9" applyFont="1" applyBorder="1" applyAlignment="1">
      <alignment horizontal="center" vertical="center" shrinkToFit="1"/>
    </xf>
    <xf numFmtId="0" fontId="6" fillId="0" borderId="0" xfId="9" applyFont="1" applyAlignment="1">
      <alignment horizontal="distributed" vertical="center"/>
    </xf>
    <xf numFmtId="0" fontId="6" fillId="0" borderId="17" xfId="9" applyFont="1" applyBorder="1" applyAlignment="1">
      <alignment horizontal="distributed" vertical="center"/>
    </xf>
    <xf numFmtId="0" fontId="14" fillId="0" borderId="0" xfId="9" applyFont="1" applyAlignment="1">
      <alignment horizontal="center" vertical="center"/>
    </xf>
    <xf numFmtId="0" fontId="6" fillId="0" borderId="11" xfId="9" applyFont="1" applyBorder="1" applyAlignment="1">
      <alignment horizontal="center" vertical="center"/>
    </xf>
    <xf numFmtId="0" fontId="6" fillId="0" borderId="12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28" fillId="0" borderId="0" xfId="9" applyFont="1" applyAlignment="1">
      <alignment horizontal="distributed" vertical="center"/>
    </xf>
    <xf numFmtId="0" fontId="25" fillId="0" borderId="0" xfId="9" applyFont="1" applyAlignment="1">
      <alignment horizontal="center" vertical="center"/>
    </xf>
    <xf numFmtId="0" fontId="28" fillId="0" borderId="11" xfId="9" applyFont="1" applyBorder="1" applyAlignment="1">
      <alignment horizontal="center" vertical="center"/>
    </xf>
    <xf numFmtId="0" fontId="28" fillId="0" borderId="12" xfId="9" applyFont="1" applyBorder="1" applyAlignment="1">
      <alignment horizontal="center" vertical="center"/>
    </xf>
    <xf numFmtId="0" fontId="28" fillId="0" borderId="14" xfId="9" applyFont="1" applyBorder="1" applyAlignment="1">
      <alignment vertical="center"/>
    </xf>
    <xf numFmtId="0" fontId="28" fillId="0" borderId="0" xfId="9" applyFont="1" applyAlignment="1">
      <alignment horizontal="center" vertical="center"/>
    </xf>
    <xf numFmtId="0" fontId="28" fillId="0" borderId="0" xfId="9" applyFont="1" applyAlignment="1">
      <alignment vertical="center"/>
    </xf>
    <xf numFmtId="0" fontId="28" fillId="0" borderId="10" xfId="9" applyFont="1" applyBorder="1" applyAlignment="1">
      <alignment horizontal="distributed" vertical="center"/>
    </xf>
    <xf numFmtId="37" fontId="20" fillId="0" borderId="43" xfId="19" applyFont="1" applyBorder="1" applyAlignment="1">
      <alignment horizontal="center" vertical="center" wrapText="1"/>
    </xf>
    <xf numFmtId="37" fontId="20" fillId="0" borderId="46" xfId="19" applyFont="1" applyBorder="1" applyAlignment="1">
      <alignment horizontal="center" vertical="center" wrapText="1"/>
    </xf>
    <xf numFmtId="37" fontId="20" fillId="0" borderId="44" xfId="19" applyFont="1" applyBorder="1" applyAlignment="1" applyProtection="1">
      <alignment horizontal="center" vertical="center"/>
    </xf>
    <xf numFmtId="37" fontId="14" fillId="0" borderId="0" xfId="19" applyFont="1" applyAlignment="1" applyProtection="1">
      <alignment horizontal="center" vertical="center"/>
    </xf>
    <xf numFmtId="37" fontId="20" fillId="0" borderId="42" xfId="19" applyFont="1" applyBorder="1" applyAlignment="1" applyProtection="1">
      <alignment horizontal="center" vertical="center"/>
    </xf>
    <xf numFmtId="37" fontId="20" fillId="0" borderId="45" xfId="19" applyFont="1" applyBorder="1" applyAlignment="1" applyProtection="1">
      <alignment horizontal="center" vertical="center"/>
    </xf>
    <xf numFmtId="37" fontId="20" fillId="0" borderId="42" xfId="19" applyFont="1" applyBorder="1" applyAlignment="1">
      <alignment horizontal="center" vertical="center" wrapText="1"/>
    </xf>
    <xf numFmtId="37" fontId="20" fillId="0" borderId="45" xfId="19" applyFont="1" applyBorder="1" applyAlignment="1">
      <alignment horizontal="center" vertical="center" wrapText="1"/>
    </xf>
    <xf numFmtId="37" fontId="20" fillId="0" borderId="42" xfId="19" applyFont="1" applyBorder="1" applyAlignment="1" applyProtection="1">
      <alignment horizontal="center" vertical="center" wrapText="1"/>
    </xf>
    <xf numFmtId="37" fontId="20" fillId="0" borderId="45" xfId="19" applyFont="1" applyBorder="1" applyAlignment="1" applyProtection="1">
      <alignment horizontal="center" vertical="center" wrapText="1"/>
    </xf>
    <xf numFmtId="37" fontId="12" fillId="0" borderId="51" xfId="20" applyFont="1" applyBorder="1" applyAlignment="1">
      <alignment horizontal="center" vertical="center"/>
    </xf>
    <xf numFmtId="37" fontId="12" fillId="0" borderId="52" xfId="20" applyFont="1" applyBorder="1" applyAlignment="1">
      <alignment horizontal="center" vertical="center"/>
    </xf>
    <xf numFmtId="37" fontId="6" fillId="0" borderId="0" xfId="20" applyFont="1" applyBorder="1" applyAlignment="1">
      <alignment horizontal="left" vertical="center"/>
    </xf>
    <xf numFmtId="37" fontId="14" fillId="0" borderId="0" xfId="20" applyFont="1" applyAlignment="1">
      <alignment horizontal="center" vertical="center"/>
    </xf>
    <xf numFmtId="37" fontId="6" fillId="0" borderId="10" xfId="20" applyFont="1" applyBorder="1" applyAlignment="1">
      <alignment horizontal="right" vertical="center"/>
    </xf>
    <xf numFmtId="37" fontId="12" fillId="0" borderId="50" xfId="20" applyFont="1" applyBorder="1" applyAlignment="1">
      <alignment horizontal="center" vertical="center"/>
    </xf>
    <xf numFmtId="37" fontId="12" fillId="0" borderId="33" xfId="20" applyFont="1" applyBorder="1" applyAlignment="1">
      <alignment horizontal="center" vertical="center"/>
    </xf>
    <xf numFmtId="37" fontId="12" fillId="0" borderId="13" xfId="20" applyFont="1" applyBorder="1" applyAlignment="1">
      <alignment horizontal="center" vertical="center"/>
    </xf>
    <xf numFmtId="37" fontId="12" fillId="0" borderId="34" xfId="20" applyFont="1" applyBorder="1" applyAlignment="1">
      <alignment horizontal="center" vertical="center"/>
    </xf>
    <xf numFmtId="37" fontId="12" fillId="0" borderId="11" xfId="20" applyFont="1" applyBorder="1" applyAlignment="1">
      <alignment horizontal="distributed" vertical="center"/>
    </xf>
    <xf numFmtId="0" fontId="12" fillId="0" borderId="32" xfId="9" applyFont="1" applyBorder="1" applyAlignment="1">
      <alignment horizontal="center" vertical="center"/>
    </xf>
    <xf numFmtId="0" fontId="12" fillId="0" borderId="13" xfId="9" applyFont="1" applyBorder="1" applyAlignment="1">
      <alignment horizontal="center" vertical="center"/>
    </xf>
    <xf numFmtId="37" fontId="12" fillId="0" borderId="24" xfId="20" applyFont="1" applyBorder="1" applyAlignment="1">
      <alignment horizontal="center" vertical="center"/>
    </xf>
    <xf numFmtId="0" fontId="6" fillId="0" borderId="0" xfId="9" applyFont="1" applyBorder="1" applyAlignment="1">
      <alignment horizontal="left" vertical="center" wrapText="1"/>
    </xf>
    <xf numFmtId="0" fontId="19" fillId="0" borderId="0" xfId="12" applyFont="1" applyBorder="1" applyAlignment="1">
      <alignment horizontal="center" vertical="center"/>
    </xf>
    <xf numFmtId="0" fontId="19" fillId="0" borderId="17" xfId="12" applyFont="1" applyBorder="1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18" fillId="0" borderId="10" xfId="12" applyFont="1" applyBorder="1" applyAlignment="1">
      <alignment horizontal="left" vertical="center"/>
    </xf>
    <xf numFmtId="0" fontId="12" fillId="0" borderId="11" xfId="12" applyFont="1" applyBorder="1" applyAlignment="1">
      <alignment horizontal="center" vertical="center"/>
    </xf>
    <xf numFmtId="0" fontId="12" fillId="0" borderId="12" xfId="12" applyFont="1" applyBorder="1" applyAlignment="1">
      <alignment horizontal="center" vertical="center"/>
    </xf>
    <xf numFmtId="0" fontId="12" fillId="0" borderId="14" xfId="12" applyFont="1" applyBorder="1" applyAlignment="1">
      <alignment horizontal="center" vertical="center"/>
    </xf>
    <xf numFmtId="0" fontId="12" fillId="0" borderId="15" xfId="12" applyFont="1" applyBorder="1" applyAlignment="1">
      <alignment horizontal="center" vertical="center"/>
    </xf>
    <xf numFmtId="0" fontId="12" fillId="0" borderId="0" xfId="12" applyFont="1" applyAlignment="1">
      <alignment horizontal="center" vertical="center"/>
    </xf>
    <xf numFmtId="0" fontId="12" fillId="0" borderId="17" xfId="12" applyFont="1" applyBorder="1" applyAlignment="1">
      <alignment horizontal="center" vertical="center"/>
    </xf>
    <xf numFmtId="0" fontId="12" fillId="0" borderId="0" xfId="12" applyFont="1" applyBorder="1" applyAlignment="1">
      <alignment horizontal="center" vertical="center" shrinkToFit="1"/>
    </xf>
    <xf numFmtId="0" fontId="12" fillId="0" borderId="10" xfId="12" applyFont="1" applyBorder="1" applyAlignment="1">
      <alignment horizontal="center" vertical="center" shrinkToFit="1"/>
    </xf>
    <xf numFmtId="0" fontId="12" fillId="0" borderId="0" xfId="12" applyFont="1" applyAlignment="1">
      <alignment horizontal="distributed" vertical="center"/>
    </xf>
    <xf numFmtId="0" fontId="12" fillId="0" borderId="17" xfId="12" applyFont="1" applyBorder="1" applyAlignment="1">
      <alignment horizontal="distributed" vertical="center"/>
    </xf>
    <xf numFmtId="0" fontId="6" fillId="0" borderId="22" xfId="9" applyFont="1" applyBorder="1" applyAlignment="1">
      <alignment horizontal="center" vertical="center"/>
    </xf>
    <xf numFmtId="0" fontId="6" fillId="0" borderId="23" xfId="9" applyFont="1" applyBorder="1" applyAlignment="1">
      <alignment horizontal="center" vertical="center"/>
    </xf>
    <xf numFmtId="0" fontId="6" fillId="0" borderId="0" xfId="9" applyFont="1" applyBorder="1" applyAlignment="1">
      <alignment horizontal="left" vertical="center"/>
    </xf>
    <xf numFmtId="0" fontId="6" fillId="0" borderId="32" xfId="9" applyFont="1" applyBorder="1" applyAlignment="1">
      <alignment horizontal="center" vertical="center"/>
    </xf>
    <xf numFmtId="0" fontId="6" fillId="0" borderId="33" xfId="9" applyFont="1" applyBorder="1" applyAlignment="1">
      <alignment horizontal="center" vertical="center"/>
    </xf>
    <xf numFmtId="0" fontId="6" fillId="0" borderId="19" xfId="9" applyFont="1" applyBorder="1" applyAlignment="1">
      <alignment horizontal="center" vertical="center"/>
    </xf>
    <xf numFmtId="0" fontId="6" fillId="0" borderId="34" xfId="9" applyFont="1" applyBorder="1" applyAlignment="1">
      <alignment horizontal="center" vertical="center"/>
    </xf>
    <xf numFmtId="0" fontId="6" fillId="0" borderId="20" xfId="9" applyFont="1" applyBorder="1" applyAlignment="1">
      <alignment horizontal="center" vertical="center"/>
    </xf>
    <xf numFmtId="0" fontId="6" fillId="0" borderId="0" xfId="9" applyFont="1" applyAlignment="1">
      <alignment horizontal="distributed" vertical="center" shrinkToFit="1"/>
    </xf>
    <xf numFmtId="0" fontId="6" fillId="0" borderId="0" xfId="9" applyFont="1" applyBorder="1" applyAlignment="1">
      <alignment horizontal="distributed" vertical="center"/>
    </xf>
    <xf numFmtId="0" fontId="6" fillId="0" borderId="10" xfId="9" applyFont="1" applyBorder="1" applyAlignment="1">
      <alignment horizontal="distributed" vertical="center"/>
    </xf>
    <xf numFmtId="0" fontId="6" fillId="0" borderId="0" xfId="9" applyFont="1" applyAlignment="1">
      <alignment horizontal="left" vertical="center"/>
    </xf>
    <xf numFmtId="0" fontId="6" fillId="0" borderId="36" xfId="9" applyFont="1" applyBorder="1" applyAlignment="1">
      <alignment horizontal="center" vertical="center" wrapText="1"/>
    </xf>
    <xf numFmtId="0" fontId="6" fillId="0" borderId="37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distributed" vertical="center"/>
    </xf>
    <xf numFmtId="0" fontId="6" fillId="0" borderId="32" xfId="9" applyFont="1" applyBorder="1" applyAlignment="1">
      <alignment horizontal="left" vertical="center"/>
    </xf>
    <xf numFmtId="180" fontId="6" fillId="0" borderId="0" xfId="18" applyNumberFormat="1" applyFont="1" applyBorder="1" applyAlignment="1">
      <alignment vertical="center" shrinkToFit="1"/>
    </xf>
    <xf numFmtId="0" fontId="9" fillId="0" borderId="0" xfId="18" applyFont="1" applyAlignment="1">
      <alignment horizontal="center" vertical="center"/>
    </xf>
    <xf numFmtId="0" fontId="6" fillId="0" borderId="32" xfId="18" applyFont="1" applyBorder="1" applyAlignment="1">
      <alignment horizontal="center" vertical="center"/>
    </xf>
    <xf numFmtId="0" fontId="6" fillId="0" borderId="33" xfId="18" applyFont="1" applyBorder="1" applyAlignment="1">
      <alignment horizontal="center" vertical="center"/>
    </xf>
    <xf numFmtId="0" fontId="6" fillId="0" borderId="19" xfId="18" applyFont="1" applyBorder="1" applyAlignment="1">
      <alignment horizontal="center" vertical="center"/>
    </xf>
    <xf numFmtId="0" fontId="6" fillId="0" borderId="34" xfId="18" applyFont="1" applyBorder="1" applyAlignment="1">
      <alignment horizontal="center" vertical="center"/>
    </xf>
    <xf numFmtId="0" fontId="6" fillId="0" borderId="20" xfId="18" applyFont="1" applyBorder="1" applyAlignment="1">
      <alignment horizontal="center" vertical="center"/>
    </xf>
    <xf numFmtId="0" fontId="6" fillId="0" borderId="11" xfId="18" applyFont="1" applyBorder="1" applyAlignment="1">
      <alignment horizontal="center" vertical="center"/>
    </xf>
    <xf numFmtId="0" fontId="6" fillId="0" borderId="12" xfId="18" applyFont="1" applyBorder="1" applyAlignment="1">
      <alignment horizontal="center" vertical="center"/>
    </xf>
    <xf numFmtId="0" fontId="6" fillId="0" borderId="14" xfId="18" applyFont="1" applyBorder="1" applyAlignment="1">
      <alignment horizontal="distributed" vertical="center"/>
    </xf>
    <xf numFmtId="0" fontId="6" fillId="0" borderId="15" xfId="18" applyFont="1" applyBorder="1" applyAlignment="1">
      <alignment horizontal="distributed" vertical="center"/>
    </xf>
    <xf numFmtId="0" fontId="6" fillId="0" borderId="0" xfId="18" applyFont="1" applyBorder="1" applyAlignment="1">
      <alignment horizontal="distributed" vertical="center"/>
    </xf>
    <xf numFmtId="0" fontId="6" fillId="0" borderId="0" xfId="18" applyFont="1" applyBorder="1" applyAlignment="1">
      <alignment horizontal="center" vertical="center"/>
    </xf>
    <xf numFmtId="0" fontId="6" fillId="0" borderId="0" xfId="18" applyFont="1" applyBorder="1" applyAlignment="1">
      <alignment horizontal="distributed" vertical="center" shrinkToFit="1"/>
    </xf>
    <xf numFmtId="0" fontId="6" fillId="0" borderId="0" xfId="18" applyFont="1" applyAlignment="1">
      <alignment horizontal="distributed" vertical="center"/>
    </xf>
    <xf numFmtId="0" fontId="6" fillId="0" borderId="17" xfId="18" applyFont="1" applyBorder="1" applyAlignment="1">
      <alignment horizontal="distributed" vertical="center"/>
    </xf>
    <xf numFmtId="0" fontId="31" fillId="0" borderId="0" xfId="18" applyFont="1" applyBorder="1" applyAlignment="1">
      <alignment vertical="center" wrapText="1" shrinkToFit="1"/>
    </xf>
    <xf numFmtId="49" fontId="6" fillId="0" borderId="0" xfId="18" applyNumberFormat="1" applyFont="1" applyBorder="1" applyAlignment="1">
      <alignment horizontal="center" vertical="center"/>
    </xf>
    <xf numFmtId="0" fontId="6" fillId="0" borderId="32" xfId="18" applyFont="1" applyBorder="1" applyAlignment="1">
      <alignment horizontal="left" vertical="center"/>
    </xf>
    <xf numFmtId="0" fontId="12" fillId="0" borderId="0" xfId="18" applyFont="1" applyBorder="1" applyAlignment="1">
      <alignment horizontal="distributed" vertical="center" shrinkToFit="1"/>
    </xf>
    <xf numFmtId="0" fontId="6" fillId="0" borderId="10" xfId="18" applyFont="1" applyBorder="1" applyAlignment="1">
      <alignment horizontal="distributed" vertical="center"/>
    </xf>
    <xf numFmtId="0" fontId="6" fillId="0" borderId="21" xfId="18" applyFont="1" applyBorder="1" applyAlignment="1">
      <alignment horizontal="distributed" vertical="center"/>
    </xf>
  </cellXfs>
  <cellStyles count="24">
    <cellStyle name="ハイパーリンク 2" xfId="10"/>
    <cellStyle name="ハイパーリンク_表紙（各章）" xfId="22"/>
    <cellStyle name="桁区切り 2" xfId="3"/>
    <cellStyle name="桁区切り 2 2" xfId="6"/>
    <cellStyle name="桁区切り 2 2 2" xfId="15"/>
    <cellStyle name="桁区切り 2 3" xfId="7"/>
    <cellStyle name="桁区切り 2 4" xfId="14"/>
    <cellStyle name="桁区切り 3" xfId="13"/>
    <cellStyle name="桁区切り 4" xfId="16"/>
    <cellStyle name="通貨 2" xfId="5"/>
    <cellStyle name="標準" xfId="0" builtinId="0"/>
    <cellStyle name="標準 2" xfId="2"/>
    <cellStyle name="標準 2 2" xfId="9"/>
    <cellStyle name="標準 2 3" xfId="11"/>
    <cellStyle name="標準 3" xfId="4"/>
    <cellStyle name="標準 3 2" xfId="12"/>
    <cellStyle name="標準 3 2 2" xfId="17"/>
    <cellStyle name="標準 3 3" xfId="1"/>
    <cellStyle name="標準 4" xfId="8"/>
    <cellStyle name="標準_163" xfId="19"/>
    <cellStyle name="標準_印刷用表154～表162" xfId="18"/>
    <cellStyle name="標準_章見出し" xfId="21"/>
    <cellStyle name="標準_表106～表107" xfId="23"/>
    <cellStyle name="標準_表16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8</xdr:row>
      <xdr:rowOff>95250</xdr:rowOff>
    </xdr:from>
    <xdr:to>
      <xdr:col>2</xdr:col>
      <xdr:colOff>276225</xdr:colOff>
      <xdr:row>9</xdr:row>
      <xdr:rowOff>200025</xdr:rowOff>
    </xdr:to>
    <xdr:sp macro="" textlink="">
      <xdr:nvSpPr>
        <xdr:cNvPr id="2" name="AutoShape 7"/>
        <xdr:cNvSpPr>
          <a:spLocks/>
        </xdr:cNvSpPr>
      </xdr:nvSpPr>
      <xdr:spPr bwMode="auto">
        <a:xfrm>
          <a:off x="2324100" y="18288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11</xdr:row>
      <xdr:rowOff>95250</xdr:rowOff>
    </xdr:from>
    <xdr:to>
      <xdr:col>2</xdr:col>
      <xdr:colOff>276225</xdr:colOff>
      <xdr:row>12</xdr:row>
      <xdr:rowOff>200025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2324100" y="23622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276225</xdr:colOff>
      <xdr:row>15</xdr:row>
      <xdr:rowOff>200025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324100" y="28956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5" name="AutoShape 10"/>
        <xdr:cNvSpPr>
          <a:spLocks/>
        </xdr:cNvSpPr>
      </xdr:nvSpPr>
      <xdr:spPr bwMode="auto">
        <a:xfrm>
          <a:off x="2324100" y="34290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95250</xdr:rowOff>
    </xdr:from>
    <xdr:to>
      <xdr:col>2</xdr:col>
      <xdr:colOff>276225</xdr:colOff>
      <xdr:row>21</xdr:row>
      <xdr:rowOff>200025</xdr:rowOff>
    </xdr:to>
    <xdr:sp macro="" textlink="">
      <xdr:nvSpPr>
        <xdr:cNvPr id="6" name="AutoShape 11"/>
        <xdr:cNvSpPr>
          <a:spLocks/>
        </xdr:cNvSpPr>
      </xdr:nvSpPr>
      <xdr:spPr bwMode="auto">
        <a:xfrm>
          <a:off x="2324100" y="39624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23</xdr:row>
      <xdr:rowOff>95250</xdr:rowOff>
    </xdr:from>
    <xdr:to>
      <xdr:col>2</xdr:col>
      <xdr:colOff>276225</xdr:colOff>
      <xdr:row>24</xdr:row>
      <xdr:rowOff>200025</xdr:rowOff>
    </xdr:to>
    <xdr:sp macro="" textlink="">
      <xdr:nvSpPr>
        <xdr:cNvPr id="7" name="AutoShape 12"/>
        <xdr:cNvSpPr>
          <a:spLocks/>
        </xdr:cNvSpPr>
      </xdr:nvSpPr>
      <xdr:spPr bwMode="auto">
        <a:xfrm>
          <a:off x="2324100" y="4495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819150" y="1219200"/>
          <a:ext cx="7620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819150" y="1219200"/>
          <a:ext cx="7620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4" name="AutoShape 2"/>
        <xdr:cNvSpPr>
          <a:spLocks/>
        </xdr:cNvSpPr>
      </xdr:nvSpPr>
      <xdr:spPr bwMode="auto">
        <a:xfrm>
          <a:off x="819150" y="1219200"/>
          <a:ext cx="7620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819150" y="1219200"/>
          <a:ext cx="76200" cy="25717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5</xdr:col>
      <xdr:colOff>142875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71625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zoomScaleNormal="100" zoomScaleSheetLayoutView="100" workbookViewId="0">
      <selection activeCell="V27" sqref="V27"/>
    </sheetView>
  </sheetViews>
  <sheetFormatPr defaultColWidth="12" defaultRowHeight="13.5"/>
  <cols>
    <col min="1" max="1" width="18.83203125" style="328" bestFit="1" customWidth="1"/>
    <col min="2" max="2" width="27.5" style="328" customWidth="1"/>
    <col min="3" max="3" width="13.83203125" style="328" customWidth="1"/>
    <col min="4" max="12" width="7.5" style="328" customWidth="1"/>
    <col min="13" max="13" width="10.83203125" style="328" customWidth="1"/>
    <col min="14" max="14" width="7.83203125" style="328" customWidth="1"/>
    <col min="15" max="15" width="15.6640625" style="328" bestFit="1" customWidth="1"/>
    <col min="16" max="17" width="13.5" style="328" bestFit="1" customWidth="1"/>
    <col min="18" max="18" width="17.33203125" style="328" bestFit="1" customWidth="1"/>
    <col min="19" max="16384" width="12" style="328"/>
  </cols>
  <sheetData>
    <row r="1" spans="1:28" ht="13.5" customHeight="1"/>
    <row r="2" spans="1:28" ht="13.5" customHeight="1">
      <c r="A2" s="329"/>
      <c r="B2" s="330"/>
      <c r="C2" s="330"/>
      <c r="D2" s="330"/>
      <c r="E2" s="330"/>
      <c r="F2" s="330"/>
      <c r="G2" s="330"/>
      <c r="H2" s="330"/>
      <c r="I2" s="330"/>
      <c r="J2" s="331"/>
      <c r="K2" s="331"/>
      <c r="L2" s="331"/>
      <c r="M2" s="331"/>
      <c r="N2" s="331"/>
      <c r="O2" s="330"/>
      <c r="P2" s="330"/>
      <c r="Q2" s="332"/>
      <c r="R2" s="333"/>
      <c r="S2" s="334"/>
      <c r="T2" s="334"/>
      <c r="U2" s="334"/>
      <c r="AB2" s="335"/>
    </row>
    <row r="3" spans="1:28" ht="13.5" customHeight="1">
      <c r="B3" s="330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0"/>
      <c r="P3" s="330"/>
      <c r="Q3" s="332"/>
      <c r="R3" s="333"/>
      <c r="S3" s="335"/>
      <c r="U3" s="335"/>
    </row>
    <row r="4" spans="1:28" ht="13.5" customHeight="1">
      <c r="B4" s="330"/>
      <c r="C4" s="336"/>
      <c r="D4" s="337"/>
      <c r="E4" s="336"/>
      <c r="F4" s="337"/>
      <c r="G4" s="336"/>
      <c r="H4" s="337"/>
      <c r="I4" s="336"/>
      <c r="J4" s="337"/>
      <c r="K4" s="336"/>
      <c r="L4" s="336"/>
      <c r="M4" s="336"/>
      <c r="N4" s="337"/>
      <c r="O4" s="330"/>
      <c r="P4" s="330"/>
      <c r="Q4" s="332"/>
      <c r="R4" s="333"/>
      <c r="T4" s="335"/>
    </row>
    <row r="5" spans="1:28" ht="13.5" customHeight="1">
      <c r="B5" s="338"/>
      <c r="C5" s="336"/>
      <c r="D5" s="339"/>
      <c r="E5" s="336"/>
      <c r="F5" s="339"/>
      <c r="G5" s="336"/>
      <c r="H5" s="339"/>
      <c r="I5" s="336"/>
      <c r="J5" s="339"/>
      <c r="K5" s="336"/>
      <c r="L5" s="336"/>
      <c r="M5" s="336"/>
      <c r="N5" s="339"/>
      <c r="O5" s="330"/>
      <c r="P5" s="330"/>
      <c r="Q5" s="332"/>
      <c r="R5" s="333"/>
      <c r="T5" s="335"/>
    </row>
    <row r="6" spans="1:28" ht="13.5" customHeight="1">
      <c r="B6" s="340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30"/>
      <c r="P6" s="330"/>
      <c r="Q6" s="332"/>
      <c r="R6" s="333"/>
    </row>
    <row r="7" spans="1:28" ht="13.5" customHeight="1">
      <c r="B7" s="340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30"/>
      <c r="P7" s="330"/>
      <c r="Q7" s="332"/>
      <c r="R7" s="333"/>
    </row>
    <row r="8" spans="1:28" ht="13.5" customHeight="1">
      <c r="B8" s="340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30"/>
      <c r="P8" s="330"/>
      <c r="Q8" s="332"/>
      <c r="R8" s="333"/>
    </row>
    <row r="9" spans="1:28" ht="13.5" customHeight="1">
      <c r="B9" s="340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30"/>
      <c r="P9" s="330"/>
      <c r="Q9" s="332"/>
      <c r="R9" s="333"/>
    </row>
    <row r="10" spans="1:28" ht="13.5" customHeight="1">
      <c r="B10" s="340"/>
      <c r="C10" s="341"/>
      <c r="D10" s="341"/>
      <c r="E10" s="342"/>
      <c r="F10" s="341"/>
      <c r="G10" s="341"/>
      <c r="H10" s="341"/>
      <c r="I10" s="341"/>
      <c r="J10" s="341"/>
      <c r="K10" s="341"/>
      <c r="L10" s="341"/>
      <c r="M10" s="341"/>
      <c r="N10" s="341"/>
      <c r="O10" s="330"/>
      <c r="P10" s="330"/>
      <c r="Q10" s="332"/>
      <c r="R10" s="333"/>
    </row>
    <row r="11" spans="1:28" ht="13.5" customHeight="1">
      <c r="B11" s="340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30"/>
      <c r="P11" s="330"/>
      <c r="Q11" s="332"/>
      <c r="R11" s="333"/>
    </row>
    <row r="12" spans="1:28" ht="13.5" customHeight="1">
      <c r="B12" s="340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55">
        <f>C20</f>
        <v>16</v>
      </c>
      <c r="O12" s="330"/>
      <c r="P12" s="330"/>
      <c r="Q12" s="332"/>
      <c r="R12" s="333"/>
    </row>
    <row r="13" spans="1:28" ht="13.5" customHeight="1">
      <c r="B13" s="343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55"/>
      <c r="O13" s="330"/>
      <c r="P13" s="341"/>
      <c r="Q13" s="332"/>
      <c r="R13" s="332"/>
      <c r="V13" s="335"/>
    </row>
    <row r="14" spans="1:28" ht="13.5" customHeight="1">
      <c r="B14" s="340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55"/>
      <c r="O14" s="330"/>
      <c r="P14" s="341"/>
      <c r="Q14" s="332"/>
      <c r="R14" s="333"/>
      <c r="S14" s="344"/>
      <c r="T14" s="344"/>
      <c r="V14" s="345"/>
    </row>
    <row r="15" spans="1:28" ht="13.5" customHeight="1">
      <c r="B15" s="343"/>
      <c r="C15" s="341"/>
      <c r="D15" s="341"/>
      <c r="E15" s="341"/>
      <c r="F15" s="341"/>
      <c r="G15" s="341"/>
      <c r="H15" s="341"/>
      <c r="I15" s="346"/>
      <c r="J15" s="346"/>
      <c r="K15" s="330"/>
      <c r="L15" s="330"/>
      <c r="M15" s="330"/>
      <c r="N15" s="356" t="s">
        <v>358</v>
      </c>
      <c r="O15" s="330"/>
      <c r="P15" s="341"/>
      <c r="Q15" s="347"/>
      <c r="R15" s="347"/>
      <c r="S15" s="344"/>
      <c r="T15" s="344"/>
      <c r="U15" s="335"/>
      <c r="V15" s="335"/>
    </row>
    <row r="16" spans="1:28" ht="13.5" customHeight="1">
      <c r="B16" s="343"/>
      <c r="C16" s="341"/>
      <c r="D16" s="341"/>
      <c r="E16" s="341"/>
      <c r="F16" s="341"/>
      <c r="G16" s="341"/>
      <c r="H16" s="341"/>
      <c r="I16" s="341"/>
      <c r="J16" s="341"/>
      <c r="K16" s="330"/>
      <c r="L16" s="330"/>
      <c r="M16" s="330"/>
      <c r="N16" s="356"/>
      <c r="O16" s="330"/>
      <c r="P16" s="341"/>
      <c r="Q16" s="348"/>
      <c r="R16" s="348"/>
      <c r="S16" s="349"/>
      <c r="T16" s="349"/>
      <c r="U16" s="335"/>
      <c r="V16" s="335"/>
      <c r="W16" s="335"/>
      <c r="X16" s="335"/>
    </row>
    <row r="17" spans="2:32" ht="13.5" customHeight="1">
      <c r="B17" s="343"/>
      <c r="C17" s="341"/>
      <c r="D17" s="341"/>
      <c r="E17" s="341"/>
      <c r="F17" s="341"/>
      <c r="G17" s="341"/>
      <c r="H17" s="341"/>
      <c r="I17" s="346"/>
      <c r="J17" s="350"/>
      <c r="K17" s="330"/>
      <c r="L17" s="330"/>
      <c r="M17" s="330"/>
      <c r="N17" s="356"/>
      <c r="O17" s="330"/>
      <c r="P17" s="341"/>
      <c r="Q17" s="348"/>
      <c r="R17" s="348"/>
      <c r="S17" s="349"/>
      <c r="T17" s="349"/>
    </row>
    <row r="18" spans="2:32" ht="13.5" customHeight="1">
      <c r="B18" s="343"/>
      <c r="C18" s="341"/>
      <c r="D18" s="341"/>
      <c r="E18" s="341"/>
      <c r="F18" s="341"/>
      <c r="G18" s="341"/>
      <c r="H18" s="341"/>
      <c r="I18" s="346"/>
      <c r="J18" s="350"/>
      <c r="K18" s="330"/>
      <c r="L18" s="330"/>
      <c r="M18" s="330"/>
      <c r="N18" s="356"/>
      <c r="O18" s="330"/>
      <c r="P18" s="341"/>
      <c r="Q18" s="348"/>
      <c r="R18" s="348"/>
      <c r="S18" s="349"/>
      <c r="T18" s="349"/>
    </row>
    <row r="19" spans="2:32" ht="13.5" customHeight="1">
      <c r="B19" s="343"/>
      <c r="C19" s="341"/>
      <c r="D19" s="341"/>
      <c r="E19" s="341"/>
      <c r="F19" s="341"/>
      <c r="G19" s="341"/>
      <c r="H19" s="341"/>
      <c r="I19" s="346"/>
      <c r="J19" s="346"/>
      <c r="K19" s="330"/>
      <c r="L19" s="330"/>
      <c r="M19" s="330"/>
      <c r="N19" s="356"/>
      <c r="O19" s="330"/>
      <c r="P19" s="346"/>
      <c r="Q19" s="349"/>
      <c r="R19" s="335"/>
      <c r="S19" s="335"/>
      <c r="T19" s="335"/>
      <c r="U19" s="335"/>
    </row>
    <row r="20" spans="2:32" ht="13.5" customHeight="1">
      <c r="B20" s="343"/>
      <c r="C20" s="357">
        <v>16</v>
      </c>
      <c r="D20" s="358" t="s">
        <v>359</v>
      </c>
      <c r="E20" s="358"/>
      <c r="F20" s="358"/>
      <c r="G20" s="358"/>
      <c r="H20" s="358"/>
      <c r="I20" s="358"/>
      <c r="J20" s="358"/>
      <c r="K20" s="358"/>
      <c r="L20" s="358"/>
      <c r="M20" s="330"/>
      <c r="N20" s="356"/>
      <c r="O20" s="330"/>
      <c r="P20" s="341"/>
    </row>
    <row r="21" spans="2:32" ht="13.5" customHeight="1">
      <c r="B21" s="343"/>
      <c r="C21" s="357"/>
      <c r="D21" s="358"/>
      <c r="E21" s="358"/>
      <c r="F21" s="358"/>
      <c r="G21" s="358"/>
      <c r="H21" s="358"/>
      <c r="I21" s="358"/>
      <c r="J21" s="358"/>
      <c r="K21" s="358"/>
      <c r="L21" s="358"/>
      <c r="M21" s="330"/>
      <c r="N21" s="356"/>
      <c r="O21" s="330"/>
      <c r="P21" s="341"/>
    </row>
    <row r="22" spans="2:32" ht="13.5" customHeight="1">
      <c r="B22" s="343"/>
      <c r="C22" s="357"/>
      <c r="D22" s="358"/>
      <c r="E22" s="358"/>
      <c r="F22" s="358"/>
      <c r="G22" s="358"/>
      <c r="H22" s="358"/>
      <c r="I22" s="358"/>
      <c r="J22" s="358"/>
      <c r="K22" s="358"/>
      <c r="L22" s="358"/>
      <c r="M22" s="330"/>
      <c r="N22" s="356"/>
      <c r="O22" s="330"/>
      <c r="P22" s="341"/>
      <c r="Q22" s="345"/>
      <c r="R22" s="345"/>
      <c r="V22" s="335"/>
    </row>
    <row r="23" spans="2:32" ht="13.5" customHeight="1">
      <c r="B23" s="347"/>
      <c r="C23" s="357"/>
      <c r="D23" s="358"/>
      <c r="E23" s="358"/>
      <c r="F23" s="358"/>
      <c r="G23" s="358"/>
      <c r="H23" s="358"/>
      <c r="I23" s="358"/>
      <c r="J23" s="358"/>
      <c r="K23" s="358"/>
      <c r="L23" s="358"/>
      <c r="M23" s="341"/>
      <c r="N23" s="356"/>
      <c r="O23" s="330"/>
      <c r="P23" s="341"/>
      <c r="Q23" s="351"/>
      <c r="R23" s="351"/>
      <c r="S23" s="351"/>
      <c r="V23" s="335"/>
      <c r="W23" s="335"/>
      <c r="Y23" s="335"/>
    </row>
    <row r="24" spans="2:32" ht="13.5" customHeight="1">
      <c r="B24" s="330"/>
      <c r="C24" s="357"/>
      <c r="D24" s="358"/>
      <c r="E24" s="358"/>
      <c r="F24" s="358"/>
      <c r="G24" s="358"/>
      <c r="H24" s="358"/>
      <c r="I24" s="358"/>
      <c r="J24" s="358"/>
      <c r="K24" s="358"/>
      <c r="L24" s="358"/>
      <c r="M24" s="330"/>
      <c r="N24" s="356"/>
      <c r="O24" s="330"/>
      <c r="P24" s="341"/>
      <c r="Q24" s="345"/>
      <c r="R24" s="345"/>
      <c r="S24" s="345"/>
      <c r="T24" s="345"/>
      <c r="U24" s="345"/>
      <c r="V24" s="351"/>
      <c r="W24" s="351"/>
      <c r="X24" s="351"/>
      <c r="Y24" s="351"/>
      <c r="Z24" s="351"/>
      <c r="AC24" s="335"/>
      <c r="AD24" s="335"/>
      <c r="AF24" s="335"/>
    </row>
    <row r="25" spans="2:32" ht="13.5" customHeight="1">
      <c r="B25" s="343"/>
      <c r="C25" s="357"/>
      <c r="D25" s="358"/>
      <c r="E25" s="358"/>
      <c r="F25" s="358"/>
      <c r="G25" s="358"/>
      <c r="H25" s="358"/>
      <c r="I25" s="358"/>
      <c r="J25" s="358"/>
      <c r="K25" s="358"/>
      <c r="L25" s="358"/>
      <c r="M25" s="330"/>
      <c r="N25" s="352"/>
      <c r="O25" s="330"/>
      <c r="P25" s="341"/>
      <c r="Q25" s="348"/>
      <c r="R25" s="348"/>
      <c r="S25" s="349"/>
      <c r="T25" s="349"/>
    </row>
    <row r="26" spans="2:32">
      <c r="C26" s="348"/>
      <c r="E26" s="345"/>
      <c r="F26" s="345"/>
      <c r="G26" s="334"/>
      <c r="I26" s="349"/>
      <c r="J26" s="349"/>
      <c r="K26" s="349"/>
      <c r="L26" s="349"/>
      <c r="M26" s="349"/>
      <c r="N26" s="349"/>
      <c r="O26" s="349"/>
      <c r="P26" s="349"/>
      <c r="Q26" s="349"/>
      <c r="S26" s="345"/>
      <c r="T26" s="345"/>
      <c r="U26" s="345"/>
      <c r="V26" s="345"/>
      <c r="W26" s="345"/>
      <c r="X26" s="345"/>
      <c r="AA26" s="335"/>
      <c r="AB26" s="345"/>
      <c r="AD26" s="335"/>
    </row>
    <row r="27" spans="2:32">
      <c r="C27" s="348"/>
      <c r="E27" s="345"/>
      <c r="F27" s="345"/>
      <c r="G27" s="334"/>
      <c r="I27" s="349"/>
      <c r="J27" s="349"/>
      <c r="K27" s="349"/>
      <c r="L27" s="349"/>
      <c r="M27" s="349"/>
      <c r="N27" s="349"/>
      <c r="O27" s="349"/>
      <c r="P27" s="349"/>
      <c r="Q27" s="349"/>
      <c r="S27" s="345"/>
      <c r="T27" s="345"/>
      <c r="U27" s="345"/>
      <c r="V27" s="345"/>
      <c r="W27" s="345"/>
      <c r="X27" s="345"/>
      <c r="AB27" s="345"/>
      <c r="AD27" s="335"/>
    </row>
    <row r="28" spans="2:32">
      <c r="C28" s="348"/>
      <c r="E28" s="345"/>
      <c r="F28" s="345"/>
      <c r="G28" s="334"/>
      <c r="I28" s="340"/>
      <c r="J28" s="340"/>
      <c r="K28" s="340"/>
      <c r="L28" s="340"/>
      <c r="M28" s="340"/>
      <c r="N28" s="340"/>
      <c r="O28" s="349"/>
      <c r="P28" s="349"/>
      <c r="Q28" s="349"/>
      <c r="U28" s="345"/>
      <c r="V28" s="345"/>
      <c r="W28" s="345"/>
      <c r="X28" s="345"/>
      <c r="AD28" s="345"/>
    </row>
    <row r="29" spans="2:32">
      <c r="B29" s="334"/>
      <c r="C29" s="334"/>
      <c r="D29" s="334"/>
      <c r="E29" s="345"/>
      <c r="F29" s="345"/>
      <c r="G29" s="334"/>
      <c r="I29" s="340"/>
      <c r="J29" s="340"/>
      <c r="K29" s="340"/>
      <c r="L29" s="340"/>
      <c r="M29" s="340"/>
      <c r="N29" s="340"/>
      <c r="O29" s="340"/>
      <c r="P29" s="340"/>
      <c r="Q29" s="340"/>
      <c r="T29" s="345"/>
      <c r="U29" s="345"/>
      <c r="V29" s="345"/>
      <c r="AB29" s="345"/>
    </row>
    <row r="30" spans="2:32">
      <c r="E30" s="345"/>
      <c r="F30" s="345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51"/>
      <c r="V30" s="351"/>
      <c r="Y30" s="335"/>
      <c r="AB30" s="335"/>
    </row>
    <row r="31" spans="2:32">
      <c r="B31" s="353"/>
      <c r="C31" s="353"/>
      <c r="D31" s="353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51"/>
      <c r="S31" s="351"/>
      <c r="T31" s="351"/>
      <c r="U31" s="351"/>
      <c r="V31" s="351"/>
    </row>
    <row r="32" spans="2:32">
      <c r="B32" s="353"/>
      <c r="C32" s="353"/>
      <c r="D32" s="353"/>
      <c r="H32" s="340"/>
      <c r="I32" s="340"/>
      <c r="J32" s="340"/>
      <c r="K32" s="340"/>
      <c r="L32" s="340"/>
      <c r="M32" s="340"/>
      <c r="N32" s="340"/>
      <c r="O32" s="340"/>
      <c r="P32" s="340"/>
      <c r="Q32" s="351"/>
      <c r="R32" s="351"/>
      <c r="S32" s="351"/>
      <c r="T32" s="351"/>
      <c r="U32" s="351"/>
      <c r="Y32" s="335"/>
      <c r="AB32" s="335"/>
    </row>
    <row r="33" spans="2:30">
      <c r="B33" s="353"/>
      <c r="C33" s="353"/>
      <c r="D33" s="353"/>
      <c r="H33" s="340"/>
      <c r="I33" s="340"/>
      <c r="J33" s="340"/>
      <c r="K33" s="340"/>
      <c r="L33" s="340"/>
      <c r="M33" s="340"/>
      <c r="N33" s="340"/>
      <c r="O33" s="340"/>
      <c r="P33" s="340"/>
      <c r="Q33" s="345"/>
      <c r="R33" s="345"/>
      <c r="S33" s="345"/>
      <c r="T33" s="345"/>
      <c r="U33" s="345"/>
      <c r="V33" s="354"/>
      <c r="Y33" s="335"/>
      <c r="AB33" s="335"/>
    </row>
    <row r="34" spans="2:30">
      <c r="B34" s="353"/>
      <c r="C34" s="353"/>
      <c r="D34" s="353"/>
      <c r="H34" s="340"/>
      <c r="I34" s="340"/>
      <c r="J34" s="340"/>
      <c r="K34" s="340"/>
      <c r="L34" s="340"/>
      <c r="M34" s="340"/>
      <c r="N34" s="340"/>
      <c r="O34" s="340"/>
      <c r="P34" s="340"/>
      <c r="Q34" s="345"/>
      <c r="R34" s="345"/>
      <c r="S34" s="345"/>
      <c r="T34" s="345"/>
      <c r="U34" s="345"/>
      <c r="V34" s="345"/>
      <c r="W34" s="345"/>
      <c r="X34" s="345"/>
      <c r="Y34" s="345"/>
      <c r="AB34" s="335"/>
    </row>
    <row r="35" spans="2:30"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5"/>
      <c r="R35" s="345"/>
      <c r="S35" s="345"/>
      <c r="T35" s="345"/>
      <c r="U35" s="345"/>
      <c r="V35" s="340"/>
      <c r="W35" s="340"/>
      <c r="X35" s="351"/>
      <c r="Y35" s="351"/>
      <c r="AD35" s="335"/>
    </row>
    <row r="36" spans="2:30">
      <c r="H36" s="345"/>
      <c r="I36" s="345"/>
      <c r="J36" s="345"/>
      <c r="K36" s="345"/>
      <c r="L36" s="345"/>
      <c r="M36" s="345"/>
      <c r="N36" s="345"/>
      <c r="O36" s="340"/>
      <c r="P36" s="340"/>
      <c r="Q36" s="345"/>
      <c r="R36" s="345"/>
      <c r="S36" s="345"/>
      <c r="T36" s="345"/>
      <c r="U36" s="345"/>
      <c r="V36" s="351"/>
      <c r="W36" s="351"/>
      <c r="X36" s="351"/>
      <c r="Y36" s="351"/>
      <c r="AD36" s="345"/>
    </row>
    <row r="37" spans="2:30">
      <c r="B37" s="353"/>
      <c r="C37" s="353"/>
      <c r="D37" s="353"/>
      <c r="E37" s="353"/>
      <c r="F37" s="353"/>
      <c r="I37" s="349"/>
      <c r="J37" s="349"/>
      <c r="K37" s="349"/>
      <c r="L37" s="349"/>
      <c r="M37" s="349"/>
      <c r="N37" s="349"/>
      <c r="O37" s="351"/>
      <c r="P37" s="351"/>
      <c r="Q37" s="351"/>
      <c r="R37" s="351"/>
    </row>
    <row r="38" spans="2:30">
      <c r="B38" s="348"/>
      <c r="C38" s="348"/>
      <c r="D38" s="348"/>
      <c r="E38" s="348"/>
      <c r="F38" s="348"/>
      <c r="G38" s="348"/>
      <c r="H38" s="348"/>
      <c r="I38" s="349"/>
      <c r="J38" s="349"/>
      <c r="K38" s="349"/>
      <c r="L38" s="349"/>
      <c r="M38" s="349"/>
    </row>
    <row r="39" spans="2:30">
      <c r="B39" s="348"/>
      <c r="C39" s="348"/>
      <c r="D39" s="348"/>
      <c r="E39" s="348"/>
      <c r="F39" s="348"/>
      <c r="G39" s="348"/>
      <c r="H39" s="348"/>
      <c r="I39" s="349"/>
      <c r="J39" s="349"/>
      <c r="K39" s="349"/>
      <c r="L39" s="349"/>
      <c r="M39" s="349"/>
      <c r="R39" s="335"/>
    </row>
    <row r="40" spans="2:30">
      <c r="B40" s="348"/>
      <c r="C40" s="348"/>
      <c r="D40" s="348"/>
      <c r="E40" s="348"/>
      <c r="F40" s="348"/>
      <c r="G40" s="348"/>
      <c r="H40" s="348"/>
      <c r="I40" s="349"/>
      <c r="J40" s="349"/>
      <c r="K40" s="349"/>
      <c r="L40" s="349"/>
      <c r="M40" s="349"/>
      <c r="P40" s="335"/>
    </row>
    <row r="41" spans="2:30">
      <c r="I41" s="340"/>
      <c r="J41" s="340"/>
      <c r="K41" s="340"/>
      <c r="L41" s="340"/>
      <c r="M41" s="340"/>
      <c r="P41" s="345"/>
      <c r="R41" s="335"/>
    </row>
    <row r="42" spans="2:30">
      <c r="R42" s="335"/>
    </row>
    <row r="44" spans="2:30">
      <c r="P44" s="335"/>
    </row>
  </sheetData>
  <mergeCells count="4">
    <mergeCell ref="N12:N14"/>
    <mergeCell ref="N15:N24"/>
    <mergeCell ref="C20:C25"/>
    <mergeCell ref="D20:L25"/>
  </mergeCells>
  <phoneticPr fontId="2"/>
  <printOptions horizontalCentered="1"/>
  <pageMargins left="0.51181102362204722" right="0" top="0.74803149606299213" bottom="0.74803149606299213" header="0.51181102362204722" footer="0.51181102362204722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K57"/>
  <sheetViews>
    <sheetView showGridLines="0" defaultGridColor="0" colorId="22" zoomScaleNormal="100" zoomScaleSheetLayoutView="100" workbookViewId="0">
      <selection activeCell="J19" sqref="J19"/>
    </sheetView>
  </sheetViews>
  <sheetFormatPr defaultColWidth="17.83203125" defaultRowHeight="13.5"/>
  <cols>
    <col min="1" max="1" width="17.83203125" style="37"/>
    <col min="2" max="3" width="2.33203125" style="37" customWidth="1"/>
    <col min="4" max="4" width="2.1640625" style="37" customWidth="1"/>
    <col min="5" max="5" width="3" style="37" customWidth="1"/>
    <col min="6" max="6" width="2.1640625" style="37" customWidth="1"/>
    <col min="7" max="7" width="12.5" style="37" customWidth="1"/>
    <col min="8" max="8" width="5.5" style="37" customWidth="1"/>
    <col min="9" max="9" width="26.1640625" style="37" customWidth="1"/>
    <col min="10" max="10" width="27.6640625" style="37" customWidth="1"/>
    <col min="11" max="11" width="28.6640625" style="37" customWidth="1"/>
    <col min="12" max="13" width="19.6640625" style="37" bestFit="1" customWidth="1"/>
    <col min="14" max="16384" width="17.83203125" style="37"/>
  </cols>
  <sheetData>
    <row r="1" spans="2:11"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2:11" ht="13.5" customHeight="1" thickBot="1">
      <c r="B2" s="195"/>
      <c r="C2" s="196"/>
      <c r="D2" s="196"/>
      <c r="E2" s="196"/>
      <c r="F2" s="196"/>
      <c r="G2" s="196"/>
      <c r="H2" s="197"/>
      <c r="I2" s="198"/>
      <c r="J2" s="198"/>
      <c r="K2" s="198"/>
    </row>
    <row r="3" spans="2:11" ht="13.5" customHeight="1">
      <c r="B3" s="199"/>
      <c r="C3" s="442" t="s">
        <v>204</v>
      </c>
      <c r="D3" s="442"/>
      <c r="E3" s="442"/>
      <c r="F3" s="442"/>
      <c r="G3" s="442"/>
      <c r="H3" s="443"/>
      <c r="I3" s="136" t="s">
        <v>178</v>
      </c>
      <c r="J3" s="200" t="s">
        <v>205</v>
      </c>
      <c r="K3" s="201" t="s">
        <v>206</v>
      </c>
    </row>
    <row r="4" spans="2:11" ht="13.5" customHeight="1">
      <c r="B4" s="202" t="s">
        <v>207</v>
      </c>
      <c r="D4" s="203"/>
      <c r="E4" s="203"/>
      <c r="F4" s="203"/>
      <c r="H4" s="204"/>
      <c r="I4" s="205"/>
      <c r="J4" s="206" t="s">
        <v>208</v>
      </c>
      <c r="K4" s="207"/>
    </row>
    <row r="5" spans="2:11" ht="13.5" customHeight="1">
      <c r="C5" s="375" t="s">
        <v>209</v>
      </c>
      <c r="D5" s="375"/>
      <c r="E5" s="375"/>
      <c r="F5" s="375"/>
      <c r="G5" s="375"/>
      <c r="H5" s="98" t="s">
        <v>210</v>
      </c>
      <c r="I5" s="208">
        <v>15864547695</v>
      </c>
      <c r="J5" s="209" t="s">
        <v>211</v>
      </c>
      <c r="K5" s="210">
        <v>33568445523</v>
      </c>
    </row>
    <row r="6" spans="2:11" ht="13.5" customHeight="1">
      <c r="C6" s="375" t="s">
        <v>212</v>
      </c>
      <c r="D6" s="375"/>
      <c r="E6" s="375"/>
      <c r="F6" s="375"/>
      <c r="G6" s="375"/>
      <c r="H6" s="204" t="s">
        <v>210</v>
      </c>
      <c r="I6" s="208">
        <v>7677696432</v>
      </c>
      <c r="J6" s="208"/>
      <c r="K6" s="207"/>
    </row>
    <row r="7" spans="2:11" ht="13.5" customHeight="1">
      <c r="C7" s="375" t="s">
        <v>213</v>
      </c>
      <c r="D7" s="375"/>
      <c r="E7" s="375"/>
      <c r="F7" s="375"/>
      <c r="G7" s="375"/>
      <c r="H7" s="204" t="s">
        <v>210</v>
      </c>
      <c r="I7" s="208">
        <v>535918366</v>
      </c>
      <c r="J7" s="208"/>
      <c r="K7" s="207"/>
    </row>
    <row r="8" spans="2:11" ht="13.5" customHeight="1" thickBot="1">
      <c r="B8" s="195"/>
      <c r="C8" s="444" t="s">
        <v>214</v>
      </c>
      <c r="D8" s="444"/>
      <c r="E8" s="444"/>
      <c r="F8" s="444"/>
      <c r="G8" s="444"/>
      <c r="H8" s="204" t="s">
        <v>210</v>
      </c>
      <c r="I8" s="208">
        <v>884695166</v>
      </c>
      <c r="J8" s="208"/>
      <c r="K8" s="207"/>
    </row>
    <row r="9" spans="2:11" ht="13.5" customHeight="1">
      <c r="C9" s="432" t="s">
        <v>215</v>
      </c>
      <c r="D9" s="432"/>
      <c r="E9" s="432"/>
      <c r="F9" s="432"/>
      <c r="G9" s="432"/>
      <c r="H9" s="445"/>
      <c r="I9" s="445"/>
      <c r="J9" s="445"/>
      <c r="K9" s="445"/>
    </row>
    <row r="10" spans="2:11" ht="13.5" customHeight="1">
      <c r="C10" s="441" t="s">
        <v>216</v>
      </c>
      <c r="D10" s="441"/>
      <c r="E10" s="441"/>
      <c r="F10" s="441"/>
      <c r="G10" s="441"/>
      <c r="H10" s="441"/>
      <c r="I10" s="441"/>
      <c r="J10" s="441"/>
      <c r="K10" s="441"/>
    </row>
    <row r="11" spans="2:11" ht="13.5" customHeight="1">
      <c r="C11" s="441" t="s">
        <v>217</v>
      </c>
      <c r="D11" s="441"/>
      <c r="E11" s="441"/>
      <c r="F11" s="441"/>
      <c r="G11" s="441"/>
      <c r="H11" s="441"/>
      <c r="I11" s="441"/>
      <c r="J11" s="441"/>
      <c r="K11" s="441"/>
    </row>
    <row r="12" spans="2:11" ht="13.5" customHeight="1">
      <c r="C12" s="441" t="s">
        <v>218</v>
      </c>
      <c r="D12" s="441"/>
      <c r="E12" s="441"/>
      <c r="F12" s="441"/>
      <c r="G12" s="441"/>
      <c r="H12" s="441"/>
      <c r="I12" s="441"/>
      <c r="J12" s="441"/>
      <c r="K12" s="441"/>
    </row>
    <row r="13" spans="2:11" ht="13.5" customHeight="1">
      <c r="C13" s="441" t="s">
        <v>219</v>
      </c>
      <c r="D13" s="441"/>
      <c r="E13" s="441"/>
      <c r="F13" s="441"/>
      <c r="G13" s="441"/>
      <c r="H13" s="441"/>
      <c r="I13" s="441"/>
      <c r="J13" s="441"/>
      <c r="K13" s="441"/>
    </row>
    <row r="14" spans="2:11" ht="16.5" customHeight="1">
      <c r="C14" s="211"/>
      <c r="D14" s="211"/>
      <c r="E14" s="211"/>
      <c r="F14" s="211"/>
      <c r="G14" s="211"/>
      <c r="H14" s="211"/>
      <c r="I14" s="212"/>
      <c r="J14" s="211"/>
      <c r="K14" s="211"/>
    </row>
    <row r="15" spans="2:11" ht="9.9499999999999993" customHeight="1"/>
    <row r="16" spans="2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</sheetData>
  <mergeCells count="10">
    <mergeCell ref="C10:K10"/>
    <mergeCell ref="C11:K11"/>
    <mergeCell ref="C12:K12"/>
    <mergeCell ref="C13:K13"/>
    <mergeCell ref="C3:H3"/>
    <mergeCell ref="C5:G5"/>
    <mergeCell ref="C6:G6"/>
    <mergeCell ref="C7:G7"/>
    <mergeCell ref="C8:G8"/>
    <mergeCell ref="C9:K9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11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28"/>
  <sheetViews>
    <sheetView showGridLines="0" defaultGridColor="0" colorId="22" zoomScaleNormal="100" zoomScaleSheetLayoutView="100" workbookViewId="0">
      <selection activeCell="K32" sqref="K32"/>
    </sheetView>
  </sheetViews>
  <sheetFormatPr defaultColWidth="17.83203125" defaultRowHeight="13.5"/>
  <cols>
    <col min="1" max="1" width="17.83203125" style="213"/>
    <col min="2" max="2" width="3.6640625" style="213" customWidth="1"/>
    <col min="3" max="3" width="1" style="213" customWidth="1"/>
    <col min="4" max="4" width="2.33203125" style="213" customWidth="1"/>
    <col min="5" max="5" width="1.5" style="213" customWidth="1"/>
    <col min="6" max="6" width="15" style="213" customWidth="1"/>
    <col min="7" max="7" width="10.6640625" style="213" customWidth="1"/>
    <col min="8" max="8" width="15.5" style="213" customWidth="1"/>
    <col min="9" max="11" width="14.1640625" style="213" customWidth="1"/>
    <col min="12" max="12" width="13.5" style="213" customWidth="1"/>
    <col min="13" max="13" width="15.5" style="213" customWidth="1"/>
    <col min="14" max="16384" width="17.83203125" style="213"/>
  </cols>
  <sheetData>
    <row r="2" spans="1:14" ht="28.5" customHeight="1">
      <c r="B2" s="447" t="s">
        <v>220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</row>
    <row r="3" spans="1:14" ht="19.5" customHeight="1" thickBot="1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 t="s">
        <v>11</v>
      </c>
    </row>
    <row r="4" spans="1:14" s="219" customFormat="1" ht="17.25" customHeight="1">
      <c r="A4" s="216"/>
      <c r="B4" s="448" t="s">
        <v>221</v>
      </c>
      <c r="C4" s="448"/>
      <c r="D4" s="448"/>
      <c r="E4" s="448"/>
      <c r="F4" s="448"/>
      <c r="G4" s="449"/>
      <c r="H4" s="217" t="s">
        <v>222</v>
      </c>
      <c r="I4" s="217" t="s">
        <v>223</v>
      </c>
      <c r="J4" s="452" t="s">
        <v>224</v>
      </c>
      <c r="K4" s="453"/>
      <c r="L4" s="454"/>
      <c r="M4" s="218" t="s">
        <v>225</v>
      </c>
    </row>
    <row r="5" spans="1:14" s="219" customFormat="1" ht="12">
      <c r="B5" s="450"/>
      <c r="C5" s="450"/>
      <c r="D5" s="450"/>
      <c r="E5" s="450"/>
      <c r="F5" s="450"/>
      <c r="G5" s="451"/>
      <c r="H5" s="220" t="s">
        <v>226</v>
      </c>
      <c r="I5" s="221" t="s">
        <v>227</v>
      </c>
      <c r="J5" s="221" t="s">
        <v>181</v>
      </c>
      <c r="K5" s="221" t="s">
        <v>228</v>
      </c>
      <c r="L5" s="221" t="s">
        <v>229</v>
      </c>
      <c r="M5" s="222" t="s">
        <v>230</v>
      </c>
    </row>
    <row r="6" spans="1:14" s="219" customFormat="1" ht="14.1" customHeight="1">
      <c r="B6" s="455" t="s">
        <v>231</v>
      </c>
      <c r="C6" s="455"/>
      <c r="D6" s="455"/>
      <c r="E6" s="455"/>
      <c r="F6" s="455"/>
      <c r="G6" s="456"/>
      <c r="H6" s="223">
        <v>858721475</v>
      </c>
      <c r="I6" s="223">
        <f>I7+I8+I9+I12+I16+I17+I18+I19+I20+I21+I22+I23+I24+I26+I27</f>
        <v>52065000</v>
      </c>
      <c r="J6" s="223">
        <f>K6+L6</f>
        <v>75993054</v>
      </c>
      <c r="K6" s="223">
        <f>K7+K8+K9+K12+K16+K17+K18+K19+K20+K21+K22+K23+K24+K26+K27</f>
        <v>67822693</v>
      </c>
      <c r="L6" s="223">
        <f>L7+L8+L9+L12+L16+L17+L18+L19+L20+L21+L22+L23+L24+L26+L27</f>
        <v>8170361</v>
      </c>
      <c r="M6" s="223">
        <f>H6+I6-K6</f>
        <v>842963782</v>
      </c>
    </row>
    <row r="7" spans="1:14" s="219" customFormat="1" ht="14.1" customHeight="1">
      <c r="B7" s="224">
        <v>1</v>
      </c>
      <c r="C7" s="225"/>
      <c r="D7" s="457" t="s">
        <v>232</v>
      </c>
      <c r="E7" s="457"/>
      <c r="F7" s="457"/>
      <c r="G7" s="226" t="s">
        <v>233</v>
      </c>
      <c r="H7" s="223">
        <f>230066855-39457865</f>
        <v>190608990</v>
      </c>
      <c r="I7" s="223">
        <v>14860000</v>
      </c>
      <c r="J7" s="223">
        <f>K7+L7</f>
        <v>26270039</v>
      </c>
      <c r="K7" s="223">
        <v>24106853</v>
      </c>
      <c r="L7" s="223">
        <v>2163186</v>
      </c>
      <c r="M7" s="223">
        <f>H7+I7-K7</f>
        <v>181362137</v>
      </c>
      <c r="N7" s="227"/>
    </row>
    <row r="8" spans="1:14" s="219" customFormat="1" ht="14.1" customHeight="1">
      <c r="B8" s="224">
        <v>2</v>
      </c>
      <c r="C8" s="225"/>
      <c r="D8" s="457" t="s">
        <v>234</v>
      </c>
      <c r="E8" s="457"/>
      <c r="F8" s="457"/>
      <c r="G8" s="226" t="s">
        <v>233</v>
      </c>
      <c r="H8" s="223">
        <v>4166458</v>
      </c>
      <c r="I8" s="223">
        <v>84000</v>
      </c>
      <c r="J8" s="223">
        <f t="shared" ref="J8:J26" si="0">K8+L8</f>
        <v>530538</v>
      </c>
      <c r="K8" s="223">
        <v>468299</v>
      </c>
      <c r="L8" s="223">
        <v>62239</v>
      </c>
      <c r="M8" s="223">
        <f t="shared" ref="M8:M27" si="1">H8+I8-K8</f>
        <v>3782159</v>
      </c>
    </row>
    <row r="9" spans="1:14" s="219" customFormat="1" ht="14.1" customHeight="1">
      <c r="B9" s="224">
        <v>3</v>
      </c>
      <c r="C9" s="225"/>
      <c r="D9" s="457" t="s">
        <v>235</v>
      </c>
      <c r="E9" s="457"/>
      <c r="F9" s="457"/>
      <c r="G9" s="226" t="s">
        <v>233</v>
      </c>
      <c r="H9" s="223">
        <v>4419568</v>
      </c>
      <c r="I9" s="223">
        <v>785000</v>
      </c>
      <c r="J9" s="223">
        <f t="shared" si="0"/>
        <v>566932</v>
      </c>
      <c r="K9" s="223">
        <v>554425</v>
      </c>
      <c r="L9" s="223">
        <v>12507</v>
      </c>
      <c r="M9" s="223">
        <f t="shared" si="1"/>
        <v>4650143</v>
      </c>
    </row>
    <row r="10" spans="1:14" s="219" customFormat="1" ht="14.1" customHeight="1">
      <c r="B10" s="224"/>
      <c r="C10" s="458" t="s">
        <v>236</v>
      </c>
      <c r="D10" s="458"/>
      <c r="E10" s="459" t="s">
        <v>237</v>
      </c>
      <c r="F10" s="459"/>
      <c r="G10" s="226" t="s">
        <v>233</v>
      </c>
      <c r="H10" s="223" t="s">
        <v>35</v>
      </c>
      <c r="I10" s="223">
        <v>150000</v>
      </c>
      <c r="J10" s="223" t="s">
        <v>238</v>
      </c>
      <c r="K10" s="223" t="s">
        <v>65</v>
      </c>
      <c r="L10" s="223" t="s">
        <v>65</v>
      </c>
      <c r="M10" s="223">
        <f t="shared" si="1"/>
        <v>150000</v>
      </c>
    </row>
    <row r="11" spans="1:14" s="219" customFormat="1" ht="14.1" customHeight="1">
      <c r="B11" s="224"/>
      <c r="C11" s="458" t="s">
        <v>239</v>
      </c>
      <c r="D11" s="458"/>
      <c r="E11" s="459" t="s">
        <v>240</v>
      </c>
      <c r="F11" s="459"/>
      <c r="G11" s="226" t="s">
        <v>233</v>
      </c>
      <c r="H11" s="223">
        <v>4419568</v>
      </c>
      <c r="I11" s="223">
        <v>635000</v>
      </c>
      <c r="J11" s="223">
        <f t="shared" si="0"/>
        <v>566932</v>
      </c>
      <c r="K11" s="223">
        <v>554425</v>
      </c>
      <c r="L11" s="223">
        <v>12507</v>
      </c>
      <c r="M11" s="223">
        <f t="shared" si="1"/>
        <v>4500143</v>
      </c>
    </row>
    <row r="12" spans="1:14" s="219" customFormat="1" ht="14.1" customHeight="1">
      <c r="B12" s="224">
        <v>4</v>
      </c>
      <c r="C12" s="224"/>
      <c r="D12" s="446" t="s">
        <v>241</v>
      </c>
      <c r="E12" s="446"/>
      <c r="F12" s="446"/>
      <c r="G12" s="226" t="s">
        <v>242</v>
      </c>
      <c r="H12" s="223">
        <v>10482618</v>
      </c>
      <c r="I12" s="223" t="s">
        <v>65</v>
      </c>
      <c r="J12" s="223">
        <f t="shared" si="0"/>
        <v>1689038</v>
      </c>
      <c r="K12" s="223">
        <v>1643881</v>
      </c>
      <c r="L12" s="223">
        <v>45157</v>
      </c>
      <c r="M12" s="223">
        <f t="shared" si="1"/>
        <v>8838737</v>
      </c>
    </row>
    <row r="13" spans="1:14" s="219" customFormat="1" ht="14.1" customHeight="1">
      <c r="B13" s="224"/>
      <c r="C13" s="458" t="s">
        <v>236</v>
      </c>
      <c r="D13" s="458"/>
      <c r="E13" s="459" t="s">
        <v>243</v>
      </c>
      <c r="F13" s="459"/>
      <c r="G13" s="226" t="s">
        <v>233</v>
      </c>
      <c r="H13" s="223">
        <v>7945287</v>
      </c>
      <c r="I13" s="223" t="s">
        <v>244</v>
      </c>
      <c r="J13" s="223">
        <f t="shared" si="0"/>
        <v>1297283</v>
      </c>
      <c r="K13" s="223">
        <v>1261949</v>
      </c>
      <c r="L13" s="223">
        <v>35334</v>
      </c>
      <c r="M13" s="223">
        <f t="shared" si="1"/>
        <v>6683338</v>
      </c>
    </row>
    <row r="14" spans="1:14" s="219" customFormat="1" ht="21" customHeight="1">
      <c r="B14" s="224"/>
      <c r="C14" s="458" t="s">
        <v>239</v>
      </c>
      <c r="D14" s="458"/>
      <c r="E14" s="462" t="s">
        <v>245</v>
      </c>
      <c r="F14" s="462"/>
      <c r="G14" s="226" t="s">
        <v>233</v>
      </c>
      <c r="H14" s="223">
        <v>2527687</v>
      </c>
      <c r="I14" s="223" t="s">
        <v>65</v>
      </c>
      <c r="J14" s="223">
        <f t="shared" si="0"/>
        <v>390358</v>
      </c>
      <c r="K14" s="223">
        <v>380631</v>
      </c>
      <c r="L14" s="223">
        <v>9727</v>
      </c>
      <c r="M14" s="223">
        <f t="shared" si="1"/>
        <v>2147056</v>
      </c>
    </row>
    <row r="15" spans="1:14" s="219" customFormat="1" ht="14.1" customHeight="1">
      <c r="B15" s="224"/>
      <c r="C15" s="463" t="s">
        <v>246</v>
      </c>
      <c r="D15" s="463"/>
      <c r="E15" s="459" t="s">
        <v>247</v>
      </c>
      <c r="F15" s="459"/>
      <c r="G15" s="226" t="s">
        <v>233</v>
      </c>
      <c r="H15" s="223">
        <v>9644</v>
      </c>
      <c r="I15" s="223" t="s">
        <v>65</v>
      </c>
      <c r="J15" s="223">
        <f t="shared" si="0"/>
        <v>1397</v>
      </c>
      <c r="K15" s="223">
        <v>1301</v>
      </c>
      <c r="L15" s="223">
        <v>96</v>
      </c>
      <c r="M15" s="223">
        <f t="shared" si="1"/>
        <v>8343</v>
      </c>
    </row>
    <row r="16" spans="1:14" s="219" customFormat="1" ht="14.1" customHeight="1">
      <c r="B16" s="224">
        <v>5</v>
      </c>
      <c r="C16" s="225"/>
      <c r="D16" s="457" t="s">
        <v>248</v>
      </c>
      <c r="E16" s="457"/>
      <c r="F16" s="457"/>
      <c r="G16" s="226" t="s">
        <v>233</v>
      </c>
      <c r="H16" s="223">
        <v>5557000</v>
      </c>
      <c r="I16" s="223" t="s">
        <v>48</v>
      </c>
      <c r="J16" s="223">
        <f t="shared" si="0"/>
        <v>134620</v>
      </c>
      <c r="K16" s="223">
        <v>100031</v>
      </c>
      <c r="L16" s="223">
        <v>34589</v>
      </c>
      <c r="M16" s="223">
        <f t="shared" si="1"/>
        <v>5456969</v>
      </c>
    </row>
    <row r="17" spans="2:13" s="219" customFormat="1" ht="23.25" customHeight="1">
      <c r="B17" s="224">
        <v>6</v>
      </c>
      <c r="C17" s="225"/>
      <c r="D17" s="459" t="s">
        <v>249</v>
      </c>
      <c r="E17" s="459"/>
      <c r="F17" s="459"/>
      <c r="G17" s="226" t="s">
        <v>233</v>
      </c>
      <c r="H17" s="223">
        <v>4316343</v>
      </c>
      <c r="I17" s="223">
        <v>284000</v>
      </c>
      <c r="J17" s="223">
        <f t="shared" si="0"/>
        <v>282698</v>
      </c>
      <c r="K17" s="223">
        <v>236845</v>
      </c>
      <c r="L17" s="223">
        <v>45853</v>
      </c>
      <c r="M17" s="223">
        <f t="shared" si="1"/>
        <v>4363498</v>
      </c>
    </row>
    <row r="18" spans="2:13" s="219" customFormat="1" ht="14.1" customHeight="1">
      <c r="B18" s="224">
        <v>7</v>
      </c>
      <c r="C18" s="225"/>
      <c r="D18" s="457" t="s">
        <v>250</v>
      </c>
      <c r="E18" s="457"/>
      <c r="F18" s="457"/>
      <c r="G18" s="226" t="s">
        <v>233</v>
      </c>
      <c r="H18" s="223">
        <v>189054768</v>
      </c>
      <c r="I18" s="223">
        <v>7478000</v>
      </c>
      <c r="J18" s="223">
        <f t="shared" si="0"/>
        <v>11157690</v>
      </c>
      <c r="K18" s="223">
        <v>9277369</v>
      </c>
      <c r="L18" s="223">
        <v>1880321</v>
      </c>
      <c r="M18" s="223">
        <f t="shared" si="1"/>
        <v>187255399</v>
      </c>
    </row>
    <row r="19" spans="2:13" s="219" customFormat="1" ht="14.1" customHeight="1">
      <c r="B19" s="224">
        <v>8</v>
      </c>
      <c r="C19" s="225"/>
      <c r="D19" s="457" t="s">
        <v>251</v>
      </c>
      <c r="E19" s="457"/>
      <c r="F19" s="457"/>
      <c r="G19" s="226" t="s">
        <v>233</v>
      </c>
      <c r="H19" s="223">
        <v>7340282</v>
      </c>
      <c r="I19" s="223" t="s">
        <v>238</v>
      </c>
      <c r="J19" s="223">
        <f t="shared" si="0"/>
        <v>695692</v>
      </c>
      <c r="K19" s="223">
        <v>574824</v>
      </c>
      <c r="L19" s="223">
        <v>120868</v>
      </c>
      <c r="M19" s="223">
        <f t="shared" si="1"/>
        <v>6765458</v>
      </c>
    </row>
    <row r="20" spans="2:13" s="219" customFormat="1" ht="27.75" customHeight="1">
      <c r="B20" s="224">
        <v>9</v>
      </c>
      <c r="C20" s="225"/>
      <c r="D20" s="459" t="s">
        <v>252</v>
      </c>
      <c r="E20" s="459"/>
      <c r="F20" s="459"/>
      <c r="G20" s="226" t="s">
        <v>233</v>
      </c>
      <c r="H20" s="223">
        <v>2430250</v>
      </c>
      <c r="I20" s="223">
        <v>1275000</v>
      </c>
      <c r="J20" s="223">
        <f t="shared" si="0"/>
        <v>867060</v>
      </c>
      <c r="K20" s="223">
        <v>866500</v>
      </c>
      <c r="L20" s="223">
        <v>560</v>
      </c>
      <c r="M20" s="223">
        <f t="shared" si="1"/>
        <v>2838750</v>
      </c>
    </row>
    <row r="21" spans="2:13" s="219" customFormat="1" ht="14.1" customHeight="1">
      <c r="B21" s="224">
        <v>10</v>
      </c>
      <c r="C21" s="228"/>
      <c r="D21" s="460" t="s">
        <v>253</v>
      </c>
      <c r="E21" s="460"/>
      <c r="F21" s="460"/>
      <c r="G21" s="461"/>
      <c r="H21" s="223">
        <v>2772106</v>
      </c>
      <c r="I21" s="223" t="s">
        <v>238</v>
      </c>
      <c r="J21" s="223">
        <f t="shared" si="0"/>
        <v>574941</v>
      </c>
      <c r="K21" s="223">
        <v>557654</v>
      </c>
      <c r="L21" s="223">
        <v>17287</v>
      </c>
      <c r="M21" s="223">
        <f t="shared" si="1"/>
        <v>2214452</v>
      </c>
    </row>
    <row r="22" spans="2:13" s="219" customFormat="1" ht="14.1" customHeight="1">
      <c r="B22" s="224">
        <v>11</v>
      </c>
      <c r="C22" s="228"/>
      <c r="D22" s="465" t="s">
        <v>254</v>
      </c>
      <c r="E22" s="465"/>
      <c r="F22" s="465"/>
      <c r="G22" s="226" t="s">
        <v>233</v>
      </c>
      <c r="H22" s="223">
        <v>63278</v>
      </c>
      <c r="I22" s="223" t="s">
        <v>244</v>
      </c>
      <c r="J22" s="223">
        <f t="shared" si="0"/>
        <v>47591</v>
      </c>
      <c r="K22" s="223">
        <v>46557</v>
      </c>
      <c r="L22" s="223">
        <v>1034</v>
      </c>
      <c r="M22" s="223">
        <f t="shared" si="1"/>
        <v>16721</v>
      </c>
    </row>
    <row r="23" spans="2:13" s="219" customFormat="1" ht="14.1" customHeight="1">
      <c r="B23" s="224">
        <v>12</v>
      </c>
      <c r="C23" s="228"/>
      <c r="D23" s="460" t="s">
        <v>255</v>
      </c>
      <c r="E23" s="460"/>
      <c r="F23" s="460"/>
      <c r="G23" s="461"/>
      <c r="H23" s="223">
        <v>25191804</v>
      </c>
      <c r="I23" s="223">
        <v>2100000</v>
      </c>
      <c r="J23" s="223">
        <f t="shared" si="0"/>
        <v>1370496</v>
      </c>
      <c r="K23" s="223">
        <v>1110562</v>
      </c>
      <c r="L23" s="223">
        <v>259934</v>
      </c>
      <c r="M23" s="223">
        <f t="shared" si="1"/>
        <v>26181242</v>
      </c>
    </row>
    <row r="24" spans="2:13" s="229" customFormat="1" ht="16.5" customHeight="1">
      <c r="B24" s="224">
        <v>13</v>
      </c>
      <c r="C24" s="228"/>
      <c r="D24" s="460" t="s">
        <v>256</v>
      </c>
      <c r="E24" s="460"/>
      <c r="F24" s="460"/>
      <c r="G24" s="461"/>
      <c r="H24" s="223">
        <v>13116044</v>
      </c>
      <c r="I24" s="223" t="s">
        <v>238</v>
      </c>
      <c r="J24" s="223">
        <f t="shared" si="0"/>
        <v>232074</v>
      </c>
      <c r="K24" s="223">
        <v>232074</v>
      </c>
      <c r="L24" s="223" t="s">
        <v>238</v>
      </c>
      <c r="M24" s="223">
        <f t="shared" si="1"/>
        <v>12883970</v>
      </c>
    </row>
    <row r="25" spans="2:13" ht="13.5" customHeight="1">
      <c r="B25" s="230"/>
      <c r="C25" s="228"/>
      <c r="D25" s="460" t="s">
        <v>257</v>
      </c>
      <c r="E25" s="460"/>
      <c r="F25" s="460"/>
      <c r="G25" s="461"/>
      <c r="H25" s="223">
        <v>10897884</v>
      </c>
      <c r="I25" s="223" t="s">
        <v>238</v>
      </c>
      <c r="J25" s="223">
        <f t="shared" si="0"/>
        <v>73827</v>
      </c>
      <c r="K25" s="223">
        <v>73827</v>
      </c>
      <c r="L25" s="223" t="s">
        <v>48</v>
      </c>
      <c r="M25" s="223">
        <f t="shared" si="1"/>
        <v>10824057</v>
      </c>
    </row>
    <row r="26" spans="2:13" ht="13.5" customHeight="1">
      <c r="B26" s="230">
        <v>14</v>
      </c>
      <c r="C26" s="228"/>
      <c r="D26" s="457" t="s">
        <v>258</v>
      </c>
      <c r="E26" s="457"/>
      <c r="F26" s="457"/>
      <c r="G26" s="461"/>
      <c r="H26" s="223">
        <v>329879128</v>
      </c>
      <c r="I26" s="223">
        <v>19951000</v>
      </c>
      <c r="J26" s="223">
        <f t="shared" si="0"/>
        <v>24526617</v>
      </c>
      <c r="K26" s="223">
        <v>21716117</v>
      </c>
      <c r="L26" s="223">
        <v>2810500</v>
      </c>
      <c r="M26" s="223">
        <f t="shared" si="1"/>
        <v>328114011</v>
      </c>
    </row>
    <row r="27" spans="2:13" ht="14.25" customHeight="1" thickBot="1">
      <c r="B27" s="231">
        <v>15</v>
      </c>
      <c r="C27" s="232"/>
      <c r="D27" s="466" t="s">
        <v>259</v>
      </c>
      <c r="E27" s="466"/>
      <c r="F27" s="466"/>
      <c r="G27" s="467"/>
      <c r="H27" s="233">
        <f>29864973+39457865</f>
        <v>69322838</v>
      </c>
      <c r="I27" s="233">
        <v>5248000</v>
      </c>
      <c r="J27" s="233">
        <f>K27+L27</f>
        <v>7047028</v>
      </c>
      <c r="K27" s="233">
        <v>6330702</v>
      </c>
      <c r="L27" s="233">
        <v>716326</v>
      </c>
      <c r="M27" s="234">
        <f t="shared" si="1"/>
        <v>68240136</v>
      </c>
    </row>
    <row r="28" spans="2:13">
      <c r="B28" s="464" t="s">
        <v>260</v>
      </c>
      <c r="C28" s="464"/>
      <c r="D28" s="464"/>
      <c r="E28" s="464"/>
      <c r="F28" s="464"/>
      <c r="G28" s="235"/>
      <c r="H28" s="236"/>
      <c r="I28" s="235"/>
      <c r="J28" s="235"/>
      <c r="K28" s="235"/>
      <c r="L28" s="235"/>
      <c r="M28" s="237"/>
    </row>
  </sheetData>
  <mergeCells count="31">
    <mergeCell ref="B28:F28"/>
    <mergeCell ref="D22:F22"/>
    <mergeCell ref="D23:G23"/>
    <mergeCell ref="D24:G24"/>
    <mergeCell ref="D25:G25"/>
    <mergeCell ref="D26:G26"/>
    <mergeCell ref="D27:G27"/>
    <mergeCell ref="D21:G21"/>
    <mergeCell ref="C13:D13"/>
    <mergeCell ref="E13:F13"/>
    <mergeCell ref="C14:D14"/>
    <mergeCell ref="E14:F14"/>
    <mergeCell ref="C15:D15"/>
    <mergeCell ref="E15:F15"/>
    <mergeCell ref="D16:F16"/>
    <mergeCell ref="D17:F17"/>
    <mergeCell ref="D18:F18"/>
    <mergeCell ref="D19:F19"/>
    <mergeCell ref="D20:F20"/>
    <mergeCell ref="D12:F12"/>
    <mergeCell ref="B2:M2"/>
    <mergeCell ref="B4:G5"/>
    <mergeCell ref="J4:L4"/>
    <mergeCell ref="B6:G6"/>
    <mergeCell ref="D7:F7"/>
    <mergeCell ref="D8:F8"/>
    <mergeCell ref="D9:F9"/>
    <mergeCell ref="C10:D10"/>
    <mergeCell ref="E10:F10"/>
    <mergeCell ref="C11:D11"/>
    <mergeCell ref="E11:F1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  <ignoredErrors>
    <ignoredError sqref="C10:F15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>
    <pageSetUpPr fitToPage="1"/>
  </sheetPr>
  <dimension ref="A2:M105"/>
  <sheetViews>
    <sheetView showGridLines="0" view="pageBreakPreview" topLeftCell="A16" zoomScale="96" zoomScaleNormal="100" zoomScaleSheetLayoutView="96" workbookViewId="0">
      <selection activeCell="V27" sqref="V27"/>
    </sheetView>
  </sheetViews>
  <sheetFormatPr defaultColWidth="19.5" defaultRowHeight="13.5"/>
  <cols>
    <col min="1" max="1" width="19.6640625" style="239" bestFit="1" customWidth="1"/>
    <col min="2" max="2" width="9.33203125" style="239" customWidth="1"/>
    <col min="3" max="4" width="12" style="239" customWidth="1"/>
    <col min="5" max="7" width="10.83203125" style="239" customWidth="1"/>
    <col min="8" max="8" width="13.1640625" style="239" customWidth="1"/>
    <col min="9" max="9" width="10.6640625" style="239" customWidth="1"/>
    <col min="10" max="10" width="9.6640625" style="239" customWidth="1"/>
    <col min="11" max="11" width="10" style="239" customWidth="1"/>
    <col min="12" max="12" width="13.1640625" style="239" customWidth="1"/>
    <col min="13" max="13" width="19.5" style="239"/>
    <col min="14" max="14" width="19.6640625" style="239" bestFit="1" customWidth="1"/>
    <col min="15" max="16384" width="19.5" style="239"/>
  </cols>
  <sheetData>
    <row r="2" spans="1:13" ht="28.5" customHeight="1">
      <c r="A2" s="238"/>
      <c r="B2" s="395" t="s">
        <v>261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</row>
    <row r="3" spans="1:13" s="240" customFormat="1" ht="19.5" customHeight="1" thickBot="1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3" t="s">
        <v>262</v>
      </c>
      <c r="M3" s="244"/>
    </row>
    <row r="4" spans="1:13" s="245" customFormat="1" ht="17.25" customHeight="1">
      <c r="B4" s="246"/>
      <c r="C4" s="396" t="s">
        <v>263</v>
      </c>
      <c r="D4" s="396" t="s">
        <v>264</v>
      </c>
      <c r="E4" s="398" t="s">
        <v>265</v>
      </c>
      <c r="F4" s="398" t="s">
        <v>266</v>
      </c>
      <c r="G4" s="396" t="s">
        <v>267</v>
      </c>
      <c r="H4" s="400" t="s">
        <v>268</v>
      </c>
      <c r="I4" s="396" t="s">
        <v>269</v>
      </c>
      <c r="J4" s="398" t="s">
        <v>270</v>
      </c>
      <c r="K4" s="398" t="s">
        <v>271</v>
      </c>
      <c r="L4" s="392" t="s">
        <v>272</v>
      </c>
      <c r="M4" s="247"/>
    </row>
    <row r="5" spans="1:13" s="245" customFormat="1" ht="17.25" customHeight="1">
      <c r="B5" s="394" t="s">
        <v>273</v>
      </c>
      <c r="C5" s="397"/>
      <c r="D5" s="397"/>
      <c r="E5" s="399"/>
      <c r="F5" s="399"/>
      <c r="G5" s="397"/>
      <c r="H5" s="401"/>
      <c r="I5" s="397"/>
      <c r="J5" s="399"/>
      <c r="K5" s="399"/>
      <c r="L5" s="393"/>
      <c r="M5" s="247"/>
    </row>
    <row r="6" spans="1:13" s="248" customFormat="1" ht="11.25" customHeight="1">
      <c r="B6" s="394"/>
      <c r="C6" s="249"/>
      <c r="D6" s="249"/>
      <c r="E6" s="250" t="s">
        <v>274</v>
      </c>
      <c r="F6" s="250"/>
      <c r="G6" s="251" t="s">
        <v>275</v>
      </c>
      <c r="H6" s="249"/>
      <c r="I6" s="249"/>
      <c r="J6" s="250"/>
      <c r="K6" s="250"/>
      <c r="L6" s="250" t="s">
        <v>276</v>
      </c>
      <c r="M6" s="252"/>
    </row>
    <row r="7" spans="1:13" s="248" customFormat="1" ht="11.25" customHeight="1">
      <c r="B7" s="253"/>
      <c r="C7" s="254" t="s">
        <v>277</v>
      </c>
      <c r="D7" s="254" t="s">
        <v>278</v>
      </c>
      <c r="E7" s="254" t="s">
        <v>279</v>
      </c>
      <c r="F7" s="254" t="s">
        <v>280</v>
      </c>
      <c r="G7" s="254" t="s">
        <v>281</v>
      </c>
      <c r="H7" s="254" t="s">
        <v>282</v>
      </c>
      <c r="I7" s="254" t="s">
        <v>283</v>
      </c>
      <c r="J7" s="254" t="s">
        <v>284</v>
      </c>
      <c r="K7" s="254" t="s">
        <v>285</v>
      </c>
      <c r="L7" s="254" t="s">
        <v>286</v>
      </c>
      <c r="M7" s="252"/>
    </row>
    <row r="8" spans="1:13" s="245" customFormat="1" ht="24.75" customHeight="1">
      <c r="B8" s="255" t="s">
        <v>287</v>
      </c>
      <c r="C8" s="256">
        <v>378736616</v>
      </c>
      <c r="D8" s="256">
        <v>363924257</v>
      </c>
      <c r="E8" s="256">
        <v>14812359</v>
      </c>
      <c r="F8" s="256">
        <v>3824398</v>
      </c>
      <c r="G8" s="256">
        <v>10987961</v>
      </c>
      <c r="H8" s="256">
        <v>186502</v>
      </c>
      <c r="I8" s="256">
        <v>7608559</v>
      </c>
      <c r="J8" s="256">
        <v>709425</v>
      </c>
      <c r="K8" s="256">
        <v>2372340</v>
      </c>
      <c r="L8" s="256">
        <v>6132146</v>
      </c>
      <c r="M8" s="247"/>
    </row>
    <row r="9" spans="1:13" s="245" customFormat="1" ht="24.75" customHeight="1">
      <c r="B9" s="257" t="s">
        <v>288</v>
      </c>
      <c r="C9" s="256">
        <v>376622071</v>
      </c>
      <c r="D9" s="256">
        <v>362256670</v>
      </c>
      <c r="E9" s="256">
        <v>14365401</v>
      </c>
      <c r="F9" s="256">
        <v>5605175</v>
      </c>
      <c r="G9" s="256">
        <v>8760226</v>
      </c>
      <c r="H9" s="256">
        <v>-2187687</v>
      </c>
      <c r="I9" s="256">
        <v>5703148</v>
      </c>
      <c r="J9" s="256">
        <v>557538</v>
      </c>
      <c r="K9" s="256">
        <v>6784428</v>
      </c>
      <c r="L9" s="256">
        <v>-2711429</v>
      </c>
      <c r="M9" s="247"/>
    </row>
    <row r="10" spans="1:13" s="245" customFormat="1" ht="24.75" customHeight="1">
      <c r="B10" s="257" t="s">
        <v>361</v>
      </c>
      <c r="C10" s="256">
        <v>380043291</v>
      </c>
      <c r="D10" s="256">
        <v>367619299</v>
      </c>
      <c r="E10" s="256">
        <v>12423992</v>
      </c>
      <c r="F10" s="256">
        <v>4249397</v>
      </c>
      <c r="G10" s="256">
        <v>8174595</v>
      </c>
      <c r="H10" s="256">
        <v>-585632</v>
      </c>
      <c r="I10" s="256">
        <v>4336575</v>
      </c>
      <c r="J10" s="256">
        <v>603145</v>
      </c>
      <c r="K10" s="256">
        <v>7708770</v>
      </c>
      <c r="L10" s="256">
        <v>-3354682</v>
      </c>
      <c r="M10" s="247"/>
    </row>
    <row r="11" spans="1:13" s="245" customFormat="1" ht="21" customHeight="1">
      <c r="B11" s="258"/>
      <c r="C11" s="259"/>
      <c r="D11" s="256"/>
      <c r="E11" s="260"/>
      <c r="F11" s="260"/>
      <c r="G11" s="261"/>
      <c r="H11" s="261"/>
      <c r="I11" s="261"/>
      <c r="J11" s="262"/>
      <c r="K11" s="262"/>
      <c r="L11" s="261"/>
      <c r="M11" s="247"/>
    </row>
    <row r="12" spans="1:13" s="245" customFormat="1" ht="26.25" customHeight="1">
      <c r="B12" s="263" t="s">
        <v>289</v>
      </c>
      <c r="C12" s="264">
        <v>97348011</v>
      </c>
      <c r="D12" s="260">
        <v>96923060</v>
      </c>
      <c r="E12" s="260">
        <v>424951</v>
      </c>
      <c r="F12" s="260">
        <v>235278</v>
      </c>
      <c r="G12" s="261">
        <v>189673</v>
      </c>
      <c r="H12" s="261">
        <v>60356</v>
      </c>
      <c r="I12" s="261">
        <v>7641</v>
      </c>
      <c r="J12" s="265">
        <v>1332</v>
      </c>
      <c r="K12" s="266">
        <v>400000</v>
      </c>
      <c r="L12" s="267">
        <v>-330671</v>
      </c>
      <c r="M12" s="247"/>
    </row>
    <row r="13" spans="1:13" s="245" customFormat="1" ht="26.25" customHeight="1">
      <c r="B13" s="263" t="s">
        <v>290</v>
      </c>
      <c r="C13" s="264">
        <v>26584867</v>
      </c>
      <c r="D13" s="260">
        <v>25798862</v>
      </c>
      <c r="E13" s="260">
        <v>786005</v>
      </c>
      <c r="F13" s="260">
        <v>120638</v>
      </c>
      <c r="G13" s="261">
        <v>665367</v>
      </c>
      <c r="H13" s="261">
        <v>150359</v>
      </c>
      <c r="I13" s="261">
        <v>522981</v>
      </c>
      <c r="J13" s="265">
        <v>17953</v>
      </c>
      <c r="K13" s="261">
        <v>600000</v>
      </c>
      <c r="L13" s="261">
        <v>91293</v>
      </c>
      <c r="M13" s="247"/>
    </row>
    <row r="14" spans="1:13" s="245" customFormat="1" ht="26.25" customHeight="1">
      <c r="B14" s="263" t="s">
        <v>291</v>
      </c>
      <c r="C14" s="264">
        <v>16356492</v>
      </c>
      <c r="D14" s="260">
        <v>16181216</v>
      </c>
      <c r="E14" s="260">
        <v>175276</v>
      </c>
      <c r="F14" s="256">
        <v>72374</v>
      </c>
      <c r="G14" s="261">
        <v>102902</v>
      </c>
      <c r="H14" s="261">
        <v>16516</v>
      </c>
      <c r="I14" s="261">
        <v>161017</v>
      </c>
      <c r="J14" s="261">
        <v>811</v>
      </c>
      <c r="K14" s="265">
        <v>590000</v>
      </c>
      <c r="L14" s="261">
        <v>-411656</v>
      </c>
      <c r="M14" s="247"/>
    </row>
    <row r="15" spans="1:13" s="245" customFormat="1" ht="26.25" customHeight="1">
      <c r="B15" s="263" t="s">
        <v>292</v>
      </c>
      <c r="C15" s="264">
        <v>34961274</v>
      </c>
      <c r="D15" s="260">
        <v>33198416</v>
      </c>
      <c r="E15" s="260">
        <v>1762858</v>
      </c>
      <c r="F15" s="260">
        <v>1551734</v>
      </c>
      <c r="G15" s="261">
        <v>211124</v>
      </c>
      <c r="H15" s="261">
        <v>68578</v>
      </c>
      <c r="I15" s="261">
        <v>95441</v>
      </c>
      <c r="J15" s="265">
        <v>0</v>
      </c>
      <c r="K15" s="265">
        <v>1700000</v>
      </c>
      <c r="L15" s="261">
        <v>-1535981</v>
      </c>
      <c r="M15" s="247"/>
    </row>
    <row r="16" spans="1:13" s="245" customFormat="1" ht="26.25" customHeight="1">
      <c r="B16" s="268" t="s">
        <v>293</v>
      </c>
      <c r="C16" s="256">
        <v>23883484</v>
      </c>
      <c r="D16" s="256">
        <v>22959459</v>
      </c>
      <c r="E16" s="256">
        <v>924025</v>
      </c>
      <c r="F16" s="256">
        <v>127592</v>
      </c>
      <c r="G16" s="256">
        <v>796433</v>
      </c>
      <c r="H16" s="256">
        <v>-11871</v>
      </c>
      <c r="I16" s="256">
        <v>490000</v>
      </c>
      <c r="J16" s="261">
        <v>0</v>
      </c>
      <c r="K16" s="266">
        <v>800000</v>
      </c>
      <c r="L16" s="256">
        <v>-321871</v>
      </c>
      <c r="M16" s="247"/>
    </row>
    <row r="17" spans="2:13" s="245" customFormat="1" ht="26.25" customHeight="1">
      <c r="B17" s="263" t="s">
        <v>294</v>
      </c>
      <c r="C17" s="259">
        <v>21210172</v>
      </c>
      <c r="D17" s="256">
        <v>20444578</v>
      </c>
      <c r="E17" s="260">
        <v>765594</v>
      </c>
      <c r="F17" s="260">
        <v>227040</v>
      </c>
      <c r="G17" s="256">
        <v>538554</v>
      </c>
      <c r="H17" s="261">
        <v>53864</v>
      </c>
      <c r="I17" s="261">
        <v>459384</v>
      </c>
      <c r="J17" s="261">
        <v>0</v>
      </c>
      <c r="K17" s="261">
        <v>565000</v>
      </c>
      <c r="L17" s="261">
        <v>-51752</v>
      </c>
      <c r="M17" s="247"/>
    </row>
    <row r="18" spans="2:13" s="245" customFormat="1" ht="26.25" customHeight="1">
      <c r="B18" s="263" t="s">
        <v>295</v>
      </c>
      <c r="C18" s="264">
        <v>23058564</v>
      </c>
      <c r="D18" s="260">
        <v>22380931</v>
      </c>
      <c r="E18" s="260">
        <v>677633</v>
      </c>
      <c r="F18" s="260">
        <v>100505</v>
      </c>
      <c r="G18" s="261">
        <v>577128</v>
      </c>
      <c r="H18" s="261">
        <v>-1663</v>
      </c>
      <c r="I18" s="261">
        <v>1798</v>
      </c>
      <c r="J18" s="261">
        <v>0</v>
      </c>
      <c r="K18" s="266">
        <v>2000</v>
      </c>
      <c r="L18" s="261">
        <v>-1865</v>
      </c>
      <c r="M18" s="247"/>
    </row>
    <row r="19" spans="2:13" s="245" customFormat="1" ht="26.25" customHeight="1">
      <c r="B19" s="269" t="s">
        <v>296</v>
      </c>
      <c r="C19" s="256">
        <v>24572660</v>
      </c>
      <c r="D19" s="260">
        <v>23819502</v>
      </c>
      <c r="E19" s="260">
        <v>753158</v>
      </c>
      <c r="F19" s="260">
        <v>224776</v>
      </c>
      <c r="G19" s="261">
        <v>528382</v>
      </c>
      <c r="H19" s="261">
        <v>-309847</v>
      </c>
      <c r="I19" s="261">
        <v>193357</v>
      </c>
      <c r="J19" s="261">
        <v>233357</v>
      </c>
      <c r="K19" s="265">
        <v>0</v>
      </c>
      <c r="L19" s="261">
        <v>116867</v>
      </c>
      <c r="M19" s="247"/>
    </row>
    <row r="20" spans="2:13" s="245" customFormat="1" ht="26.25" customHeight="1">
      <c r="B20" s="263" t="s">
        <v>297</v>
      </c>
      <c r="C20" s="264">
        <v>3662790</v>
      </c>
      <c r="D20" s="260">
        <v>3360056</v>
      </c>
      <c r="E20" s="260">
        <v>302734</v>
      </c>
      <c r="F20" s="260">
        <v>46175</v>
      </c>
      <c r="G20" s="261">
        <v>256559</v>
      </c>
      <c r="H20" s="261">
        <v>69885</v>
      </c>
      <c r="I20" s="261">
        <v>1748</v>
      </c>
      <c r="J20" s="261">
        <v>0</v>
      </c>
      <c r="K20" s="265">
        <v>0</v>
      </c>
      <c r="L20" s="261">
        <v>71633</v>
      </c>
      <c r="M20" s="247"/>
    </row>
    <row r="21" spans="2:13" s="245" customFormat="1" ht="26.25" customHeight="1">
      <c r="B21" s="263" t="s">
        <v>298</v>
      </c>
      <c r="C21" s="264">
        <v>2991592</v>
      </c>
      <c r="D21" s="260">
        <v>2926189</v>
      </c>
      <c r="E21" s="260">
        <v>65403</v>
      </c>
      <c r="F21" s="260">
        <v>60477</v>
      </c>
      <c r="G21" s="261">
        <v>4926</v>
      </c>
      <c r="H21" s="261">
        <v>-192466</v>
      </c>
      <c r="I21" s="261">
        <v>108000</v>
      </c>
      <c r="J21" s="265">
        <v>0</v>
      </c>
      <c r="K21" s="265">
        <v>0</v>
      </c>
      <c r="L21" s="261">
        <v>-84466</v>
      </c>
      <c r="M21" s="247"/>
    </row>
    <row r="22" spans="2:13" s="245" customFormat="1" ht="26.25" customHeight="1">
      <c r="B22" s="270" t="s">
        <v>299</v>
      </c>
      <c r="C22" s="256">
        <v>2831593</v>
      </c>
      <c r="D22" s="256">
        <v>2735840</v>
      </c>
      <c r="E22" s="260">
        <v>95753</v>
      </c>
      <c r="F22" s="256">
        <v>18976</v>
      </c>
      <c r="G22" s="256">
        <v>76777</v>
      </c>
      <c r="H22" s="256">
        <v>7136</v>
      </c>
      <c r="I22" s="256">
        <v>1357</v>
      </c>
      <c r="J22" s="261">
        <v>224312</v>
      </c>
      <c r="K22" s="266">
        <v>0</v>
      </c>
      <c r="L22" s="256">
        <v>232805</v>
      </c>
      <c r="M22" s="247"/>
    </row>
    <row r="23" spans="2:13" s="245" customFormat="1" ht="26.25" customHeight="1">
      <c r="B23" s="263" t="s">
        <v>300</v>
      </c>
      <c r="C23" s="259">
        <v>9327622</v>
      </c>
      <c r="D23" s="256">
        <v>8886121</v>
      </c>
      <c r="E23" s="256">
        <v>441501</v>
      </c>
      <c r="F23" s="260">
        <v>85575</v>
      </c>
      <c r="G23" s="261">
        <v>355926</v>
      </c>
      <c r="H23" s="256">
        <v>-59223</v>
      </c>
      <c r="I23" s="256">
        <v>208000</v>
      </c>
      <c r="J23" s="265">
        <v>0</v>
      </c>
      <c r="K23" s="271">
        <v>208000</v>
      </c>
      <c r="L23" s="261">
        <v>-59223</v>
      </c>
      <c r="M23" s="247"/>
    </row>
    <row r="24" spans="2:13" s="245" customFormat="1" ht="26.25" customHeight="1">
      <c r="B24" s="269" t="s">
        <v>301</v>
      </c>
      <c r="C24" s="256">
        <v>5080829</v>
      </c>
      <c r="D24" s="260">
        <v>4862151</v>
      </c>
      <c r="E24" s="260">
        <v>218678</v>
      </c>
      <c r="F24" s="256">
        <v>65055</v>
      </c>
      <c r="G24" s="256">
        <v>153623</v>
      </c>
      <c r="H24" s="261">
        <v>-24407</v>
      </c>
      <c r="I24" s="271">
        <v>5000</v>
      </c>
      <c r="J24" s="265">
        <v>0</v>
      </c>
      <c r="K24" s="265">
        <v>537000</v>
      </c>
      <c r="L24" s="261">
        <v>-556407</v>
      </c>
      <c r="M24" s="247"/>
    </row>
    <row r="25" spans="2:13" s="245" customFormat="1" ht="26.25" customHeight="1">
      <c r="B25" s="263" t="s">
        <v>302</v>
      </c>
      <c r="C25" s="264">
        <v>15327320</v>
      </c>
      <c r="D25" s="256">
        <v>13616470</v>
      </c>
      <c r="E25" s="260">
        <v>1710850</v>
      </c>
      <c r="F25" s="260">
        <v>728778</v>
      </c>
      <c r="G25" s="261">
        <v>982072</v>
      </c>
      <c r="H25" s="261">
        <v>-74061</v>
      </c>
      <c r="I25" s="261">
        <v>1011213</v>
      </c>
      <c r="J25" s="261">
        <v>0</v>
      </c>
      <c r="K25" s="265">
        <v>1570000</v>
      </c>
      <c r="L25" s="261">
        <v>-632848</v>
      </c>
      <c r="M25" s="247"/>
    </row>
    <row r="26" spans="2:13" s="245" customFormat="1" ht="26.25" customHeight="1">
      <c r="B26" s="263" t="s">
        <v>303</v>
      </c>
      <c r="C26" s="259">
        <v>3555121</v>
      </c>
      <c r="D26" s="260">
        <v>3165762</v>
      </c>
      <c r="E26" s="260">
        <v>389359</v>
      </c>
      <c r="F26" s="260">
        <v>31912</v>
      </c>
      <c r="G26" s="261">
        <v>357447</v>
      </c>
      <c r="H26" s="261">
        <v>-160329</v>
      </c>
      <c r="I26" s="261">
        <v>140000</v>
      </c>
      <c r="J26" s="265">
        <v>0</v>
      </c>
      <c r="K26" s="261">
        <v>0</v>
      </c>
      <c r="L26" s="261">
        <v>-20329</v>
      </c>
      <c r="M26" s="247"/>
    </row>
    <row r="27" spans="2:13" s="245" customFormat="1" ht="26.25" customHeight="1">
      <c r="B27" s="263" t="s">
        <v>304</v>
      </c>
      <c r="C27" s="264">
        <v>6444317</v>
      </c>
      <c r="D27" s="260">
        <v>6228545</v>
      </c>
      <c r="E27" s="260">
        <v>215772</v>
      </c>
      <c r="F27" s="260">
        <v>40402</v>
      </c>
      <c r="G27" s="261">
        <v>175370</v>
      </c>
      <c r="H27" s="261">
        <v>-61902</v>
      </c>
      <c r="I27" s="261">
        <v>10000</v>
      </c>
      <c r="J27" s="261">
        <v>0</v>
      </c>
      <c r="K27" s="265">
        <v>0</v>
      </c>
      <c r="L27" s="261">
        <v>-51902</v>
      </c>
      <c r="M27" s="247"/>
    </row>
    <row r="28" spans="2:13" s="245" customFormat="1" ht="26.25" customHeight="1">
      <c r="B28" s="268" t="s">
        <v>305</v>
      </c>
      <c r="C28" s="256">
        <v>8540715</v>
      </c>
      <c r="D28" s="256">
        <v>8315377</v>
      </c>
      <c r="E28" s="256">
        <v>225338</v>
      </c>
      <c r="F28" s="256">
        <v>27435</v>
      </c>
      <c r="G28" s="256">
        <v>197903</v>
      </c>
      <c r="H28" s="256">
        <v>-98200</v>
      </c>
      <c r="I28" s="256">
        <v>501623</v>
      </c>
      <c r="J28" s="256">
        <v>77759</v>
      </c>
      <c r="K28" s="266">
        <v>0</v>
      </c>
      <c r="L28" s="256">
        <v>481182</v>
      </c>
      <c r="M28" s="247"/>
    </row>
    <row r="29" spans="2:13" s="245" customFormat="1" ht="26.25" customHeight="1">
      <c r="B29" s="263" t="s">
        <v>306</v>
      </c>
      <c r="C29" s="259">
        <v>6412166</v>
      </c>
      <c r="D29" s="260">
        <v>6267925</v>
      </c>
      <c r="E29" s="260">
        <v>144241</v>
      </c>
      <c r="F29" s="260">
        <v>2737</v>
      </c>
      <c r="G29" s="261">
        <v>141504</v>
      </c>
      <c r="H29" s="256">
        <v>70347</v>
      </c>
      <c r="I29" s="261">
        <v>17798</v>
      </c>
      <c r="J29" s="265">
        <v>0</v>
      </c>
      <c r="K29" s="265">
        <v>186000</v>
      </c>
      <c r="L29" s="261">
        <v>-97855</v>
      </c>
      <c r="M29" s="247"/>
    </row>
    <row r="30" spans="2:13" s="245" customFormat="1" ht="26.25" customHeight="1">
      <c r="B30" s="263" t="s">
        <v>307</v>
      </c>
      <c r="C30" s="264">
        <v>7834265</v>
      </c>
      <c r="D30" s="256">
        <v>7516667</v>
      </c>
      <c r="E30" s="256">
        <v>317598</v>
      </c>
      <c r="F30" s="260">
        <v>120172</v>
      </c>
      <c r="G30" s="261">
        <v>197426</v>
      </c>
      <c r="H30" s="256">
        <v>-87726</v>
      </c>
      <c r="I30" s="261">
        <v>144110</v>
      </c>
      <c r="J30" s="265">
        <v>0</v>
      </c>
      <c r="K30" s="265">
        <v>143000</v>
      </c>
      <c r="L30" s="261">
        <v>-86616</v>
      </c>
      <c r="M30" s="247"/>
    </row>
    <row r="31" spans="2:13" s="245" customFormat="1" ht="26.25" customHeight="1">
      <c r="B31" s="269" t="s">
        <v>308</v>
      </c>
      <c r="C31" s="256">
        <v>11634281</v>
      </c>
      <c r="D31" s="260">
        <v>11137153</v>
      </c>
      <c r="E31" s="260">
        <v>497128</v>
      </c>
      <c r="F31" s="256">
        <v>155188</v>
      </c>
      <c r="G31" s="256">
        <v>341940</v>
      </c>
      <c r="H31" s="261">
        <v>5472</v>
      </c>
      <c r="I31" s="265">
        <v>0</v>
      </c>
      <c r="J31" s="265">
        <v>47621</v>
      </c>
      <c r="K31" s="265">
        <v>0</v>
      </c>
      <c r="L31" s="261">
        <v>53093</v>
      </c>
      <c r="M31" s="247"/>
    </row>
    <row r="32" spans="2:13" s="245" customFormat="1" ht="26.25" customHeight="1">
      <c r="B32" s="263" t="s">
        <v>309</v>
      </c>
      <c r="C32" s="264">
        <v>6091126</v>
      </c>
      <c r="D32" s="260">
        <v>5557070</v>
      </c>
      <c r="E32" s="260">
        <v>534056</v>
      </c>
      <c r="F32" s="260">
        <v>26113</v>
      </c>
      <c r="G32" s="261">
        <v>507943</v>
      </c>
      <c r="H32" s="261">
        <v>206325</v>
      </c>
      <c r="I32" s="261">
        <v>200</v>
      </c>
      <c r="J32" s="265">
        <v>0</v>
      </c>
      <c r="K32" s="261">
        <v>79370</v>
      </c>
      <c r="L32" s="261">
        <v>127155</v>
      </c>
      <c r="M32" s="247"/>
    </row>
    <row r="33" spans="2:13" s="245" customFormat="1" ht="26.25" customHeight="1">
      <c r="B33" s="263" t="s">
        <v>310</v>
      </c>
      <c r="C33" s="264">
        <v>5409331</v>
      </c>
      <c r="D33" s="256">
        <v>5139286</v>
      </c>
      <c r="E33" s="260">
        <v>270045</v>
      </c>
      <c r="F33" s="260">
        <v>72791</v>
      </c>
      <c r="G33" s="261">
        <v>197254</v>
      </c>
      <c r="H33" s="261">
        <v>-20380</v>
      </c>
      <c r="I33" s="262">
        <v>934</v>
      </c>
      <c r="J33" s="265">
        <v>0</v>
      </c>
      <c r="K33" s="265">
        <v>38400</v>
      </c>
      <c r="L33" s="261">
        <v>-57846</v>
      </c>
      <c r="M33" s="247"/>
    </row>
    <row r="34" spans="2:13" s="245" customFormat="1" ht="26.25" customHeight="1">
      <c r="B34" s="268" t="s">
        <v>311</v>
      </c>
      <c r="C34" s="256">
        <v>8417154</v>
      </c>
      <c r="D34" s="256">
        <v>8258928</v>
      </c>
      <c r="E34" s="256">
        <v>158226</v>
      </c>
      <c r="F34" s="256">
        <v>44542</v>
      </c>
      <c r="G34" s="256">
        <v>113684</v>
      </c>
      <c r="H34" s="272">
        <v>-9932</v>
      </c>
      <c r="I34" s="256">
        <v>3783</v>
      </c>
      <c r="J34" s="261">
        <v>0</v>
      </c>
      <c r="K34" s="266">
        <v>290000</v>
      </c>
      <c r="L34" s="256">
        <v>-296149</v>
      </c>
      <c r="M34" s="247"/>
    </row>
    <row r="35" spans="2:13" s="245" customFormat="1" ht="26.25" customHeight="1" thickBot="1">
      <c r="B35" s="273" t="s">
        <v>312</v>
      </c>
      <c r="C35" s="274">
        <v>8507545</v>
      </c>
      <c r="D35" s="275">
        <v>7939735</v>
      </c>
      <c r="E35" s="275">
        <v>567810</v>
      </c>
      <c r="F35" s="275">
        <v>63132</v>
      </c>
      <c r="G35" s="276">
        <v>504678</v>
      </c>
      <c r="H35" s="275">
        <v>-182463</v>
      </c>
      <c r="I35" s="275">
        <v>251190</v>
      </c>
      <c r="J35" s="275">
        <v>0</v>
      </c>
      <c r="K35" s="277">
        <v>0</v>
      </c>
      <c r="L35" s="275">
        <v>68727</v>
      </c>
      <c r="M35" s="247"/>
    </row>
    <row r="36" spans="2:13" s="245" customFormat="1" ht="15" customHeight="1">
      <c r="B36" s="278" t="s">
        <v>313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</row>
    <row r="37" spans="2:13">
      <c r="B37" s="280"/>
      <c r="I37" s="280"/>
      <c r="J37" s="280"/>
      <c r="K37" s="280"/>
    </row>
    <row r="38" spans="2:13">
      <c r="B38" s="280"/>
      <c r="I38" s="280"/>
      <c r="J38" s="280"/>
      <c r="K38" s="280"/>
    </row>
    <row r="39" spans="2:13">
      <c r="B39" s="280"/>
      <c r="C39" s="280"/>
      <c r="D39" s="280"/>
      <c r="E39" s="280"/>
      <c r="F39" s="280"/>
      <c r="G39" s="280"/>
      <c r="H39" s="280"/>
      <c r="I39" s="280"/>
      <c r="J39" s="280"/>
      <c r="K39" s="280"/>
    </row>
    <row r="40" spans="2:13">
      <c r="B40" s="280"/>
      <c r="C40" s="280"/>
      <c r="D40" s="280"/>
      <c r="E40" s="280"/>
      <c r="F40" s="280"/>
      <c r="G40" s="280"/>
      <c r="H40" s="280"/>
      <c r="I40" s="280"/>
      <c r="J40" s="280"/>
      <c r="K40" s="280"/>
    </row>
    <row r="41" spans="2:13">
      <c r="B41" s="280"/>
      <c r="C41" s="280"/>
      <c r="D41" s="280"/>
      <c r="E41" s="280"/>
      <c r="F41" s="280"/>
      <c r="G41" s="280"/>
      <c r="H41" s="280"/>
      <c r="I41" s="280"/>
      <c r="J41" s="280"/>
      <c r="K41" s="280"/>
    </row>
    <row r="42" spans="2:13">
      <c r="B42" s="280"/>
      <c r="C42" s="280"/>
      <c r="D42" s="280"/>
      <c r="E42" s="280"/>
      <c r="F42" s="280"/>
      <c r="G42" s="280"/>
      <c r="H42" s="280"/>
      <c r="I42" s="280"/>
      <c r="J42" s="280"/>
      <c r="K42" s="280"/>
    </row>
    <row r="43" spans="2:13">
      <c r="B43" s="280"/>
      <c r="C43" s="280"/>
      <c r="D43" s="280"/>
      <c r="E43" s="280"/>
      <c r="F43" s="280"/>
      <c r="G43" s="280"/>
      <c r="H43" s="280"/>
      <c r="I43" s="280"/>
      <c r="J43" s="280"/>
      <c r="K43" s="280"/>
    </row>
    <row r="44" spans="2:13"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2:13">
      <c r="B45" s="280"/>
      <c r="C45" s="280"/>
      <c r="D45" s="280"/>
      <c r="E45" s="280"/>
      <c r="F45" s="280"/>
      <c r="G45" s="280"/>
      <c r="H45" s="280"/>
      <c r="I45" s="280"/>
      <c r="J45" s="280"/>
      <c r="K45" s="280"/>
    </row>
    <row r="46" spans="2:13">
      <c r="B46" s="280"/>
      <c r="C46" s="280"/>
      <c r="D46" s="280"/>
      <c r="E46" s="280"/>
      <c r="F46" s="280"/>
      <c r="G46" s="280"/>
      <c r="H46" s="280"/>
      <c r="I46" s="280"/>
      <c r="J46" s="280"/>
      <c r="K46" s="280"/>
    </row>
    <row r="47" spans="2:13">
      <c r="B47" s="280"/>
      <c r="C47" s="280"/>
      <c r="D47" s="280"/>
      <c r="E47" s="280"/>
      <c r="F47" s="280"/>
      <c r="G47" s="280"/>
      <c r="H47" s="280"/>
      <c r="I47" s="280"/>
      <c r="J47" s="280"/>
      <c r="K47" s="280"/>
    </row>
    <row r="48" spans="2:13">
      <c r="B48" s="280"/>
      <c r="C48" s="280"/>
      <c r="D48" s="280"/>
      <c r="E48" s="280"/>
      <c r="F48" s="280"/>
      <c r="G48" s="280"/>
      <c r="H48" s="280"/>
      <c r="I48" s="280"/>
      <c r="J48" s="280"/>
      <c r="K48" s="280"/>
    </row>
    <row r="49" spans="2:11">
      <c r="B49" s="280"/>
      <c r="C49" s="280"/>
      <c r="D49" s="280"/>
      <c r="E49" s="280"/>
      <c r="F49" s="280"/>
      <c r="G49" s="280"/>
      <c r="H49" s="280"/>
      <c r="I49" s="280"/>
      <c r="J49" s="280"/>
      <c r="K49" s="280"/>
    </row>
    <row r="50" spans="2:11">
      <c r="B50" s="280"/>
      <c r="C50" s="280"/>
      <c r="D50" s="280"/>
      <c r="E50" s="280"/>
      <c r="F50" s="280"/>
      <c r="G50" s="280"/>
      <c r="H50" s="280"/>
      <c r="I50" s="280"/>
      <c r="J50" s="280"/>
      <c r="K50" s="280"/>
    </row>
    <row r="51" spans="2:11">
      <c r="B51" s="280"/>
      <c r="C51" s="280"/>
      <c r="D51" s="280"/>
      <c r="E51" s="280"/>
      <c r="F51" s="280"/>
      <c r="G51" s="280"/>
      <c r="H51" s="280"/>
      <c r="I51" s="280"/>
      <c r="J51" s="280"/>
      <c r="K51" s="280"/>
    </row>
    <row r="52" spans="2:11">
      <c r="B52" s="280"/>
      <c r="C52" s="280"/>
      <c r="D52" s="280"/>
      <c r="E52" s="280"/>
      <c r="F52" s="280"/>
      <c r="G52" s="280"/>
      <c r="H52" s="280"/>
      <c r="I52" s="280"/>
      <c r="J52" s="280"/>
      <c r="K52" s="280"/>
    </row>
    <row r="53" spans="2:11">
      <c r="B53" s="280"/>
      <c r="C53" s="280"/>
      <c r="D53" s="280"/>
      <c r="E53" s="280"/>
      <c r="F53" s="280"/>
      <c r="G53" s="280"/>
      <c r="H53" s="280"/>
      <c r="I53" s="280"/>
      <c r="J53" s="280"/>
      <c r="K53" s="280"/>
    </row>
    <row r="54" spans="2:11">
      <c r="B54" s="280"/>
      <c r="C54" s="280"/>
      <c r="D54" s="280"/>
      <c r="E54" s="280"/>
      <c r="F54" s="280"/>
      <c r="G54" s="280"/>
      <c r="H54" s="280"/>
      <c r="I54" s="280"/>
      <c r="J54" s="280"/>
      <c r="K54" s="280"/>
    </row>
    <row r="55" spans="2:11">
      <c r="B55" s="280"/>
      <c r="C55" s="280"/>
      <c r="D55" s="280"/>
      <c r="E55" s="280"/>
      <c r="F55" s="280"/>
      <c r="G55" s="280"/>
      <c r="H55" s="280"/>
      <c r="I55" s="280"/>
      <c r="J55" s="280"/>
      <c r="K55" s="280"/>
    </row>
    <row r="56" spans="2:11">
      <c r="B56" s="280"/>
      <c r="C56" s="280"/>
      <c r="D56" s="280"/>
      <c r="E56" s="280"/>
      <c r="F56" s="280"/>
      <c r="G56" s="280"/>
      <c r="H56" s="280"/>
      <c r="I56" s="280"/>
      <c r="J56" s="280"/>
      <c r="K56" s="280"/>
    </row>
    <row r="57" spans="2:11">
      <c r="B57" s="280"/>
      <c r="C57" s="280"/>
      <c r="D57" s="280"/>
      <c r="E57" s="280"/>
      <c r="F57" s="280"/>
      <c r="G57" s="280"/>
      <c r="H57" s="280"/>
      <c r="I57" s="280"/>
      <c r="J57" s="280"/>
      <c r="K57" s="280"/>
    </row>
    <row r="58" spans="2:11">
      <c r="B58" s="280"/>
      <c r="C58" s="280"/>
      <c r="D58" s="280"/>
      <c r="E58" s="280"/>
      <c r="F58" s="280"/>
      <c r="G58" s="280"/>
      <c r="H58" s="280"/>
      <c r="I58" s="280"/>
      <c r="J58" s="280"/>
      <c r="K58" s="280"/>
    </row>
    <row r="59" spans="2:11">
      <c r="B59" s="280"/>
      <c r="C59" s="280"/>
      <c r="D59" s="280"/>
      <c r="E59" s="280"/>
      <c r="F59" s="280"/>
      <c r="G59" s="280"/>
      <c r="H59" s="280"/>
      <c r="I59" s="280"/>
      <c r="J59" s="280"/>
      <c r="K59" s="280"/>
    </row>
    <row r="60" spans="2:11">
      <c r="B60" s="280"/>
      <c r="C60" s="280"/>
      <c r="D60" s="280"/>
      <c r="E60" s="280"/>
      <c r="F60" s="280"/>
      <c r="G60" s="280"/>
      <c r="H60" s="280"/>
      <c r="I60" s="280"/>
      <c r="J60" s="280"/>
      <c r="K60" s="280"/>
    </row>
    <row r="61" spans="2:11">
      <c r="B61" s="280"/>
      <c r="C61" s="280"/>
      <c r="D61" s="280"/>
      <c r="E61" s="280"/>
      <c r="F61" s="280"/>
      <c r="G61" s="280"/>
      <c r="H61" s="280"/>
      <c r="I61" s="280"/>
      <c r="J61" s="280"/>
      <c r="K61" s="280"/>
    </row>
    <row r="62" spans="2:11">
      <c r="B62" s="280"/>
      <c r="C62" s="280"/>
      <c r="D62" s="280"/>
      <c r="E62" s="280"/>
      <c r="F62" s="280"/>
      <c r="G62" s="280"/>
      <c r="H62" s="280"/>
      <c r="I62" s="280"/>
      <c r="J62" s="280"/>
      <c r="K62" s="280"/>
    </row>
    <row r="63" spans="2:11">
      <c r="B63" s="280"/>
      <c r="C63" s="280"/>
      <c r="D63" s="280"/>
      <c r="E63" s="280"/>
      <c r="F63" s="280"/>
      <c r="G63" s="280"/>
      <c r="H63" s="280"/>
      <c r="I63" s="280"/>
      <c r="J63" s="280"/>
      <c r="K63" s="280"/>
    </row>
    <row r="64" spans="2:11">
      <c r="B64" s="280"/>
      <c r="C64" s="280"/>
      <c r="D64" s="280"/>
      <c r="E64" s="280"/>
      <c r="F64" s="280"/>
      <c r="G64" s="280"/>
      <c r="H64" s="280"/>
      <c r="I64" s="280"/>
      <c r="J64" s="280"/>
      <c r="K64" s="280"/>
    </row>
    <row r="65" spans="2:11">
      <c r="B65" s="280"/>
      <c r="C65" s="280"/>
      <c r="D65" s="280"/>
      <c r="E65" s="280"/>
      <c r="F65" s="280"/>
      <c r="G65" s="280"/>
      <c r="H65" s="280"/>
      <c r="I65" s="280"/>
      <c r="J65" s="280"/>
      <c r="K65" s="280"/>
    </row>
    <row r="66" spans="2:11">
      <c r="B66" s="280"/>
      <c r="C66" s="280"/>
      <c r="D66" s="280"/>
      <c r="E66" s="280"/>
      <c r="F66" s="280"/>
      <c r="G66" s="280"/>
      <c r="H66" s="280"/>
      <c r="I66" s="280"/>
      <c r="J66" s="280"/>
      <c r="K66" s="280"/>
    </row>
    <row r="67" spans="2:11">
      <c r="B67" s="280"/>
      <c r="C67" s="280"/>
      <c r="D67" s="280"/>
      <c r="E67" s="280"/>
      <c r="F67" s="280"/>
      <c r="G67" s="280"/>
      <c r="H67" s="280"/>
      <c r="I67" s="280"/>
      <c r="J67" s="280"/>
      <c r="K67" s="280"/>
    </row>
    <row r="68" spans="2:11">
      <c r="B68" s="280"/>
      <c r="C68" s="280"/>
      <c r="D68" s="280"/>
      <c r="E68" s="280"/>
      <c r="F68" s="280"/>
      <c r="G68" s="280"/>
      <c r="H68" s="280"/>
      <c r="I68" s="280"/>
      <c r="J68" s="280"/>
      <c r="K68" s="280"/>
    </row>
    <row r="69" spans="2:11">
      <c r="B69" s="280"/>
      <c r="C69" s="280"/>
      <c r="D69" s="280"/>
      <c r="E69" s="280"/>
      <c r="F69" s="280"/>
      <c r="G69" s="280"/>
      <c r="H69" s="280"/>
      <c r="I69" s="280"/>
      <c r="J69" s="280"/>
      <c r="K69" s="280"/>
    </row>
    <row r="70" spans="2:11">
      <c r="B70" s="280"/>
      <c r="C70" s="280"/>
      <c r="D70" s="280"/>
      <c r="E70" s="280"/>
      <c r="F70" s="280"/>
      <c r="G70" s="280"/>
      <c r="H70" s="280"/>
      <c r="I70" s="280"/>
      <c r="J70" s="280"/>
      <c r="K70" s="280"/>
    </row>
    <row r="71" spans="2:11">
      <c r="B71" s="280"/>
      <c r="C71" s="280"/>
      <c r="D71" s="280"/>
      <c r="E71" s="280"/>
      <c r="F71" s="280"/>
      <c r="G71" s="280"/>
      <c r="H71" s="280"/>
      <c r="I71" s="280"/>
      <c r="J71" s="280"/>
      <c r="K71" s="280"/>
    </row>
    <row r="72" spans="2:11">
      <c r="B72" s="280"/>
      <c r="C72" s="280"/>
      <c r="D72" s="280"/>
      <c r="E72" s="280"/>
      <c r="F72" s="280"/>
      <c r="G72" s="280"/>
      <c r="H72" s="280"/>
      <c r="I72" s="280"/>
      <c r="J72" s="280"/>
      <c r="K72" s="280"/>
    </row>
    <row r="73" spans="2:11">
      <c r="B73" s="280"/>
      <c r="C73" s="280"/>
      <c r="D73" s="280"/>
      <c r="E73" s="280"/>
      <c r="F73" s="280"/>
      <c r="G73" s="280"/>
      <c r="H73" s="280"/>
      <c r="I73" s="280"/>
      <c r="J73" s="280"/>
      <c r="K73" s="280"/>
    </row>
    <row r="74" spans="2:11">
      <c r="B74" s="280"/>
      <c r="C74" s="280"/>
      <c r="D74" s="280"/>
      <c r="E74" s="280"/>
      <c r="F74" s="280"/>
      <c r="G74" s="280"/>
      <c r="H74" s="280"/>
      <c r="I74" s="280"/>
      <c r="J74" s="280"/>
      <c r="K74" s="280"/>
    </row>
    <row r="75" spans="2:11">
      <c r="B75" s="280"/>
      <c r="C75" s="280"/>
      <c r="D75" s="280"/>
      <c r="E75" s="280"/>
      <c r="F75" s="280"/>
      <c r="G75" s="280"/>
      <c r="H75" s="280"/>
      <c r="I75" s="280"/>
      <c r="J75" s="280"/>
      <c r="K75" s="280"/>
    </row>
    <row r="76" spans="2:11">
      <c r="B76" s="280"/>
      <c r="C76" s="280"/>
      <c r="D76" s="280"/>
      <c r="E76" s="280"/>
      <c r="F76" s="280"/>
      <c r="G76" s="280"/>
      <c r="H76" s="280"/>
      <c r="I76" s="280"/>
      <c r="J76" s="280"/>
      <c r="K76" s="280"/>
    </row>
    <row r="77" spans="2:11">
      <c r="B77" s="280"/>
      <c r="C77" s="280"/>
      <c r="D77" s="280"/>
      <c r="E77" s="280"/>
      <c r="F77" s="280"/>
      <c r="G77" s="280"/>
      <c r="H77" s="280"/>
      <c r="I77" s="280"/>
      <c r="J77" s="280"/>
      <c r="K77" s="280"/>
    </row>
    <row r="78" spans="2:11">
      <c r="B78" s="280"/>
      <c r="C78" s="280"/>
      <c r="D78" s="280"/>
      <c r="E78" s="280"/>
      <c r="F78" s="280"/>
      <c r="G78" s="280"/>
      <c r="H78" s="280"/>
      <c r="I78" s="280"/>
      <c r="J78" s="280"/>
      <c r="K78" s="280"/>
    </row>
    <row r="79" spans="2:11">
      <c r="B79" s="280"/>
      <c r="C79" s="280"/>
      <c r="D79" s="280"/>
      <c r="E79" s="280"/>
      <c r="F79" s="280"/>
      <c r="G79" s="280"/>
      <c r="H79" s="280"/>
      <c r="I79" s="280"/>
      <c r="J79" s="280"/>
      <c r="K79" s="280"/>
    </row>
    <row r="80" spans="2:11">
      <c r="B80" s="280"/>
      <c r="C80" s="280"/>
      <c r="D80" s="280"/>
      <c r="E80" s="280"/>
      <c r="F80" s="280"/>
      <c r="G80" s="280"/>
      <c r="H80" s="280"/>
      <c r="I80" s="280"/>
      <c r="J80" s="280"/>
      <c r="K80" s="280"/>
    </row>
    <row r="81" spans="2:11">
      <c r="B81" s="280"/>
      <c r="C81" s="280"/>
      <c r="D81" s="280"/>
      <c r="E81" s="280"/>
      <c r="F81" s="280"/>
      <c r="G81" s="280"/>
      <c r="H81" s="280"/>
      <c r="I81" s="280"/>
      <c r="J81" s="280"/>
      <c r="K81" s="280"/>
    </row>
    <row r="82" spans="2:11">
      <c r="B82" s="280"/>
      <c r="C82" s="280"/>
      <c r="D82" s="280"/>
      <c r="E82" s="280"/>
      <c r="F82" s="280"/>
      <c r="G82" s="280"/>
      <c r="H82" s="280"/>
      <c r="I82" s="280"/>
      <c r="J82" s="280"/>
      <c r="K82" s="280"/>
    </row>
    <row r="83" spans="2:11">
      <c r="B83" s="280"/>
      <c r="C83" s="280"/>
      <c r="D83" s="280"/>
      <c r="E83" s="280"/>
      <c r="F83" s="280"/>
      <c r="G83" s="280"/>
      <c r="H83" s="280"/>
      <c r="I83" s="280"/>
      <c r="J83" s="280"/>
      <c r="K83" s="280"/>
    </row>
    <row r="84" spans="2:11">
      <c r="B84" s="280"/>
      <c r="C84" s="280"/>
      <c r="D84" s="280"/>
      <c r="E84" s="280"/>
      <c r="F84" s="280"/>
      <c r="G84" s="280"/>
      <c r="H84" s="280"/>
      <c r="I84" s="280"/>
      <c r="J84" s="280"/>
      <c r="K84" s="280"/>
    </row>
    <row r="85" spans="2:11">
      <c r="B85" s="280"/>
      <c r="C85" s="280"/>
      <c r="D85" s="280"/>
      <c r="E85" s="280"/>
      <c r="F85" s="280"/>
      <c r="G85" s="280"/>
      <c r="H85" s="280"/>
      <c r="I85" s="280"/>
      <c r="J85" s="280"/>
      <c r="K85" s="280"/>
    </row>
    <row r="86" spans="2:11">
      <c r="B86" s="280"/>
      <c r="C86" s="280"/>
      <c r="D86" s="280"/>
      <c r="E86" s="280"/>
      <c r="F86" s="280"/>
      <c r="G86" s="280"/>
      <c r="H86" s="280"/>
      <c r="I86" s="280"/>
      <c r="J86" s="280"/>
      <c r="K86" s="280"/>
    </row>
    <row r="87" spans="2:11">
      <c r="B87" s="280"/>
      <c r="C87" s="280"/>
      <c r="D87" s="280"/>
      <c r="E87" s="280"/>
      <c r="F87" s="280"/>
      <c r="G87" s="280"/>
      <c r="H87" s="280"/>
      <c r="I87" s="280"/>
      <c r="J87" s="280"/>
      <c r="K87" s="280"/>
    </row>
    <row r="88" spans="2:11">
      <c r="B88" s="280"/>
      <c r="C88" s="280"/>
      <c r="D88" s="280"/>
      <c r="E88" s="280"/>
      <c r="F88" s="280"/>
      <c r="G88" s="280"/>
      <c r="H88" s="280"/>
      <c r="I88" s="280"/>
      <c r="J88" s="280"/>
      <c r="K88" s="280"/>
    </row>
    <row r="89" spans="2:11">
      <c r="B89" s="280"/>
      <c r="C89" s="280"/>
      <c r="D89" s="280"/>
      <c r="E89" s="280"/>
      <c r="F89" s="280"/>
      <c r="G89" s="280"/>
      <c r="H89" s="280"/>
      <c r="I89" s="280"/>
      <c r="J89" s="280"/>
      <c r="K89" s="280"/>
    </row>
    <row r="90" spans="2:11">
      <c r="B90" s="280"/>
      <c r="C90" s="280"/>
      <c r="D90" s="280"/>
      <c r="E90" s="280"/>
      <c r="F90" s="280"/>
      <c r="G90" s="280"/>
      <c r="H90" s="280"/>
      <c r="I90" s="280"/>
      <c r="J90" s="280"/>
      <c r="K90" s="280"/>
    </row>
    <row r="91" spans="2:11">
      <c r="B91" s="280"/>
      <c r="C91" s="280"/>
      <c r="D91" s="280"/>
      <c r="E91" s="280"/>
      <c r="F91" s="280"/>
      <c r="G91" s="280"/>
      <c r="H91" s="280"/>
      <c r="I91" s="280"/>
      <c r="J91" s="280"/>
      <c r="K91" s="280"/>
    </row>
    <row r="92" spans="2:11">
      <c r="B92" s="280"/>
      <c r="C92" s="280"/>
      <c r="D92" s="280"/>
      <c r="E92" s="280"/>
      <c r="F92" s="280"/>
      <c r="G92" s="280"/>
      <c r="H92" s="280"/>
      <c r="I92" s="280"/>
      <c r="J92" s="280"/>
      <c r="K92" s="280"/>
    </row>
    <row r="93" spans="2:11">
      <c r="B93" s="280"/>
      <c r="C93" s="280"/>
      <c r="D93" s="280"/>
      <c r="E93" s="280"/>
      <c r="F93" s="280"/>
      <c r="G93" s="280"/>
      <c r="H93" s="280"/>
      <c r="I93" s="280"/>
      <c r="J93" s="280"/>
      <c r="K93" s="280"/>
    </row>
    <row r="94" spans="2:11">
      <c r="B94" s="280"/>
      <c r="C94" s="280"/>
      <c r="D94" s="280"/>
      <c r="E94" s="280"/>
      <c r="F94" s="280"/>
      <c r="G94" s="280"/>
      <c r="H94" s="280"/>
      <c r="I94" s="280"/>
      <c r="J94" s="280"/>
      <c r="K94" s="280"/>
    </row>
    <row r="95" spans="2:11">
      <c r="B95" s="280"/>
      <c r="C95" s="280"/>
      <c r="D95" s="280"/>
      <c r="E95" s="280"/>
      <c r="F95" s="280"/>
      <c r="G95" s="280"/>
      <c r="H95" s="280"/>
      <c r="I95" s="280"/>
      <c r="J95" s="280"/>
      <c r="K95" s="280"/>
    </row>
    <row r="96" spans="2:11">
      <c r="B96" s="280"/>
      <c r="C96" s="280"/>
      <c r="D96" s="280"/>
      <c r="E96" s="280"/>
      <c r="F96" s="280"/>
      <c r="G96" s="280"/>
      <c r="H96" s="280"/>
      <c r="I96" s="280"/>
      <c r="J96" s="280"/>
      <c r="K96" s="280"/>
    </row>
    <row r="97" spans="2:11">
      <c r="B97" s="280"/>
      <c r="C97" s="280"/>
      <c r="D97" s="280"/>
      <c r="E97" s="280"/>
      <c r="F97" s="280"/>
      <c r="G97" s="280"/>
      <c r="H97" s="280"/>
      <c r="I97" s="280"/>
      <c r="J97" s="280"/>
      <c r="K97" s="280"/>
    </row>
    <row r="98" spans="2:11">
      <c r="B98" s="280"/>
      <c r="C98" s="280"/>
      <c r="D98" s="280"/>
      <c r="E98" s="280"/>
      <c r="F98" s="280"/>
      <c r="G98" s="280"/>
      <c r="H98" s="280"/>
      <c r="I98" s="280"/>
      <c r="J98" s="280"/>
      <c r="K98" s="280"/>
    </row>
    <row r="99" spans="2:11">
      <c r="B99" s="280"/>
      <c r="C99" s="280"/>
      <c r="D99" s="280"/>
      <c r="E99" s="280"/>
      <c r="F99" s="280"/>
      <c r="G99" s="280"/>
      <c r="H99" s="280"/>
      <c r="I99" s="280"/>
      <c r="J99" s="280"/>
      <c r="K99" s="280"/>
    </row>
    <row r="100" spans="2:11"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</row>
    <row r="101" spans="2:11">
      <c r="B101" s="280"/>
      <c r="C101" s="280"/>
      <c r="D101" s="280"/>
      <c r="E101" s="280"/>
      <c r="F101" s="280"/>
      <c r="G101" s="280"/>
      <c r="H101" s="280"/>
      <c r="I101" s="280"/>
      <c r="J101" s="280"/>
      <c r="K101" s="280"/>
    </row>
    <row r="102" spans="2:11">
      <c r="B102" s="280"/>
      <c r="C102" s="280"/>
      <c r="D102" s="280"/>
      <c r="E102" s="280"/>
      <c r="F102" s="280"/>
      <c r="G102" s="280"/>
      <c r="H102" s="280"/>
      <c r="I102" s="280"/>
      <c r="J102" s="280"/>
      <c r="K102" s="280"/>
    </row>
    <row r="103" spans="2:11">
      <c r="B103" s="280"/>
      <c r="C103" s="280"/>
      <c r="D103" s="280"/>
      <c r="E103" s="280"/>
      <c r="F103" s="280"/>
      <c r="G103" s="280"/>
      <c r="H103" s="280"/>
      <c r="I103" s="280"/>
      <c r="J103" s="280"/>
      <c r="K103" s="280"/>
    </row>
    <row r="104" spans="2:11">
      <c r="B104" s="280"/>
      <c r="C104" s="280"/>
      <c r="D104" s="280"/>
      <c r="E104" s="280"/>
      <c r="F104" s="280"/>
      <c r="G104" s="280"/>
      <c r="H104" s="280"/>
      <c r="I104" s="280"/>
      <c r="J104" s="280"/>
      <c r="K104" s="280"/>
    </row>
    <row r="105" spans="2:11">
      <c r="B105" s="280"/>
      <c r="C105" s="280"/>
      <c r="D105" s="280"/>
      <c r="E105" s="280"/>
      <c r="F105" s="280"/>
      <c r="G105" s="280"/>
      <c r="H105" s="280"/>
      <c r="I105" s="280"/>
      <c r="J105" s="280"/>
      <c r="K105" s="280"/>
    </row>
  </sheetData>
  <mergeCells count="12">
    <mergeCell ref="L4:L5"/>
    <mergeCell ref="B5:B6"/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Y38"/>
  <sheetViews>
    <sheetView tabSelected="1" defaultGridColor="0" view="pageBreakPreview" colorId="22" zoomScaleNormal="80" zoomScaleSheetLayoutView="100" workbookViewId="0">
      <pane xSplit="2" ySplit="6" topLeftCell="C7" activePane="bottomRight" state="frozen"/>
      <selection activeCell="B2" sqref="B2:F25"/>
      <selection pane="topRight" activeCell="B2" sqref="B2:F25"/>
      <selection pane="bottomLeft" activeCell="B2" sqref="B2:F25"/>
      <selection pane="bottomRight" activeCell="E15" sqref="E15"/>
    </sheetView>
  </sheetViews>
  <sheetFormatPr defaultColWidth="19.5" defaultRowHeight="13.5"/>
  <cols>
    <col min="1" max="1" width="19.5" style="281"/>
    <col min="2" max="2" width="11.6640625" style="281" customWidth="1"/>
    <col min="3" max="6" width="13.6640625" style="281" customWidth="1"/>
    <col min="7" max="10" width="12.33203125" style="281" customWidth="1"/>
    <col min="11" max="11" width="1.33203125" style="292" customWidth="1"/>
    <col min="12" max="19" width="14.5" style="281" customWidth="1"/>
    <col min="20" max="21" width="3.6640625" style="281" bestFit="1" customWidth="1"/>
    <col min="22" max="22" width="16.1640625" style="281" customWidth="1"/>
    <col min="23" max="23" width="22.83203125" style="281" customWidth="1"/>
    <col min="24" max="257" width="19.5" style="281"/>
    <col min="258" max="258" width="11.6640625" style="281" customWidth="1"/>
    <col min="259" max="262" width="13.6640625" style="281" customWidth="1"/>
    <col min="263" max="266" width="12.33203125" style="281" customWidth="1"/>
    <col min="267" max="267" width="1.33203125" style="281" customWidth="1"/>
    <col min="268" max="275" width="14.5" style="281" customWidth="1"/>
    <col min="276" max="277" width="3.6640625" style="281" bestFit="1" customWidth="1"/>
    <col min="278" max="278" width="16.1640625" style="281" customWidth="1"/>
    <col min="279" max="279" width="22.83203125" style="281" customWidth="1"/>
    <col min="280" max="513" width="19.5" style="281"/>
    <col min="514" max="514" width="11.6640625" style="281" customWidth="1"/>
    <col min="515" max="518" width="13.6640625" style="281" customWidth="1"/>
    <col min="519" max="522" width="12.33203125" style="281" customWidth="1"/>
    <col min="523" max="523" width="1.33203125" style="281" customWidth="1"/>
    <col min="524" max="531" width="14.5" style="281" customWidth="1"/>
    <col min="532" max="533" width="3.6640625" style="281" bestFit="1" customWidth="1"/>
    <col min="534" max="534" width="16.1640625" style="281" customWidth="1"/>
    <col min="535" max="535" width="22.83203125" style="281" customWidth="1"/>
    <col min="536" max="769" width="19.5" style="281"/>
    <col min="770" max="770" width="11.6640625" style="281" customWidth="1"/>
    <col min="771" max="774" width="13.6640625" style="281" customWidth="1"/>
    <col min="775" max="778" width="12.33203125" style="281" customWidth="1"/>
    <col min="779" max="779" width="1.33203125" style="281" customWidth="1"/>
    <col min="780" max="787" width="14.5" style="281" customWidth="1"/>
    <col min="788" max="789" width="3.6640625" style="281" bestFit="1" customWidth="1"/>
    <col min="790" max="790" width="16.1640625" style="281" customWidth="1"/>
    <col min="791" max="791" width="22.83203125" style="281" customWidth="1"/>
    <col min="792" max="1025" width="19.5" style="281"/>
    <col min="1026" max="1026" width="11.6640625" style="281" customWidth="1"/>
    <col min="1027" max="1030" width="13.6640625" style="281" customWidth="1"/>
    <col min="1031" max="1034" width="12.33203125" style="281" customWidth="1"/>
    <col min="1035" max="1035" width="1.33203125" style="281" customWidth="1"/>
    <col min="1036" max="1043" width="14.5" style="281" customWidth="1"/>
    <col min="1044" max="1045" width="3.6640625" style="281" bestFit="1" customWidth="1"/>
    <col min="1046" max="1046" width="16.1640625" style="281" customWidth="1"/>
    <col min="1047" max="1047" width="22.83203125" style="281" customWidth="1"/>
    <col min="1048" max="1281" width="19.5" style="281"/>
    <col min="1282" max="1282" width="11.6640625" style="281" customWidth="1"/>
    <col min="1283" max="1286" width="13.6640625" style="281" customWidth="1"/>
    <col min="1287" max="1290" width="12.33203125" style="281" customWidth="1"/>
    <col min="1291" max="1291" width="1.33203125" style="281" customWidth="1"/>
    <col min="1292" max="1299" width="14.5" style="281" customWidth="1"/>
    <col min="1300" max="1301" width="3.6640625" style="281" bestFit="1" customWidth="1"/>
    <col min="1302" max="1302" width="16.1640625" style="281" customWidth="1"/>
    <col min="1303" max="1303" width="22.83203125" style="281" customWidth="1"/>
    <col min="1304" max="1537" width="19.5" style="281"/>
    <col min="1538" max="1538" width="11.6640625" style="281" customWidth="1"/>
    <col min="1539" max="1542" width="13.6640625" style="281" customWidth="1"/>
    <col min="1543" max="1546" width="12.33203125" style="281" customWidth="1"/>
    <col min="1547" max="1547" width="1.33203125" style="281" customWidth="1"/>
    <col min="1548" max="1555" width="14.5" style="281" customWidth="1"/>
    <col min="1556" max="1557" width="3.6640625" style="281" bestFit="1" customWidth="1"/>
    <col min="1558" max="1558" width="16.1640625" style="281" customWidth="1"/>
    <col min="1559" max="1559" width="22.83203125" style="281" customWidth="1"/>
    <col min="1560" max="1793" width="19.5" style="281"/>
    <col min="1794" max="1794" width="11.6640625" style="281" customWidth="1"/>
    <col min="1795" max="1798" width="13.6640625" style="281" customWidth="1"/>
    <col min="1799" max="1802" width="12.33203125" style="281" customWidth="1"/>
    <col min="1803" max="1803" width="1.33203125" style="281" customWidth="1"/>
    <col min="1804" max="1811" width="14.5" style="281" customWidth="1"/>
    <col min="1812" max="1813" width="3.6640625" style="281" bestFit="1" customWidth="1"/>
    <col min="1814" max="1814" width="16.1640625" style="281" customWidth="1"/>
    <col min="1815" max="1815" width="22.83203125" style="281" customWidth="1"/>
    <col min="1816" max="2049" width="19.5" style="281"/>
    <col min="2050" max="2050" width="11.6640625" style="281" customWidth="1"/>
    <col min="2051" max="2054" width="13.6640625" style="281" customWidth="1"/>
    <col min="2055" max="2058" width="12.33203125" style="281" customWidth="1"/>
    <col min="2059" max="2059" width="1.33203125" style="281" customWidth="1"/>
    <col min="2060" max="2067" width="14.5" style="281" customWidth="1"/>
    <col min="2068" max="2069" width="3.6640625" style="281" bestFit="1" customWidth="1"/>
    <col min="2070" max="2070" width="16.1640625" style="281" customWidth="1"/>
    <col min="2071" max="2071" width="22.83203125" style="281" customWidth="1"/>
    <col min="2072" max="2305" width="19.5" style="281"/>
    <col min="2306" max="2306" width="11.6640625" style="281" customWidth="1"/>
    <col min="2307" max="2310" width="13.6640625" style="281" customWidth="1"/>
    <col min="2311" max="2314" width="12.33203125" style="281" customWidth="1"/>
    <col min="2315" max="2315" width="1.33203125" style="281" customWidth="1"/>
    <col min="2316" max="2323" width="14.5" style="281" customWidth="1"/>
    <col min="2324" max="2325" width="3.6640625" style="281" bestFit="1" customWidth="1"/>
    <col min="2326" max="2326" width="16.1640625" style="281" customWidth="1"/>
    <col min="2327" max="2327" width="22.83203125" style="281" customWidth="1"/>
    <col min="2328" max="2561" width="19.5" style="281"/>
    <col min="2562" max="2562" width="11.6640625" style="281" customWidth="1"/>
    <col min="2563" max="2566" width="13.6640625" style="281" customWidth="1"/>
    <col min="2567" max="2570" width="12.33203125" style="281" customWidth="1"/>
    <col min="2571" max="2571" width="1.33203125" style="281" customWidth="1"/>
    <col min="2572" max="2579" width="14.5" style="281" customWidth="1"/>
    <col min="2580" max="2581" width="3.6640625" style="281" bestFit="1" customWidth="1"/>
    <col min="2582" max="2582" width="16.1640625" style="281" customWidth="1"/>
    <col min="2583" max="2583" width="22.83203125" style="281" customWidth="1"/>
    <col min="2584" max="2817" width="19.5" style="281"/>
    <col min="2818" max="2818" width="11.6640625" style="281" customWidth="1"/>
    <col min="2819" max="2822" width="13.6640625" style="281" customWidth="1"/>
    <col min="2823" max="2826" width="12.33203125" style="281" customWidth="1"/>
    <col min="2827" max="2827" width="1.33203125" style="281" customWidth="1"/>
    <col min="2828" max="2835" width="14.5" style="281" customWidth="1"/>
    <col min="2836" max="2837" width="3.6640625" style="281" bestFit="1" customWidth="1"/>
    <col min="2838" max="2838" width="16.1640625" style="281" customWidth="1"/>
    <col min="2839" max="2839" width="22.83203125" style="281" customWidth="1"/>
    <col min="2840" max="3073" width="19.5" style="281"/>
    <col min="3074" max="3074" width="11.6640625" style="281" customWidth="1"/>
    <col min="3075" max="3078" width="13.6640625" style="281" customWidth="1"/>
    <col min="3079" max="3082" width="12.33203125" style="281" customWidth="1"/>
    <col min="3083" max="3083" width="1.33203125" style="281" customWidth="1"/>
    <col min="3084" max="3091" width="14.5" style="281" customWidth="1"/>
    <col min="3092" max="3093" width="3.6640625" style="281" bestFit="1" customWidth="1"/>
    <col min="3094" max="3094" width="16.1640625" style="281" customWidth="1"/>
    <col min="3095" max="3095" width="22.83203125" style="281" customWidth="1"/>
    <col min="3096" max="3329" width="19.5" style="281"/>
    <col min="3330" max="3330" width="11.6640625" style="281" customWidth="1"/>
    <col min="3331" max="3334" width="13.6640625" style="281" customWidth="1"/>
    <col min="3335" max="3338" width="12.33203125" style="281" customWidth="1"/>
    <col min="3339" max="3339" width="1.33203125" style="281" customWidth="1"/>
    <col min="3340" max="3347" width="14.5" style="281" customWidth="1"/>
    <col min="3348" max="3349" width="3.6640625" style="281" bestFit="1" customWidth="1"/>
    <col min="3350" max="3350" width="16.1640625" style="281" customWidth="1"/>
    <col min="3351" max="3351" width="22.83203125" style="281" customWidth="1"/>
    <col min="3352" max="3585" width="19.5" style="281"/>
    <col min="3586" max="3586" width="11.6640625" style="281" customWidth="1"/>
    <col min="3587" max="3590" width="13.6640625" style="281" customWidth="1"/>
    <col min="3591" max="3594" width="12.33203125" style="281" customWidth="1"/>
    <col min="3595" max="3595" width="1.33203125" style="281" customWidth="1"/>
    <col min="3596" max="3603" width="14.5" style="281" customWidth="1"/>
    <col min="3604" max="3605" width="3.6640625" style="281" bestFit="1" customWidth="1"/>
    <col min="3606" max="3606" width="16.1640625" style="281" customWidth="1"/>
    <col min="3607" max="3607" width="22.83203125" style="281" customWidth="1"/>
    <col min="3608" max="3841" width="19.5" style="281"/>
    <col min="3842" max="3842" width="11.6640625" style="281" customWidth="1"/>
    <col min="3843" max="3846" width="13.6640625" style="281" customWidth="1"/>
    <col min="3847" max="3850" width="12.33203125" style="281" customWidth="1"/>
    <col min="3851" max="3851" width="1.33203125" style="281" customWidth="1"/>
    <col min="3852" max="3859" width="14.5" style="281" customWidth="1"/>
    <col min="3860" max="3861" width="3.6640625" style="281" bestFit="1" customWidth="1"/>
    <col min="3862" max="3862" width="16.1640625" style="281" customWidth="1"/>
    <col min="3863" max="3863" width="22.83203125" style="281" customWidth="1"/>
    <col min="3864" max="4097" width="19.5" style="281"/>
    <col min="4098" max="4098" width="11.6640625" style="281" customWidth="1"/>
    <col min="4099" max="4102" width="13.6640625" style="281" customWidth="1"/>
    <col min="4103" max="4106" width="12.33203125" style="281" customWidth="1"/>
    <col min="4107" max="4107" width="1.33203125" style="281" customWidth="1"/>
    <col min="4108" max="4115" width="14.5" style="281" customWidth="1"/>
    <col min="4116" max="4117" width="3.6640625" style="281" bestFit="1" customWidth="1"/>
    <col min="4118" max="4118" width="16.1640625" style="281" customWidth="1"/>
    <col min="4119" max="4119" width="22.83203125" style="281" customWidth="1"/>
    <col min="4120" max="4353" width="19.5" style="281"/>
    <col min="4354" max="4354" width="11.6640625" style="281" customWidth="1"/>
    <col min="4355" max="4358" width="13.6640625" style="281" customWidth="1"/>
    <col min="4359" max="4362" width="12.33203125" style="281" customWidth="1"/>
    <col min="4363" max="4363" width="1.33203125" style="281" customWidth="1"/>
    <col min="4364" max="4371" width="14.5" style="281" customWidth="1"/>
    <col min="4372" max="4373" width="3.6640625" style="281" bestFit="1" customWidth="1"/>
    <col min="4374" max="4374" width="16.1640625" style="281" customWidth="1"/>
    <col min="4375" max="4375" width="22.83203125" style="281" customWidth="1"/>
    <col min="4376" max="4609" width="19.5" style="281"/>
    <col min="4610" max="4610" width="11.6640625" style="281" customWidth="1"/>
    <col min="4611" max="4614" width="13.6640625" style="281" customWidth="1"/>
    <col min="4615" max="4618" width="12.33203125" style="281" customWidth="1"/>
    <col min="4619" max="4619" width="1.33203125" style="281" customWidth="1"/>
    <col min="4620" max="4627" width="14.5" style="281" customWidth="1"/>
    <col min="4628" max="4629" width="3.6640625" style="281" bestFit="1" customWidth="1"/>
    <col min="4630" max="4630" width="16.1640625" style="281" customWidth="1"/>
    <col min="4631" max="4631" width="22.83203125" style="281" customWidth="1"/>
    <col min="4632" max="4865" width="19.5" style="281"/>
    <col min="4866" max="4866" width="11.6640625" style="281" customWidth="1"/>
    <col min="4867" max="4870" width="13.6640625" style="281" customWidth="1"/>
    <col min="4871" max="4874" width="12.33203125" style="281" customWidth="1"/>
    <col min="4875" max="4875" width="1.33203125" style="281" customWidth="1"/>
    <col min="4876" max="4883" width="14.5" style="281" customWidth="1"/>
    <col min="4884" max="4885" width="3.6640625" style="281" bestFit="1" customWidth="1"/>
    <col min="4886" max="4886" width="16.1640625" style="281" customWidth="1"/>
    <col min="4887" max="4887" width="22.83203125" style="281" customWidth="1"/>
    <col min="4888" max="5121" width="19.5" style="281"/>
    <col min="5122" max="5122" width="11.6640625" style="281" customWidth="1"/>
    <col min="5123" max="5126" width="13.6640625" style="281" customWidth="1"/>
    <col min="5127" max="5130" width="12.33203125" style="281" customWidth="1"/>
    <col min="5131" max="5131" width="1.33203125" style="281" customWidth="1"/>
    <col min="5132" max="5139" width="14.5" style="281" customWidth="1"/>
    <col min="5140" max="5141" width="3.6640625" style="281" bestFit="1" customWidth="1"/>
    <col min="5142" max="5142" width="16.1640625" style="281" customWidth="1"/>
    <col min="5143" max="5143" width="22.83203125" style="281" customWidth="1"/>
    <col min="5144" max="5377" width="19.5" style="281"/>
    <col min="5378" max="5378" width="11.6640625" style="281" customWidth="1"/>
    <col min="5379" max="5382" width="13.6640625" style="281" customWidth="1"/>
    <col min="5383" max="5386" width="12.33203125" style="281" customWidth="1"/>
    <col min="5387" max="5387" width="1.33203125" style="281" customWidth="1"/>
    <col min="5388" max="5395" width="14.5" style="281" customWidth="1"/>
    <col min="5396" max="5397" width="3.6640625" style="281" bestFit="1" customWidth="1"/>
    <col min="5398" max="5398" width="16.1640625" style="281" customWidth="1"/>
    <col min="5399" max="5399" width="22.83203125" style="281" customWidth="1"/>
    <col min="5400" max="5633" width="19.5" style="281"/>
    <col min="5634" max="5634" width="11.6640625" style="281" customWidth="1"/>
    <col min="5635" max="5638" width="13.6640625" style="281" customWidth="1"/>
    <col min="5639" max="5642" width="12.33203125" style="281" customWidth="1"/>
    <col min="5643" max="5643" width="1.33203125" style="281" customWidth="1"/>
    <col min="5644" max="5651" width="14.5" style="281" customWidth="1"/>
    <col min="5652" max="5653" width="3.6640625" style="281" bestFit="1" customWidth="1"/>
    <col min="5654" max="5654" width="16.1640625" style="281" customWidth="1"/>
    <col min="5655" max="5655" width="22.83203125" style="281" customWidth="1"/>
    <col min="5656" max="5889" width="19.5" style="281"/>
    <col min="5890" max="5890" width="11.6640625" style="281" customWidth="1"/>
    <col min="5891" max="5894" width="13.6640625" style="281" customWidth="1"/>
    <col min="5895" max="5898" width="12.33203125" style="281" customWidth="1"/>
    <col min="5899" max="5899" width="1.33203125" style="281" customWidth="1"/>
    <col min="5900" max="5907" width="14.5" style="281" customWidth="1"/>
    <col min="5908" max="5909" width="3.6640625" style="281" bestFit="1" customWidth="1"/>
    <col min="5910" max="5910" width="16.1640625" style="281" customWidth="1"/>
    <col min="5911" max="5911" width="22.83203125" style="281" customWidth="1"/>
    <col min="5912" max="6145" width="19.5" style="281"/>
    <col min="6146" max="6146" width="11.6640625" style="281" customWidth="1"/>
    <col min="6147" max="6150" width="13.6640625" style="281" customWidth="1"/>
    <col min="6151" max="6154" width="12.33203125" style="281" customWidth="1"/>
    <col min="6155" max="6155" width="1.33203125" style="281" customWidth="1"/>
    <col min="6156" max="6163" width="14.5" style="281" customWidth="1"/>
    <col min="6164" max="6165" width="3.6640625" style="281" bestFit="1" customWidth="1"/>
    <col min="6166" max="6166" width="16.1640625" style="281" customWidth="1"/>
    <col min="6167" max="6167" width="22.83203125" style="281" customWidth="1"/>
    <col min="6168" max="6401" width="19.5" style="281"/>
    <col min="6402" max="6402" width="11.6640625" style="281" customWidth="1"/>
    <col min="6403" max="6406" width="13.6640625" style="281" customWidth="1"/>
    <col min="6407" max="6410" width="12.33203125" style="281" customWidth="1"/>
    <col min="6411" max="6411" width="1.33203125" style="281" customWidth="1"/>
    <col min="6412" max="6419" width="14.5" style="281" customWidth="1"/>
    <col min="6420" max="6421" width="3.6640625" style="281" bestFit="1" customWidth="1"/>
    <col min="6422" max="6422" width="16.1640625" style="281" customWidth="1"/>
    <col min="6423" max="6423" width="22.83203125" style="281" customWidth="1"/>
    <col min="6424" max="6657" width="19.5" style="281"/>
    <col min="6658" max="6658" width="11.6640625" style="281" customWidth="1"/>
    <col min="6659" max="6662" width="13.6640625" style="281" customWidth="1"/>
    <col min="6663" max="6666" width="12.33203125" style="281" customWidth="1"/>
    <col min="6667" max="6667" width="1.33203125" style="281" customWidth="1"/>
    <col min="6668" max="6675" width="14.5" style="281" customWidth="1"/>
    <col min="6676" max="6677" width="3.6640625" style="281" bestFit="1" customWidth="1"/>
    <col min="6678" max="6678" width="16.1640625" style="281" customWidth="1"/>
    <col min="6679" max="6679" width="22.83203125" style="281" customWidth="1"/>
    <col min="6680" max="6913" width="19.5" style="281"/>
    <col min="6914" max="6914" width="11.6640625" style="281" customWidth="1"/>
    <col min="6915" max="6918" width="13.6640625" style="281" customWidth="1"/>
    <col min="6919" max="6922" width="12.33203125" style="281" customWidth="1"/>
    <col min="6923" max="6923" width="1.33203125" style="281" customWidth="1"/>
    <col min="6924" max="6931" width="14.5" style="281" customWidth="1"/>
    <col min="6932" max="6933" width="3.6640625" style="281" bestFit="1" customWidth="1"/>
    <col min="6934" max="6934" width="16.1640625" style="281" customWidth="1"/>
    <col min="6935" max="6935" width="22.83203125" style="281" customWidth="1"/>
    <col min="6936" max="7169" width="19.5" style="281"/>
    <col min="7170" max="7170" width="11.6640625" style="281" customWidth="1"/>
    <col min="7171" max="7174" width="13.6640625" style="281" customWidth="1"/>
    <col min="7175" max="7178" width="12.33203125" style="281" customWidth="1"/>
    <col min="7179" max="7179" width="1.33203125" style="281" customWidth="1"/>
    <col min="7180" max="7187" width="14.5" style="281" customWidth="1"/>
    <col min="7188" max="7189" width="3.6640625" style="281" bestFit="1" customWidth="1"/>
    <col min="7190" max="7190" width="16.1640625" style="281" customWidth="1"/>
    <col min="7191" max="7191" width="22.83203125" style="281" customWidth="1"/>
    <col min="7192" max="7425" width="19.5" style="281"/>
    <col min="7426" max="7426" width="11.6640625" style="281" customWidth="1"/>
    <col min="7427" max="7430" width="13.6640625" style="281" customWidth="1"/>
    <col min="7431" max="7434" width="12.33203125" style="281" customWidth="1"/>
    <col min="7435" max="7435" width="1.33203125" style="281" customWidth="1"/>
    <col min="7436" max="7443" width="14.5" style="281" customWidth="1"/>
    <col min="7444" max="7445" width="3.6640625" style="281" bestFit="1" customWidth="1"/>
    <col min="7446" max="7446" width="16.1640625" style="281" customWidth="1"/>
    <col min="7447" max="7447" width="22.83203125" style="281" customWidth="1"/>
    <col min="7448" max="7681" width="19.5" style="281"/>
    <col min="7682" max="7682" width="11.6640625" style="281" customWidth="1"/>
    <col min="7683" max="7686" width="13.6640625" style="281" customWidth="1"/>
    <col min="7687" max="7690" width="12.33203125" style="281" customWidth="1"/>
    <col min="7691" max="7691" width="1.33203125" style="281" customWidth="1"/>
    <col min="7692" max="7699" width="14.5" style="281" customWidth="1"/>
    <col min="7700" max="7701" width="3.6640625" style="281" bestFit="1" customWidth="1"/>
    <col min="7702" max="7702" width="16.1640625" style="281" customWidth="1"/>
    <col min="7703" max="7703" width="22.83203125" style="281" customWidth="1"/>
    <col min="7704" max="7937" width="19.5" style="281"/>
    <col min="7938" max="7938" width="11.6640625" style="281" customWidth="1"/>
    <col min="7939" max="7942" width="13.6640625" style="281" customWidth="1"/>
    <col min="7943" max="7946" width="12.33203125" style="281" customWidth="1"/>
    <col min="7947" max="7947" width="1.33203125" style="281" customWidth="1"/>
    <col min="7948" max="7955" width="14.5" style="281" customWidth="1"/>
    <col min="7956" max="7957" width="3.6640625" style="281" bestFit="1" customWidth="1"/>
    <col min="7958" max="7958" width="16.1640625" style="281" customWidth="1"/>
    <col min="7959" max="7959" width="22.83203125" style="281" customWidth="1"/>
    <col min="7960" max="8193" width="19.5" style="281"/>
    <col min="8194" max="8194" width="11.6640625" style="281" customWidth="1"/>
    <col min="8195" max="8198" width="13.6640625" style="281" customWidth="1"/>
    <col min="8199" max="8202" width="12.33203125" style="281" customWidth="1"/>
    <col min="8203" max="8203" width="1.33203125" style="281" customWidth="1"/>
    <col min="8204" max="8211" width="14.5" style="281" customWidth="1"/>
    <col min="8212" max="8213" width="3.6640625" style="281" bestFit="1" customWidth="1"/>
    <col min="8214" max="8214" width="16.1640625" style="281" customWidth="1"/>
    <col min="8215" max="8215" width="22.83203125" style="281" customWidth="1"/>
    <col min="8216" max="8449" width="19.5" style="281"/>
    <col min="8450" max="8450" width="11.6640625" style="281" customWidth="1"/>
    <col min="8451" max="8454" width="13.6640625" style="281" customWidth="1"/>
    <col min="8455" max="8458" width="12.33203125" style="281" customWidth="1"/>
    <col min="8459" max="8459" width="1.33203125" style="281" customWidth="1"/>
    <col min="8460" max="8467" width="14.5" style="281" customWidth="1"/>
    <col min="8468" max="8469" width="3.6640625" style="281" bestFit="1" customWidth="1"/>
    <col min="8470" max="8470" width="16.1640625" style="281" customWidth="1"/>
    <col min="8471" max="8471" width="22.83203125" style="281" customWidth="1"/>
    <col min="8472" max="8705" width="19.5" style="281"/>
    <col min="8706" max="8706" width="11.6640625" style="281" customWidth="1"/>
    <col min="8707" max="8710" width="13.6640625" style="281" customWidth="1"/>
    <col min="8711" max="8714" width="12.33203125" style="281" customWidth="1"/>
    <col min="8715" max="8715" width="1.33203125" style="281" customWidth="1"/>
    <col min="8716" max="8723" width="14.5" style="281" customWidth="1"/>
    <col min="8724" max="8725" width="3.6640625" style="281" bestFit="1" customWidth="1"/>
    <col min="8726" max="8726" width="16.1640625" style="281" customWidth="1"/>
    <col min="8727" max="8727" width="22.83203125" style="281" customWidth="1"/>
    <col min="8728" max="8961" width="19.5" style="281"/>
    <col min="8962" max="8962" width="11.6640625" style="281" customWidth="1"/>
    <col min="8963" max="8966" width="13.6640625" style="281" customWidth="1"/>
    <col min="8967" max="8970" width="12.33203125" style="281" customWidth="1"/>
    <col min="8971" max="8971" width="1.33203125" style="281" customWidth="1"/>
    <col min="8972" max="8979" width="14.5" style="281" customWidth="1"/>
    <col min="8980" max="8981" width="3.6640625" style="281" bestFit="1" customWidth="1"/>
    <col min="8982" max="8982" width="16.1640625" style="281" customWidth="1"/>
    <col min="8983" max="8983" width="22.83203125" style="281" customWidth="1"/>
    <col min="8984" max="9217" width="19.5" style="281"/>
    <col min="9218" max="9218" width="11.6640625" style="281" customWidth="1"/>
    <col min="9219" max="9222" width="13.6640625" style="281" customWidth="1"/>
    <col min="9223" max="9226" width="12.33203125" style="281" customWidth="1"/>
    <col min="9227" max="9227" width="1.33203125" style="281" customWidth="1"/>
    <col min="9228" max="9235" width="14.5" style="281" customWidth="1"/>
    <col min="9236" max="9237" width="3.6640625" style="281" bestFit="1" customWidth="1"/>
    <col min="9238" max="9238" width="16.1640625" style="281" customWidth="1"/>
    <col min="9239" max="9239" width="22.83203125" style="281" customWidth="1"/>
    <col min="9240" max="9473" width="19.5" style="281"/>
    <col min="9474" max="9474" width="11.6640625" style="281" customWidth="1"/>
    <col min="9475" max="9478" width="13.6640625" style="281" customWidth="1"/>
    <col min="9479" max="9482" width="12.33203125" style="281" customWidth="1"/>
    <col min="9483" max="9483" width="1.33203125" style="281" customWidth="1"/>
    <col min="9484" max="9491" width="14.5" style="281" customWidth="1"/>
    <col min="9492" max="9493" width="3.6640625" style="281" bestFit="1" customWidth="1"/>
    <col min="9494" max="9494" width="16.1640625" style="281" customWidth="1"/>
    <col min="9495" max="9495" width="22.83203125" style="281" customWidth="1"/>
    <col min="9496" max="9729" width="19.5" style="281"/>
    <col min="9730" max="9730" width="11.6640625" style="281" customWidth="1"/>
    <col min="9731" max="9734" width="13.6640625" style="281" customWidth="1"/>
    <col min="9735" max="9738" width="12.33203125" style="281" customWidth="1"/>
    <col min="9739" max="9739" width="1.33203125" style="281" customWidth="1"/>
    <col min="9740" max="9747" width="14.5" style="281" customWidth="1"/>
    <col min="9748" max="9749" width="3.6640625" style="281" bestFit="1" customWidth="1"/>
    <col min="9750" max="9750" width="16.1640625" style="281" customWidth="1"/>
    <col min="9751" max="9751" width="22.83203125" style="281" customWidth="1"/>
    <col min="9752" max="9985" width="19.5" style="281"/>
    <col min="9986" max="9986" width="11.6640625" style="281" customWidth="1"/>
    <col min="9987" max="9990" width="13.6640625" style="281" customWidth="1"/>
    <col min="9991" max="9994" width="12.33203125" style="281" customWidth="1"/>
    <col min="9995" max="9995" width="1.33203125" style="281" customWidth="1"/>
    <col min="9996" max="10003" width="14.5" style="281" customWidth="1"/>
    <col min="10004" max="10005" width="3.6640625" style="281" bestFit="1" customWidth="1"/>
    <col min="10006" max="10006" width="16.1640625" style="281" customWidth="1"/>
    <col min="10007" max="10007" width="22.83203125" style="281" customWidth="1"/>
    <col min="10008" max="10241" width="19.5" style="281"/>
    <col min="10242" max="10242" width="11.6640625" style="281" customWidth="1"/>
    <col min="10243" max="10246" width="13.6640625" style="281" customWidth="1"/>
    <col min="10247" max="10250" width="12.33203125" style="281" customWidth="1"/>
    <col min="10251" max="10251" width="1.33203125" style="281" customWidth="1"/>
    <col min="10252" max="10259" width="14.5" style="281" customWidth="1"/>
    <col min="10260" max="10261" width="3.6640625" style="281" bestFit="1" customWidth="1"/>
    <col min="10262" max="10262" width="16.1640625" style="281" customWidth="1"/>
    <col min="10263" max="10263" width="22.83203125" style="281" customWidth="1"/>
    <col min="10264" max="10497" width="19.5" style="281"/>
    <col min="10498" max="10498" width="11.6640625" style="281" customWidth="1"/>
    <col min="10499" max="10502" width="13.6640625" style="281" customWidth="1"/>
    <col min="10503" max="10506" width="12.33203125" style="281" customWidth="1"/>
    <col min="10507" max="10507" width="1.33203125" style="281" customWidth="1"/>
    <col min="10508" max="10515" width="14.5" style="281" customWidth="1"/>
    <col min="10516" max="10517" width="3.6640625" style="281" bestFit="1" customWidth="1"/>
    <col min="10518" max="10518" width="16.1640625" style="281" customWidth="1"/>
    <col min="10519" max="10519" width="22.83203125" style="281" customWidth="1"/>
    <col min="10520" max="10753" width="19.5" style="281"/>
    <col min="10754" max="10754" width="11.6640625" style="281" customWidth="1"/>
    <col min="10755" max="10758" width="13.6640625" style="281" customWidth="1"/>
    <col min="10759" max="10762" width="12.33203125" style="281" customWidth="1"/>
    <col min="10763" max="10763" width="1.33203125" style="281" customWidth="1"/>
    <col min="10764" max="10771" width="14.5" style="281" customWidth="1"/>
    <col min="10772" max="10773" width="3.6640625" style="281" bestFit="1" customWidth="1"/>
    <col min="10774" max="10774" width="16.1640625" style="281" customWidth="1"/>
    <col min="10775" max="10775" width="22.83203125" style="281" customWidth="1"/>
    <col min="10776" max="11009" width="19.5" style="281"/>
    <col min="11010" max="11010" width="11.6640625" style="281" customWidth="1"/>
    <col min="11011" max="11014" width="13.6640625" style="281" customWidth="1"/>
    <col min="11015" max="11018" width="12.33203125" style="281" customWidth="1"/>
    <col min="11019" max="11019" width="1.33203125" style="281" customWidth="1"/>
    <col min="11020" max="11027" width="14.5" style="281" customWidth="1"/>
    <col min="11028" max="11029" width="3.6640625" style="281" bestFit="1" customWidth="1"/>
    <col min="11030" max="11030" width="16.1640625" style="281" customWidth="1"/>
    <col min="11031" max="11031" width="22.83203125" style="281" customWidth="1"/>
    <col min="11032" max="11265" width="19.5" style="281"/>
    <col min="11266" max="11266" width="11.6640625" style="281" customWidth="1"/>
    <col min="11267" max="11270" width="13.6640625" style="281" customWidth="1"/>
    <col min="11271" max="11274" width="12.33203125" style="281" customWidth="1"/>
    <col min="11275" max="11275" width="1.33203125" style="281" customWidth="1"/>
    <col min="11276" max="11283" width="14.5" style="281" customWidth="1"/>
    <col min="11284" max="11285" width="3.6640625" style="281" bestFit="1" customWidth="1"/>
    <col min="11286" max="11286" width="16.1640625" style="281" customWidth="1"/>
    <col min="11287" max="11287" width="22.83203125" style="281" customWidth="1"/>
    <col min="11288" max="11521" width="19.5" style="281"/>
    <col min="11522" max="11522" width="11.6640625" style="281" customWidth="1"/>
    <col min="11523" max="11526" width="13.6640625" style="281" customWidth="1"/>
    <col min="11527" max="11530" width="12.33203125" style="281" customWidth="1"/>
    <col min="11531" max="11531" width="1.33203125" style="281" customWidth="1"/>
    <col min="11532" max="11539" width="14.5" style="281" customWidth="1"/>
    <col min="11540" max="11541" width="3.6640625" style="281" bestFit="1" customWidth="1"/>
    <col min="11542" max="11542" width="16.1640625" style="281" customWidth="1"/>
    <col min="11543" max="11543" width="22.83203125" style="281" customWidth="1"/>
    <col min="11544" max="11777" width="19.5" style="281"/>
    <col min="11778" max="11778" width="11.6640625" style="281" customWidth="1"/>
    <col min="11779" max="11782" width="13.6640625" style="281" customWidth="1"/>
    <col min="11783" max="11786" width="12.33203125" style="281" customWidth="1"/>
    <col min="11787" max="11787" width="1.33203125" style="281" customWidth="1"/>
    <col min="11788" max="11795" width="14.5" style="281" customWidth="1"/>
    <col min="11796" max="11797" width="3.6640625" style="281" bestFit="1" customWidth="1"/>
    <col min="11798" max="11798" width="16.1640625" style="281" customWidth="1"/>
    <col min="11799" max="11799" width="22.83203125" style="281" customWidth="1"/>
    <col min="11800" max="12033" width="19.5" style="281"/>
    <col min="12034" max="12034" width="11.6640625" style="281" customWidth="1"/>
    <col min="12035" max="12038" width="13.6640625" style="281" customWidth="1"/>
    <col min="12039" max="12042" width="12.33203125" style="281" customWidth="1"/>
    <col min="12043" max="12043" width="1.33203125" style="281" customWidth="1"/>
    <col min="12044" max="12051" width="14.5" style="281" customWidth="1"/>
    <col min="12052" max="12053" width="3.6640625" style="281" bestFit="1" customWidth="1"/>
    <col min="12054" max="12054" width="16.1640625" style="281" customWidth="1"/>
    <col min="12055" max="12055" width="22.83203125" style="281" customWidth="1"/>
    <col min="12056" max="12289" width="19.5" style="281"/>
    <col min="12290" max="12290" width="11.6640625" style="281" customWidth="1"/>
    <col min="12291" max="12294" width="13.6640625" style="281" customWidth="1"/>
    <col min="12295" max="12298" width="12.33203125" style="281" customWidth="1"/>
    <col min="12299" max="12299" width="1.33203125" style="281" customWidth="1"/>
    <col min="12300" max="12307" width="14.5" style="281" customWidth="1"/>
    <col min="12308" max="12309" width="3.6640625" style="281" bestFit="1" customWidth="1"/>
    <col min="12310" max="12310" width="16.1640625" style="281" customWidth="1"/>
    <col min="12311" max="12311" width="22.83203125" style="281" customWidth="1"/>
    <col min="12312" max="12545" width="19.5" style="281"/>
    <col min="12546" max="12546" width="11.6640625" style="281" customWidth="1"/>
    <col min="12547" max="12550" width="13.6640625" style="281" customWidth="1"/>
    <col min="12551" max="12554" width="12.33203125" style="281" customWidth="1"/>
    <col min="12555" max="12555" width="1.33203125" style="281" customWidth="1"/>
    <col min="12556" max="12563" width="14.5" style="281" customWidth="1"/>
    <col min="12564" max="12565" width="3.6640625" style="281" bestFit="1" customWidth="1"/>
    <col min="12566" max="12566" width="16.1640625" style="281" customWidth="1"/>
    <col min="12567" max="12567" width="22.83203125" style="281" customWidth="1"/>
    <col min="12568" max="12801" width="19.5" style="281"/>
    <col min="12802" max="12802" width="11.6640625" style="281" customWidth="1"/>
    <col min="12803" max="12806" width="13.6640625" style="281" customWidth="1"/>
    <col min="12807" max="12810" width="12.33203125" style="281" customWidth="1"/>
    <col min="12811" max="12811" width="1.33203125" style="281" customWidth="1"/>
    <col min="12812" max="12819" width="14.5" style="281" customWidth="1"/>
    <col min="12820" max="12821" width="3.6640625" style="281" bestFit="1" customWidth="1"/>
    <col min="12822" max="12822" width="16.1640625" style="281" customWidth="1"/>
    <col min="12823" max="12823" width="22.83203125" style="281" customWidth="1"/>
    <col min="12824" max="13057" width="19.5" style="281"/>
    <col min="13058" max="13058" width="11.6640625" style="281" customWidth="1"/>
    <col min="13059" max="13062" width="13.6640625" style="281" customWidth="1"/>
    <col min="13063" max="13066" width="12.33203125" style="281" customWidth="1"/>
    <col min="13067" max="13067" width="1.33203125" style="281" customWidth="1"/>
    <col min="13068" max="13075" width="14.5" style="281" customWidth="1"/>
    <col min="13076" max="13077" width="3.6640625" style="281" bestFit="1" customWidth="1"/>
    <col min="13078" max="13078" width="16.1640625" style="281" customWidth="1"/>
    <col min="13079" max="13079" width="22.83203125" style="281" customWidth="1"/>
    <col min="13080" max="13313" width="19.5" style="281"/>
    <col min="13314" max="13314" width="11.6640625" style="281" customWidth="1"/>
    <col min="13315" max="13318" width="13.6640625" style="281" customWidth="1"/>
    <col min="13319" max="13322" width="12.33203125" style="281" customWidth="1"/>
    <col min="13323" max="13323" width="1.33203125" style="281" customWidth="1"/>
    <col min="13324" max="13331" width="14.5" style="281" customWidth="1"/>
    <col min="13332" max="13333" width="3.6640625" style="281" bestFit="1" customWidth="1"/>
    <col min="13334" max="13334" width="16.1640625" style="281" customWidth="1"/>
    <col min="13335" max="13335" width="22.83203125" style="281" customWidth="1"/>
    <col min="13336" max="13569" width="19.5" style="281"/>
    <col min="13570" max="13570" width="11.6640625" style="281" customWidth="1"/>
    <col min="13571" max="13574" width="13.6640625" style="281" customWidth="1"/>
    <col min="13575" max="13578" width="12.33203125" style="281" customWidth="1"/>
    <col min="13579" max="13579" width="1.33203125" style="281" customWidth="1"/>
    <col min="13580" max="13587" width="14.5" style="281" customWidth="1"/>
    <col min="13588" max="13589" width="3.6640625" style="281" bestFit="1" customWidth="1"/>
    <col min="13590" max="13590" width="16.1640625" style="281" customWidth="1"/>
    <col min="13591" max="13591" width="22.83203125" style="281" customWidth="1"/>
    <col min="13592" max="13825" width="19.5" style="281"/>
    <col min="13826" max="13826" width="11.6640625" style="281" customWidth="1"/>
    <col min="13827" max="13830" width="13.6640625" style="281" customWidth="1"/>
    <col min="13831" max="13834" width="12.33203125" style="281" customWidth="1"/>
    <col min="13835" max="13835" width="1.33203125" style="281" customWidth="1"/>
    <col min="13836" max="13843" width="14.5" style="281" customWidth="1"/>
    <col min="13844" max="13845" width="3.6640625" style="281" bestFit="1" customWidth="1"/>
    <col min="13846" max="13846" width="16.1640625" style="281" customWidth="1"/>
    <col min="13847" max="13847" width="22.83203125" style="281" customWidth="1"/>
    <col min="13848" max="14081" width="19.5" style="281"/>
    <col min="14082" max="14082" width="11.6640625" style="281" customWidth="1"/>
    <col min="14083" max="14086" width="13.6640625" style="281" customWidth="1"/>
    <col min="14087" max="14090" width="12.33203125" style="281" customWidth="1"/>
    <col min="14091" max="14091" width="1.33203125" style="281" customWidth="1"/>
    <col min="14092" max="14099" width="14.5" style="281" customWidth="1"/>
    <col min="14100" max="14101" width="3.6640625" style="281" bestFit="1" customWidth="1"/>
    <col min="14102" max="14102" width="16.1640625" style="281" customWidth="1"/>
    <col min="14103" max="14103" width="22.83203125" style="281" customWidth="1"/>
    <col min="14104" max="14337" width="19.5" style="281"/>
    <col min="14338" max="14338" width="11.6640625" style="281" customWidth="1"/>
    <col min="14339" max="14342" width="13.6640625" style="281" customWidth="1"/>
    <col min="14343" max="14346" width="12.33203125" style="281" customWidth="1"/>
    <col min="14347" max="14347" width="1.33203125" style="281" customWidth="1"/>
    <col min="14348" max="14355" width="14.5" style="281" customWidth="1"/>
    <col min="14356" max="14357" width="3.6640625" style="281" bestFit="1" customWidth="1"/>
    <col min="14358" max="14358" width="16.1640625" style="281" customWidth="1"/>
    <col min="14359" max="14359" width="22.83203125" style="281" customWidth="1"/>
    <col min="14360" max="14593" width="19.5" style="281"/>
    <col min="14594" max="14594" width="11.6640625" style="281" customWidth="1"/>
    <col min="14595" max="14598" width="13.6640625" style="281" customWidth="1"/>
    <col min="14599" max="14602" width="12.33203125" style="281" customWidth="1"/>
    <col min="14603" max="14603" width="1.33203125" style="281" customWidth="1"/>
    <col min="14604" max="14611" width="14.5" style="281" customWidth="1"/>
    <col min="14612" max="14613" width="3.6640625" style="281" bestFit="1" customWidth="1"/>
    <col min="14614" max="14614" width="16.1640625" style="281" customWidth="1"/>
    <col min="14615" max="14615" width="22.83203125" style="281" customWidth="1"/>
    <col min="14616" max="14849" width="19.5" style="281"/>
    <col min="14850" max="14850" width="11.6640625" style="281" customWidth="1"/>
    <col min="14851" max="14854" width="13.6640625" style="281" customWidth="1"/>
    <col min="14855" max="14858" width="12.33203125" style="281" customWidth="1"/>
    <col min="14859" max="14859" width="1.33203125" style="281" customWidth="1"/>
    <col min="14860" max="14867" width="14.5" style="281" customWidth="1"/>
    <col min="14868" max="14869" width="3.6640625" style="281" bestFit="1" customWidth="1"/>
    <col min="14870" max="14870" width="16.1640625" style="281" customWidth="1"/>
    <col min="14871" max="14871" width="22.83203125" style="281" customWidth="1"/>
    <col min="14872" max="15105" width="19.5" style="281"/>
    <col min="15106" max="15106" width="11.6640625" style="281" customWidth="1"/>
    <col min="15107" max="15110" width="13.6640625" style="281" customWidth="1"/>
    <col min="15111" max="15114" width="12.33203125" style="281" customWidth="1"/>
    <col min="15115" max="15115" width="1.33203125" style="281" customWidth="1"/>
    <col min="15116" max="15123" width="14.5" style="281" customWidth="1"/>
    <col min="15124" max="15125" width="3.6640625" style="281" bestFit="1" customWidth="1"/>
    <col min="15126" max="15126" width="16.1640625" style="281" customWidth="1"/>
    <col min="15127" max="15127" width="22.83203125" style="281" customWidth="1"/>
    <col min="15128" max="15361" width="19.5" style="281"/>
    <col min="15362" max="15362" width="11.6640625" style="281" customWidth="1"/>
    <col min="15363" max="15366" width="13.6640625" style="281" customWidth="1"/>
    <col min="15367" max="15370" width="12.33203125" style="281" customWidth="1"/>
    <col min="15371" max="15371" width="1.33203125" style="281" customWidth="1"/>
    <col min="15372" max="15379" width="14.5" style="281" customWidth="1"/>
    <col min="15380" max="15381" width="3.6640625" style="281" bestFit="1" customWidth="1"/>
    <col min="15382" max="15382" width="16.1640625" style="281" customWidth="1"/>
    <col min="15383" max="15383" width="22.83203125" style="281" customWidth="1"/>
    <col min="15384" max="15617" width="19.5" style="281"/>
    <col min="15618" max="15618" width="11.6640625" style="281" customWidth="1"/>
    <col min="15619" max="15622" width="13.6640625" style="281" customWidth="1"/>
    <col min="15623" max="15626" width="12.33203125" style="281" customWidth="1"/>
    <col min="15627" max="15627" width="1.33203125" style="281" customWidth="1"/>
    <col min="15628" max="15635" width="14.5" style="281" customWidth="1"/>
    <col min="15636" max="15637" width="3.6640625" style="281" bestFit="1" customWidth="1"/>
    <col min="15638" max="15638" width="16.1640625" style="281" customWidth="1"/>
    <col min="15639" max="15639" width="22.83203125" style="281" customWidth="1"/>
    <col min="15640" max="15873" width="19.5" style="281"/>
    <col min="15874" max="15874" width="11.6640625" style="281" customWidth="1"/>
    <col min="15875" max="15878" width="13.6640625" style="281" customWidth="1"/>
    <col min="15879" max="15882" width="12.33203125" style="281" customWidth="1"/>
    <col min="15883" max="15883" width="1.33203125" style="281" customWidth="1"/>
    <col min="15884" max="15891" width="14.5" style="281" customWidth="1"/>
    <col min="15892" max="15893" width="3.6640625" style="281" bestFit="1" customWidth="1"/>
    <col min="15894" max="15894" width="16.1640625" style="281" customWidth="1"/>
    <col min="15895" max="15895" width="22.83203125" style="281" customWidth="1"/>
    <col min="15896" max="16129" width="19.5" style="281"/>
    <col min="16130" max="16130" width="11.6640625" style="281" customWidth="1"/>
    <col min="16131" max="16134" width="13.6640625" style="281" customWidth="1"/>
    <col min="16135" max="16138" width="12.33203125" style="281" customWidth="1"/>
    <col min="16139" max="16139" width="1.33203125" style="281" customWidth="1"/>
    <col min="16140" max="16147" width="14.5" style="281" customWidth="1"/>
    <col min="16148" max="16149" width="3.6640625" style="281" bestFit="1" customWidth="1"/>
    <col min="16150" max="16150" width="16.1640625" style="281" customWidth="1"/>
    <col min="16151" max="16151" width="22.83203125" style="281" customWidth="1"/>
    <col min="16152" max="16384" width="19.5" style="281"/>
  </cols>
  <sheetData>
    <row r="1" spans="1:25">
      <c r="B1" s="282"/>
      <c r="C1" s="282"/>
      <c r="D1" s="282"/>
      <c r="E1" s="282"/>
      <c r="F1" s="282"/>
      <c r="G1" s="282"/>
      <c r="H1" s="282"/>
      <c r="I1" s="282"/>
      <c r="J1" s="282"/>
      <c r="K1" s="283"/>
      <c r="L1" s="282"/>
      <c r="M1" s="282"/>
      <c r="N1" s="282"/>
      <c r="O1" s="282"/>
      <c r="P1" s="282"/>
      <c r="Q1" s="282"/>
      <c r="R1" s="282"/>
      <c r="S1" s="282"/>
      <c r="T1" s="282"/>
      <c r="U1" s="282"/>
    </row>
    <row r="2" spans="1:25" s="289" customFormat="1" ht="28.5" customHeight="1">
      <c r="A2" s="284"/>
      <c r="B2" s="405" t="s">
        <v>314</v>
      </c>
      <c r="C2" s="405"/>
      <c r="D2" s="405"/>
      <c r="E2" s="405"/>
      <c r="F2" s="405"/>
      <c r="G2" s="405"/>
      <c r="H2" s="405"/>
      <c r="I2" s="405"/>
      <c r="J2" s="405"/>
      <c r="K2" s="285"/>
      <c r="L2" s="286"/>
      <c r="M2" s="286"/>
      <c r="N2" s="287"/>
      <c r="O2" s="287"/>
      <c r="P2" s="287"/>
      <c r="Q2" s="287"/>
      <c r="R2" s="288"/>
      <c r="S2" s="288"/>
      <c r="V2" s="284"/>
    </row>
    <row r="3" spans="1:25" ht="19.5" customHeight="1" thickBot="1">
      <c r="B3" s="290"/>
      <c r="C3" s="290"/>
      <c r="D3" s="290"/>
      <c r="E3" s="290"/>
      <c r="F3" s="290"/>
      <c r="G3" s="290"/>
      <c r="H3" s="290"/>
      <c r="I3" s="290"/>
      <c r="J3" s="290"/>
      <c r="K3" s="291"/>
      <c r="L3" s="290"/>
      <c r="M3" s="290"/>
      <c r="N3" s="290"/>
      <c r="O3" s="290"/>
      <c r="P3" s="290"/>
      <c r="Q3" s="290"/>
      <c r="R3" s="406" t="s">
        <v>315</v>
      </c>
      <c r="S3" s="406"/>
      <c r="T3" s="292"/>
      <c r="U3" s="292"/>
      <c r="W3" s="293"/>
    </row>
    <row r="4" spans="1:25" s="294" customFormat="1" ht="24.95" customHeight="1">
      <c r="C4" s="407" t="s">
        <v>316</v>
      </c>
      <c r="D4" s="408"/>
      <c r="E4" s="295"/>
      <c r="F4" s="296"/>
      <c r="G4" s="411" t="s">
        <v>317</v>
      </c>
      <c r="H4" s="411"/>
      <c r="I4" s="411"/>
      <c r="J4" s="411"/>
      <c r="K4" s="297"/>
      <c r="L4" s="296"/>
      <c r="M4" s="296"/>
      <c r="N4" s="296" t="s">
        <v>318</v>
      </c>
      <c r="O4" s="296"/>
      <c r="P4" s="296"/>
      <c r="Q4" s="296"/>
      <c r="R4" s="407" t="s">
        <v>319</v>
      </c>
      <c r="S4" s="412"/>
      <c r="T4" s="298"/>
      <c r="U4" s="298"/>
    </row>
    <row r="5" spans="1:25" s="294" customFormat="1" ht="24.95" customHeight="1">
      <c r="B5" s="299" t="s">
        <v>320</v>
      </c>
      <c r="C5" s="409"/>
      <c r="D5" s="410"/>
      <c r="E5" s="402" t="s">
        <v>181</v>
      </c>
      <c r="F5" s="403"/>
      <c r="G5" s="402" t="s">
        <v>321</v>
      </c>
      <c r="H5" s="403"/>
      <c r="I5" s="402" t="s">
        <v>322</v>
      </c>
      <c r="J5" s="414"/>
      <c r="K5" s="297"/>
      <c r="L5" s="414" t="s">
        <v>323</v>
      </c>
      <c r="M5" s="403"/>
      <c r="N5" s="402" t="s">
        <v>324</v>
      </c>
      <c r="O5" s="403"/>
      <c r="P5" s="402" t="s">
        <v>325</v>
      </c>
      <c r="Q5" s="403"/>
      <c r="R5" s="413"/>
      <c r="S5" s="364"/>
      <c r="T5" s="298"/>
      <c r="U5" s="298"/>
    </row>
    <row r="6" spans="1:25" s="294" customFormat="1" ht="24.95" customHeight="1">
      <c r="B6" s="296"/>
      <c r="C6" s="300" t="s">
        <v>326</v>
      </c>
      <c r="D6" s="300" t="s">
        <v>327</v>
      </c>
      <c r="E6" s="300" t="s">
        <v>328</v>
      </c>
      <c r="F6" s="300" t="s">
        <v>329</v>
      </c>
      <c r="G6" s="300" t="s">
        <v>326</v>
      </c>
      <c r="H6" s="300" t="s">
        <v>329</v>
      </c>
      <c r="I6" s="300" t="s">
        <v>330</v>
      </c>
      <c r="J6" s="301" t="s">
        <v>329</v>
      </c>
      <c r="K6" s="297"/>
      <c r="L6" s="302" t="s">
        <v>331</v>
      </c>
      <c r="M6" s="300" t="s">
        <v>332</v>
      </c>
      <c r="N6" s="300" t="s">
        <v>331</v>
      </c>
      <c r="O6" s="300" t="s">
        <v>332</v>
      </c>
      <c r="P6" s="300" t="s">
        <v>331</v>
      </c>
      <c r="Q6" s="300" t="s">
        <v>332</v>
      </c>
      <c r="R6" s="300" t="s">
        <v>331</v>
      </c>
      <c r="S6" s="300" t="s">
        <v>332</v>
      </c>
      <c r="T6" s="303"/>
      <c r="U6" s="303"/>
    </row>
    <row r="7" spans="1:25" s="304" customFormat="1" ht="24.95" customHeight="1">
      <c r="B7" s="305" t="s">
        <v>333</v>
      </c>
      <c r="C7" s="294">
        <v>105805354</v>
      </c>
      <c r="D7" s="294">
        <v>99092166</v>
      </c>
      <c r="E7" s="294">
        <v>102813459</v>
      </c>
      <c r="F7" s="294">
        <v>96423339</v>
      </c>
      <c r="G7" s="306">
        <v>44775404</v>
      </c>
      <c r="H7" s="306">
        <v>42883018</v>
      </c>
      <c r="I7" s="306">
        <v>50415523</v>
      </c>
      <c r="J7" s="306">
        <v>46186146</v>
      </c>
      <c r="K7" s="297">
        <v>0</v>
      </c>
      <c r="L7" s="306">
        <v>2231307</v>
      </c>
      <c r="M7" s="306">
        <v>2001432</v>
      </c>
      <c r="N7" s="306">
        <v>5348849</v>
      </c>
      <c r="O7" s="306">
        <v>5348849</v>
      </c>
      <c r="P7" s="306">
        <v>42376</v>
      </c>
      <c r="Q7" s="306">
        <v>3894</v>
      </c>
      <c r="R7" s="306">
        <v>2991895</v>
      </c>
      <c r="S7" s="306">
        <v>2668827</v>
      </c>
      <c r="T7" s="307"/>
      <c r="U7" s="307"/>
      <c r="V7" s="308"/>
      <c r="W7" s="308"/>
      <c r="X7" s="308"/>
      <c r="Y7" s="308"/>
    </row>
    <row r="8" spans="1:25" s="304" customFormat="1" ht="24.95" customHeight="1">
      <c r="B8" s="305">
        <v>28</v>
      </c>
      <c r="C8" s="294">
        <v>105097572</v>
      </c>
      <c r="D8" s="294">
        <v>99212538</v>
      </c>
      <c r="E8" s="294">
        <v>102108632</v>
      </c>
      <c r="F8" s="294">
        <v>96498980</v>
      </c>
      <c r="G8" s="294">
        <v>43759523</v>
      </c>
      <c r="H8" s="294">
        <v>42215278</v>
      </c>
      <c r="I8" s="306">
        <v>50551731</v>
      </c>
      <c r="J8" s="306">
        <v>46763046</v>
      </c>
      <c r="K8" s="297">
        <f t="shared" ref="K8" si="0">SUM(K11:K34)</f>
        <v>0</v>
      </c>
      <c r="L8" s="306">
        <v>2540836</v>
      </c>
      <c r="M8" s="306">
        <v>2300143</v>
      </c>
      <c r="N8" s="306">
        <v>5216799</v>
      </c>
      <c r="O8" s="306">
        <v>5216799</v>
      </c>
      <c r="P8" s="306">
        <v>39743</v>
      </c>
      <c r="Q8" s="306">
        <v>3714</v>
      </c>
      <c r="R8" s="306">
        <v>2988940</v>
      </c>
      <c r="S8" s="306">
        <v>2713558</v>
      </c>
      <c r="T8" s="307"/>
      <c r="U8" s="307"/>
      <c r="V8" s="308"/>
      <c r="W8" s="308"/>
      <c r="X8" s="308"/>
      <c r="Y8" s="308"/>
    </row>
    <row r="9" spans="1:25" s="304" customFormat="1" ht="24.95" customHeight="1">
      <c r="B9" s="305">
        <v>29</v>
      </c>
      <c r="C9" s="294">
        <f>SUM(C11:C34)</f>
        <v>105931280</v>
      </c>
      <c r="D9" s="294">
        <f t="shared" ref="D9:S9" si="1">SUM(D11:D34)</f>
        <v>100677321</v>
      </c>
      <c r="E9" s="294">
        <f t="shared" si="1"/>
        <v>102958412</v>
      </c>
      <c r="F9" s="294">
        <f t="shared" si="1"/>
        <v>97944777</v>
      </c>
      <c r="G9" s="294">
        <f t="shared" si="1"/>
        <v>44696321</v>
      </c>
      <c r="H9" s="294">
        <f t="shared" si="1"/>
        <v>43340856</v>
      </c>
      <c r="I9" s="306">
        <f t="shared" si="1"/>
        <v>50660757</v>
      </c>
      <c r="J9" s="306">
        <f t="shared" si="1"/>
        <v>47277694</v>
      </c>
      <c r="K9" s="297">
        <f t="shared" si="1"/>
        <v>0</v>
      </c>
      <c r="L9" s="306">
        <f t="shared" si="1"/>
        <v>2623164</v>
      </c>
      <c r="M9" s="306">
        <f t="shared" si="1"/>
        <v>2381787</v>
      </c>
      <c r="N9" s="306">
        <f t="shared" si="1"/>
        <v>4939881</v>
      </c>
      <c r="O9" s="306">
        <f t="shared" si="1"/>
        <v>4939881</v>
      </c>
      <c r="P9" s="306">
        <f t="shared" si="1"/>
        <v>38289</v>
      </c>
      <c r="Q9" s="306">
        <f t="shared" si="1"/>
        <v>4559</v>
      </c>
      <c r="R9" s="306">
        <f t="shared" si="1"/>
        <v>2972868</v>
      </c>
      <c r="S9" s="306">
        <f t="shared" si="1"/>
        <v>2732544</v>
      </c>
      <c r="T9" s="307"/>
      <c r="U9" s="307"/>
      <c r="V9" s="308"/>
      <c r="W9" s="308"/>
      <c r="X9" s="308"/>
      <c r="Y9" s="308"/>
    </row>
    <row r="10" spans="1:25" s="304" customFormat="1" ht="19.5" customHeight="1">
      <c r="B10" s="305"/>
      <c r="C10" s="294"/>
      <c r="D10" s="294"/>
      <c r="E10" s="294"/>
      <c r="F10" s="294"/>
      <c r="G10" s="294"/>
      <c r="H10" s="294"/>
      <c r="I10" s="306"/>
      <c r="J10" s="306"/>
      <c r="K10" s="297"/>
      <c r="L10" s="306"/>
      <c r="M10" s="306"/>
      <c r="N10" s="306"/>
      <c r="O10" s="306"/>
      <c r="P10" s="306"/>
      <c r="Q10" s="306"/>
      <c r="R10" s="306"/>
      <c r="S10" s="306"/>
      <c r="T10" s="307"/>
      <c r="U10" s="307"/>
      <c r="V10" s="308"/>
      <c r="W10" s="308"/>
      <c r="X10" s="308"/>
      <c r="Y10" s="308"/>
    </row>
    <row r="11" spans="1:25" s="304" customFormat="1" ht="25.5" customHeight="1">
      <c r="B11" s="309" t="s">
        <v>334</v>
      </c>
      <c r="C11" s="294">
        <v>42164081</v>
      </c>
      <c r="D11" s="294">
        <v>39840396</v>
      </c>
      <c r="E11" s="294">
        <v>39274919</v>
      </c>
      <c r="F11" s="294">
        <v>37191087</v>
      </c>
      <c r="G11" s="294">
        <v>18378678</v>
      </c>
      <c r="H11" s="306">
        <v>17809043</v>
      </c>
      <c r="I11" s="310">
        <v>18415639</v>
      </c>
      <c r="J11" s="311">
        <v>16967205</v>
      </c>
      <c r="K11" s="297"/>
      <c r="L11" s="306">
        <v>754941</v>
      </c>
      <c r="M11" s="306">
        <v>689178</v>
      </c>
      <c r="N11" s="306">
        <v>1725661</v>
      </c>
      <c r="O11" s="306">
        <v>1725661</v>
      </c>
      <c r="P11" s="160" t="s">
        <v>172</v>
      </c>
      <c r="Q11" s="160" t="s">
        <v>172</v>
      </c>
      <c r="R11" s="312">
        <v>2889162</v>
      </c>
      <c r="S11" s="313">
        <v>2649309</v>
      </c>
      <c r="T11" s="314"/>
      <c r="U11" s="314"/>
      <c r="V11" s="308"/>
    </row>
    <row r="12" spans="1:25" s="304" customFormat="1" ht="25.5" customHeight="1">
      <c r="B12" s="309" t="s">
        <v>335</v>
      </c>
      <c r="C12" s="294">
        <v>7919565</v>
      </c>
      <c r="D12" s="294">
        <v>7560515</v>
      </c>
      <c r="E12" s="294">
        <v>7897847</v>
      </c>
      <c r="F12" s="294">
        <v>7538797</v>
      </c>
      <c r="G12" s="294">
        <v>3426339</v>
      </c>
      <c r="H12" s="306">
        <v>3361192</v>
      </c>
      <c r="I12" s="310">
        <v>3893954</v>
      </c>
      <c r="J12" s="311">
        <v>3652470</v>
      </c>
      <c r="K12" s="297"/>
      <c r="L12" s="306">
        <v>208427</v>
      </c>
      <c r="M12" s="306">
        <v>189738</v>
      </c>
      <c r="N12" s="306">
        <v>333097</v>
      </c>
      <c r="O12" s="306">
        <v>333097</v>
      </c>
      <c r="P12" s="310">
        <v>36030</v>
      </c>
      <c r="Q12" s="306">
        <v>2300</v>
      </c>
      <c r="R12" s="312">
        <v>21718</v>
      </c>
      <c r="S12" s="313">
        <v>21718</v>
      </c>
      <c r="T12" s="314"/>
      <c r="U12" s="314"/>
      <c r="V12" s="308"/>
    </row>
    <row r="13" spans="1:25" s="304" customFormat="1" ht="25.5" customHeight="1">
      <c r="B13" s="309" t="s">
        <v>336</v>
      </c>
      <c r="C13" s="294">
        <v>4724027</v>
      </c>
      <c r="D13" s="294">
        <v>4487529</v>
      </c>
      <c r="E13" s="294">
        <v>4724027</v>
      </c>
      <c r="F13" s="294">
        <v>4487529</v>
      </c>
      <c r="G13" s="294">
        <v>2076040</v>
      </c>
      <c r="H13" s="306">
        <v>2007847</v>
      </c>
      <c r="I13" s="310">
        <v>2215729</v>
      </c>
      <c r="J13" s="311">
        <v>2066202</v>
      </c>
      <c r="K13" s="297"/>
      <c r="L13" s="306">
        <v>151364</v>
      </c>
      <c r="M13" s="306">
        <v>132586</v>
      </c>
      <c r="N13" s="306">
        <v>280894</v>
      </c>
      <c r="O13" s="306">
        <v>280894</v>
      </c>
      <c r="P13" s="160" t="s">
        <v>172</v>
      </c>
      <c r="Q13" s="160" t="s">
        <v>172</v>
      </c>
      <c r="R13" s="160" t="s">
        <v>172</v>
      </c>
      <c r="S13" s="160" t="s">
        <v>172</v>
      </c>
      <c r="T13" s="314"/>
      <c r="U13" s="314"/>
      <c r="V13" s="308"/>
    </row>
    <row r="14" spans="1:25" s="304" customFormat="1" ht="25.5" customHeight="1">
      <c r="B14" s="309" t="s">
        <v>337</v>
      </c>
      <c r="C14" s="294">
        <v>14743311</v>
      </c>
      <c r="D14" s="294">
        <v>14001603</v>
      </c>
      <c r="E14" s="294">
        <v>14743311</v>
      </c>
      <c r="F14" s="294">
        <v>14001603</v>
      </c>
      <c r="G14" s="294">
        <v>5535039</v>
      </c>
      <c r="H14" s="306">
        <v>5309839</v>
      </c>
      <c r="I14" s="310">
        <v>8461745</v>
      </c>
      <c r="J14" s="311">
        <v>7973173</v>
      </c>
      <c r="K14" s="297"/>
      <c r="L14" s="306">
        <v>270232</v>
      </c>
      <c r="M14" s="306">
        <v>242296</v>
      </c>
      <c r="N14" s="306">
        <v>476227</v>
      </c>
      <c r="O14" s="306">
        <v>476227</v>
      </c>
      <c r="P14" s="310">
        <v>68</v>
      </c>
      <c r="Q14" s="306">
        <v>68</v>
      </c>
      <c r="R14" s="315" t="s">
        <v>35</v>
      </c>
      <c r="S14" s="316" t="s">
        <v>35</v>
      </c>
      <c r="T14" s="314"/>
      <c r="U14" s="314"/>
      <c r="V14" s="308"/>
    </row>
    <row r="15" spans="1:25" s="304" customFormat="1" ht="25.5" customHeight="1">
      <c r="B15" s="309" t="s">
        <v>338</v>
      </c>
      <c r="C15" s="294">
        <v>4336265</v>
      </c>
      <c r="D15" s="294">
        <v>4106826</v>
      </c>
      <c r="E15" s="294">
        <v>4336111</v>
      </c>
      <c r="F15" s="294">
        <v>4106672</v>
      </c>
      <c r="G15" s="294">
        <v>1812267</v>
      </c>
      <c r="H15" s="294">
        <v>1749465</v>
      </c>
      <c r="I15" s="311">
        <v>2109008</v>
      </c>
      <c r="J15" s="311">
        <v>1955301</v>
      </c>
      <c r="K15" s="297"/>
      <c r="L15" s="294">
        <v>150623</v>
      </c>
      <c r="M15" s="294">
        <v>137693</v>
      </c>
      <c r="N15" s="294">
        <v>264213</v>
      </c>
      <c r="O15" s="294">
        <v>264213</v>
      </c>
      <c r="P15" s="160" t="s">
        <v>172</v>
      </c>
      <c r="Q15" s="160" t="s">
        <v>172</v>
      </c>
      <c r="R15" s="310">
        <v>154</v>
      </c>
      <c r="S15" s="313">
        <v>154</v>
      </c>
      <c r="T15" s="307"/>
      <c r="U15" s="307"/>
      <c r="V15" s="308"/>
    </row>
    <row r="16" spans="1:25" s="304" customFormat="1" ht="25.5" customHeight="1">
      <c r="B16" s="309" t="s">
        <v>339</v>
      </c>
      <c r="C16" s="294">
        <v>3903747</v>
      </c>
      <c r="D16" s="294">
        <v>3626980</v>
      </c>
      <c r="E16" s="294">
        <v>3903644</v>
      </c>
      <c r="F16" s="294">
        <v>3626877</v>
      </c>
      <c r="G16" s="294">
        <v>1505130</v>
      </c>
      <c r="H16" s="306">
        <v>1444512</v>
      </c>
      <c r="I16" s="310">
        <v>2009428</v>
      </c>
      <c r="J16" s="311">
        <v>1818320</v>
      </c>
      <c r="K16" s="297"/>
      <c r="L16" s="306">
        <v>165627</v>
      </c>
      <c r="M16" s="306">
        <v>140586</v>
      </c>
      <c r="N16" s="306">
        <v>223459</v>
      </c>
      <c r="O16" s="306">
        <v>223459</v>
      </c>
      <c r="P16" s="160" t="s">
        <v>172</v>
      </c>
      <c r="Q16" s="160" t="s">
        <v>172</v>
      </c>
      <c r="R16" s="315">
        <v>103</v>
      </c>
      <c r="S16" s="316">
        <v>103</v>
      </c>
      <c r="T16" s="314"/>
      <c r="U16" s="314"/>
      <c r="V16" s="308"/>
    </row>
    <row r="17" spans="2:22" s="304" customFormat="1" ht="25.5" customHeight="1">
      <c r="B17" s="309" t="s">
        <v>340</v>
      </c>
      <c r="C17" s="294">
        <v>3114118</v>
      </c>
      <c r="D17" s="294">
        <v>2999030</v>
      </c>
      <c r="E17" s="294">
        <v>3114118</v>
      </c>
      <c r="F17" s="294">
        <v>2999030</v>
      </c>
      <c r="G17" s="294">
        <v>1329510</v>
      </c>
      <c r="H17" s="306">
        <v>1302943</v>
      </c>
      <c r="I17" s="310">
        <v>1461091</v>
      </c>
      <c r="J17" s="311">
        <v>1382001</v>
      </c>
      <c r="K17" s="297"/>
      <c r="L17" s="306">
        <v>118893</v>
      </c>
      <c r="M17" s="306">
        <v>109462</v>
      </c>
      <c r="N17" s="306">
        <v>204624</v>
      </c>
      <c r="O17" s="306">
        <v>204624</v>
      </c>
      <c r="P17" s="160" t="s">
        <v>172</v>
      </c>
      <c r="Q17" s="160" t="s">
        <v>172</v>
      </c>
      <c r="R17" s="160" t="s">
        <v>172</v>
      </c>
      <c r="S17" s="160" t="s">
        <v>172</v>
      </c>
      <c r="T17" s="314"/>
      <c r="U17" s="314"/>
      <c r="V17" s="308"/>
    </row>
    <row r="18" spans="2:22" s="304" customFormat="1" ht="25.5" customHeight="1">
      <c r="B18" s="309" t="s">
        <v>341</v>
      </c>
      <c r="C18" s="294">
        <v>2766506</v>
      </c>
      <c r="D18" s="294">
        <v>2627204</v>
      </c>
      <c r="E18" s="294">
        <v>2749734</v>
      </c>
      <c r="F18" s="294">
        <v>2610432</v>
      </c>
      <c r="G18" s="294">
        <v>1117883</v>
      </c>
      <c r="H18" s="306">
        <v>1075654</v>
      </c>
      <c r="I18" s="310">
        <v>1351917</v>
      </c>
      <c r="J18" s="311">
        <v>1260126</v>
      </c>
      <c r="K18" s="297"/>
      <c r="L18" s="306">
        <v>103396</v>
      </c>
      <c r="M18" s="306">
        <v>98114</v>
      </c>
      <c r="N18" s="306">
        <v>176538</v>
      </c>
      <c r="O18" s="306">
        <v>176538</v>
      </c>
      <c r="P18" s="160" t="s">
        <v>172</v>
      </c>
      <c r="Q18" s="160" t="s">
        <v>172</v>
      </c>
      <c r="R18" s="315">
        <v>16772</v>
      </c>
      <c r="S18" s="316">
        <v>16772</v>
      </c>
      <c r="T18" s="314"/>
      <c r="U18" s="314"/>
      <c r="V18" s="308"/>
    </row>
    <row r="19" spans="2:22" s="304" customFormat="1" ht="25.5" customHeight="1">
      <c r="B19" s="309" t="s">
        <v>342</v>
      </c>
      <c r="C19" s="294">
        <v>528416</v>
      </c>
      <c r="D19" s="294">
        <v>512831</v>
      </c>
      <c r="E19" s="294">
        <v>528416</v>
      </c>
      <c r="F19" s="294">
        <v>512831</v>
      </c>
      <c r="G19" s="294">
        <v>208998</v>
      </c>
      <c r="H19" s="306">
        <v>205137</v>
      </c>
      <c r="I19" s="310">
        <v>259267</v>
      </c>
      <c r="J19" s="311">
        <v>248554</v>
      </c>
      <c r="K19" s="297"/>
      <c r="L19" s="306">
        <v>23521</v>
      </c>
      <c r="M19" s="306">
        <v>22510</v>
      </c>
      <c r="N19" s="306">
        <v>34439</v>
      </c>
      <c r="O19" s="306">
        <v>34439</v>
      </c>
      <c r="P19" s="310">
        <v>2191</v>
      </c>
      <c r="Q19" s="306">
        <v>2191</v>
      </c>
      <c r="R19" s="160" t="s">
        <v>172</v>
      </c>
      <c r="S19" s="160" t="s">
        <v>172</v>
      </c>
      <c r="T19" s="314"/>
      <c r="U19" s="314"/>
      <c r="V19" s="308"/>
    </row>
    <row r="20" spans="2:22" s="304" customFormat="1" ht="25.5" customHeight="1">
      <c r="B20" s="309" t="s">
        <v>343</v>
      </c>
      <c r="C20" s="294">
        <v>134622</v>
      </c>
      <c r="D20" s="294">
        <v>132009</v>
      </c>
      <c r="E20" s="294">
        <v>132924</v>
      </c>
      <c r="F20" s="294">
        <v>130311</v>
      </c>
      <c r="G20" s="294">
        <v>47919</v>
      </c>
      <c r="H20" s="306">
        <v>46800</v>
      </c>
      <c r="I20" s="310">
        <v>74893</v>
      </c>
      <c r="J20" s="311">
        <v>73726</v>
      </c>
      <c r="K20" s="297"/>
      <c r="L20" s="294">
        <v>7430</v>
      </c>
      <c r="M20" s="294">
        <v>7103</v>
      </c>
      <c r="N20" s="306">
        <v>2682</v>
      </c>
      <c r="O20" s="306">
        <v>2682</v>
      </c>
      <c r="P20" s="160" t="s">
        <v>172</v>
      </c>
      <c r="Q20" s="160" t="s">
        <v>172</v>
      </c>
      <c r="R20" s="315">
        <v>1698</v>
      </c>
      <c r="S20" s="316">
        <v>1698</v>
      </c>
      <c r="T20" s="314"/>
      <c r="U20" s="314"/>
      <c r="V20" s="308"/>
    </row>
    <row r="21" spans="2:22" s="304" customFormat="1" ht="25.5" customHeight="1">
      <c r="B21" s="309" t="s">
        <v>344</v>
      </c>
      <c r="C21" s="294">
        <v>196978</v>
      </c>
      <c r="D21" s="294">
        <v>194509</v>
      </c>
      <c r="E21" s="294">
        <v>196978</v>
      </c>
      <c r="F21" s="294">
        <v>194509</v>
      </c>
      <c r="G21" s="294">
        <v>82842</v>
      </c>
      <c r="H21" s="294">
        <v>82033</v>
      </c>
      <c r="I21" s="311">
        <v>92832</v>
      </c>
      <c r="J21" s="311">
        <v>91209</v>
      </c>
      <c r="K21" s="297"/>
      <c r="L21" s="294">
        <v>11525</v>
      </c>
      <c r="M21" s="294">
        <v>11488</v>
      </c>
      <c r="N21" s="294">
        <v>9779</v>
      </c>
      <c r="O21" s="294">
        <v>9779</v>
      </c>
      <c r="P21" s="160" t="s">
        <v>172</v>
      </c>
      <c r="Q21" s="160" t="s">
        <v>172</v>
      </c>
      <c r="R21" s="160" t="s">
        <v>172</v>
      </c>
      <c r="S21" s="160" t="s">
        <v>172</v>
      </c>
      <c r="T21" s="307"/>
      <c r="U21" s="307"/>
      <c r="V21" s="308"/>
    </row>
    <row r="22" spans="2:22" s="304" customFormat="1" ht="25.5" customHeight="1">
      <c r="B22" s="309" t="s">
        <v>345</v>
      </c>
      <c r="C22" s="294">
        <v>2717757</v>
      </c>
      <c r="D22" s="294">
        <v>2599225</v>
      </c>
      <c r="E22" s="294">
        <v>2717757</v>
      </c>
      <c r="F22" s="294">
        <v>2599225</v>
      </c>
      <c r="G22" s="294">
        <v>1239985</v>
      </c>
      <c r="H22" s="294">
        <v>1205138</v>
      </c>
      <c r="I22" s="311">
        <v>1239378</v>
      </c>
      <c r="J22" s="311">
        <v>1162873</v>
      </c>
      <c r="K22" s="297"/>
      <c r="L22" s="306">
        <v>89760</v>
      </c>
      <c r="M22" s="306">
        <v>82580</v>
      </c>
      <c r="N22" s="294">
        <v>148634</v>
      </c>
      <c r="O22" s="294">
        <v>148634</v>
      </c>
      <c r="P22" s="160" t="s">
        <v>172</v>
      </c>
      <c r="Q22" s="160" t="s">
        <v>172</v>
      </c>
      <c r="R22" s="160" t="s">
        <v>172</v>
      </c>
      <c r="S22" s="160" t="s">
        <v>172</v>
      </c>
      <c r="T22" s="314"/>
      <c r="U22" s="314"/>
      <c r="V22" s="308"/>
    </row>
    <row r="23" spans="2:22" s="304" customFormat="1" ht="25.5" customHeight="1">
      <c r="B23" s="309" t="s">
        <v>346</v>
      </c>
      <c r="C23" s="294">
        <v>521179</v>
      </c>
      <c r="D23" s="294">
        <v>493036</v>
      </c>
      <c r="E23" s="294">
        <v>521179</v>
      </c>
      <c r="F23" s="294">
        <v>493036</v>
      </c>
      <c r="G23" s="294">
        <v>153870</v>
      </c>
      <c r="H23" s="306">
        <v>152293</v>
      </c>
      <c r="I23" s="310">
        <v>324905</v>
      </c>
      <c r="J23" s="310">
        <v>299312</v>
      </c>
      <c r="K23" s="297"/>
      <c r="L23" s="306">
        <v>24408</v>
      </c>
      <c r="M23" s="306">
        <v>23435</v>
      </c>
      <c r="N23" s="306">
        <v>17996</v>
      </c>
      <c r="O23" s="306">
        <v>17996</v>
      </c>
      <c r="P23" s="160" t="s">
        <v>172</v>
      </c>
      <c r="Q23" s="160" t="s">
        <v>172</v>
      </c>
      <c r="R23" s="160" t="s">
        <v>172</v>
      </c>
      <c r="S23" s="160" t="s">
        <v>172</v>
      </c>
      <c r="T23" s="314"/>
      <c r="U23" s="314"/>
      <c r="V23" s="308"/>
    </row>
    <row r="24" spans="2:22" s="304" customFormat="1" ht="25.5" customHeight="1">
      <c r="B24" s="309" t="s">
        <v>347</v>
      </c>
      <c r="C24" s="294">
        <v>1020832</v>
      </c>
      <c r="D24" s="294">
        <v>993555</v>
      </c>
      <c r="E24" s="294">
        <v>1019979</v>
      </c>
      <c r="F24" s="294">
        <v>992702</v>
      </c>
      <c r="G24" s="294">
        <v>400926</v>
      </c>
      <c r="H24" s="306">
        <v>394918</v>
      </c>
      <c r="I24" s="310">
        <v>539780</v>
      </c>
      <c r="J24" s="311">
        <v>520405</v>
      </c>
      <c r="K24" s="297"/>
      <c r="L24" s="306">
        <v>35093</v>
      </c>
      <c r="M24" s="306">
        <v>33199</v>
      </c>
      <c r="N24" s="306">
        <v>44180</v>
      </c>
      <c r="O24" s="306">
        <v>44180</v>
      </c>
      <c r="P24" s="160" t="s">
        <v>172</v>
      </c>
      <c r="Q24" s="160" t="s">
        <v>172</v>
      </c>
      <c r="R24" s="315">
        <v>853</v>
      </c>
      <c r="S24" s="316">
        <v>853</v>
      </c>
      <c r="T24" s="314"/>
      <c r="U24" s="314"/>
      <c r="V24" s="308"/>
    </row>
    <row r="25" spans="2:22" s="304" customFormat="1" ht="25.5" customHeight="1">
      <c r="B25" s="309" t="s">
        <v>348</v>
      </c>
      <c r="C25" s="294">
        <v>334443</v>
      </c>
      <c r="D25" s="294">
        <v>316084</v>
      </c>
      <c r="E25" s="294">
        <v>334443</v>
      </c>
      <c r="F25" s="294">
        <v>316084</v>
      </c>
      <c r="G25" s="294">
        <v>143771</v>
      </c>
      <c r="H25" s="306">
        <v>137417</v>
      </c>
      <c r="I25" s="310">
        <v>151593</v>
      </c>
      <c r="J25" s="311">
        <v>140623</v>
      </c>
      <c r="K25" s="297"/>
      <c r="L25" s="306">
        <v>14261</v>
      </c>
      <c r="M25" s="306">
        <v>13226</v>
      </c>
      <c r="N25" s="306">
        <v>24818</v>
      </c>
      <c r="O25" s="306">
        <v>24818</v>
      </c>
      <c r="P25" s="160" t="s">
        <v>172</v>
      </c>
      <c r="Q25" s="160" t="s">
        <v>172</v>
      </c>
      <c r="R25" s="160" t="s">
        <v>172</v>
      </c>
      <c r="S25" s="160" t="s">
        <v>172</v>
      </c>
      <c r="T25" s="314"/>
      <c r="U25" s="314"/>
      <c r="V25" s="308"/>
    </row>
    <row r="26" spans="2:22" s="304" customFormat="1" ht="25.5" customHeight="1">
      <c r="B26" s="309" t="s">
        <v>349</v>
      </c>
      <c r="C26" s="294">
        <v>544584</v>
      </c>
      <c r="D26" s="294">
        <v>511448</v>
      </c>
      <c r="E26" s="294">
        <v>544584</v>
      </c>
      <c r="F26" s="294">
        <v>511448</v>
      </c>
      <c r="G26" s="294">
        <v>239275</v>
      </c>
      <c r="H26" s="306">
        <v>229919</v>
      </c>
      <c r="I26" s="310">
        <v>246458</v>
      </c>
      <c r="J26" s="311">
        <v>224117</v>
      </c>
      <c r="K26" s="297"/>
      <c r="L26" s="294">
        <v>23134</v>
      </c>
      <c r="M26" s="306">
        <v>21695</v>
      </c>
      <c r="N26" s="306">
        <v>35717</v>
      </c>
      <c r="O26" s="306">
        <v>35717</v>
      </c>
      <c r="P26" s="160" t="s">
        <v>172</v>
      </c>
      <c r="Q26" s="160" t="s">
        <v>172</v>
      </c>
      <c r="R26" s="160" t="s">
        <v>172</v>
      </c>
      <c r="S26" s="160" t="s">
        <v>172</v>
      </c>
      <c r="T26" s="314"/>
      <c r="U26" s="314"/>
      <c r="V26" s="308"/>
    </row>
    <row r="27" spans="2:22" s="304" customFormat="1" ht="25.5" customHeight="1">
      <c r="B27" s="309" t="s">
        <v>350</v>
      </c>
      <c r="C27" s="294">
        <v>814819</v>
      </c>
      <c r="D27" s="294">
        <v>758821</v>
      </c>
      <c r="E27" s="294">
        <v>812546</v>
      </c>
      <c r="F27" s="294">
        <v>756548</v>
      </c>
      <c r="G27" s="294">
        <v>326515</v>
      </c>
      <c r="H27" s="294">
        <v>317237</v>
      </c>
      <c r="I27" s="311">
        <v>384740</v>
      </c>
      <c r="J27" s="311">
        <v>341468</v>
      </c>
      <c r="K27" s="297"/>
      <c r="L27" s="294">
        <v>36977</v>
      </c>
      <c r="M27" s="294">
        <v>33529</v>
      </c>
      <c r="N27" s="294">
        <v>64314</v>
      </c>
      <c r="O27" s="294">
        <v>64314</v>
      </c>
      <c r="P27" s="160" t="s">
        <v>172</v>
      </c>
      <c r="Q27" s="160" t="s">
        <v>172</v>
      </c>
      <c r="R27" s="310">
        <v>2273</v>
      </c>
      <c r="S27" s="306">
        <v>2273</v>
      </c>
      <c r="T27" s="307"/>
      <c r="U27" s="307"/>
      <c r="V27" s="308"/>
    </row>
    <row r="28" spans="2:22" s="304" customFormat="1" ht="25.5" customHeight="1">
      <c r="B28" s="309" t="s">
        <v>351</v>
      </c>
      <c r="C28" s="294">
        <v>2752406</v>
      </c>
      <c r="D28" s="294">
        <v>2710836</v>
      </c>
      <c r="E28" s="294">
        <v>2752406</v>
      </c>
      <c r="F28" s="294">
        <v>2710836</v>
      </c>
      <c r="G28" s="294">
        <v>1034207</v>
      </c>
      <c r="H28" s="306">
        <v>1021398</v>
      </c>
      <c r="I28" s="310">
        <v>1536633</v>
      </c>
      <c r="J28" s="311">
        <v>1511006</v>
      </c>
      <c r="K28" s="297"/>
      <c r="L28" s="294">
        <v>49064</v>
      </c>
      <c r="M28" s="294">
        <v>45930</v>
      </c>
      <c r="N28" s="306">
        <v>132502</v>
      </c>
      <c r="O28" s="306">
        <v>132502</v>
      </c>
      <c r="P28" s="160" t="s">
        <v>172</v>
      </c>
      <c r="Q28" s="160" t="s">
        <v>172</v>
      </c>
      <c r="R28" s="160" t="s">
        <v>172</v>
      </c>
      <c r="S28" s="160" t="s">
        <v>172</v>
      </c>
      <c r="T28" s="314"/>
      <c r="U28" s="314"/>
      <c r="V28" s="308"/>
    </row>
    <row r="29" spans="2:22" s="304" customFormat="1" ht="25.5" customHeight="1">
      <c r="B29" s="309" t="s">
        <v>352</v>
      </c>
      <c r="C29" s="294">
        <v>3263351</v>
      </c>
      <c r="D29" s="294">
        <v>3219863</v>
      </c>
      <c r="E29" s="294">
        <v>3223216</v>
      </c>
      <c r="F29" s="294">
        <v>3180199</v>
      </c>
      <c r="G29" s="294">
        <v>1535948</v>
      </c>
      <c r="H29" s="294">
        <v>1517109</v>
      </c>
      <c r="I29" s="311">
        <v>1445169</v>
      </c>
      <c r="J29" s="311">
        <v>1425308</v>
      </c>
      <c r="K29" s="297"/>
      <c r="L29" s="306">
        <v>67663</v>
      </c>
      <c r="M29" s="306">
        <v>63346</v>
      </c>
      <c r="N29" s="294">
        <v>174436</v>
      </c>
      <c r="O29" s="294">
        <v>174436</v>
      </c>
      <c r="P29" s="160" t="s">
        <v>172</v>
      </c>
      <c r="Q29" s="160" t="s">
        <v>172</v>
      </c>
      <c r="R29" s="315">
        <v>40135</v>
      </c>
      <c r="S29" s="316">
        <v>39664</v>
      </c>
      <c r="T29" s="314"/>
      <c r="U29" s="314"/>
      <c r="V29" s="308"/>
    </row>
    <row r="30" spans="2:22" s="304" customFormat="1" ht="25.5" customHeight="1">
      <c r="B30" s="309" t="s">
        <v>353</v>
      </c>
      <c r="C30" s="294">
        <v>4250793</v>
      </c>
      <c r="D30" s="294">
        <v>4130865</v>
      </c>
      <c r="E30" s="294">
        <v>4250793</v>
      </c>
      <c r="F30" s="294">
        <v>4130865</v>
      </c>
      <c r="G30" s="294">
        <v>1927691</v>
      </c>
      <c r="H30" s="306">
        <v>1881586</v>
      </c>
      <c r="I30" s="310">
        <v>1985136</v>
      </c>
      <c r="J30" s="311">
        <v>1920363</v>
      </c>
      <c r="K30" s="297"/>
      <c r="L30" s="306">
        <v>114312</v>
      </c>
      <c r="M30" s="306">
        <v>105262</v>
      </c>
      <c r="N30" s="306">
        <v>223654</v>
      </c>
      <c r="O30" s="306">
        <v>223654</v>
      </c>
      <c r="P30" s="160" t="s">
        <v>172</v>
      </c>
      <c r="Q30" s="160" t="s">
        <v>172</v>
      </c>
      <c r="R30" s="160" t="s">
        <v>172</v>
      </c>
      <c r="S30" s="160" t="s">
        <v>172</v>
      </c>
      <c r="T30" s="314"/>
      <c r="U30" s="314"/>
      <c r="V30" s="308"/>
    </row>
    <row r="31" spans="2:22" s="304" customFormat="1" ht="25.5" customHeight="1">
      <c r="B31" s="309" t="s">
        <v>354</v>
      </c>
      <c r="C31" s="294">
        <v>1760208</v>
      </c>
      <c r="D31" s="294">
        <v>1591772</v>
      </c>
      <c r="E31" s="294">
        <v>1760208</v>
      </c>
      <c r="F31" s="294">
        <v>1591772</v>
      </c>
      <c r="G31" s="294">
        <v>741020</v>
      </c>
      <c r="H31" s="306">
        <v>699708</v>
      </c>
      <c r="I31" s="310">
        <v>848058</v>
      </c>
      <c r="J31" s="311">
        <v>732824</v>
      </c>
      <c r="K31" s="297"/>
      <c r="L31" s="306">
        <v>59266</v>
      </c>
      <c r="M31" s="306">
        <v>47376</v>
      </c>
      <c r="N31" s="306">
        <v>111864</v>
      </c>
      <c r="O31" s="306">
        <v>111864</v>
      </c>
      <c r="P31" s="160" t="s">
        <v>172</v>
      </c>
      <c r="Q31" s="160" t="s">
        <v>172</v>
      </c>
      <c r="R31" s="160" t="s">
        <v>172</v>
      </c>
      <c r="S31" s="160" t="s">
        <v>172</v>
      </c>
      <c r="T31" s="314"/>
      <c r="U31" s="314"/>
      <c r="V31" s="308"/>
    </row>
    <row r="32" spans="2:22" s="304" customFormat="1" ht="25.5" customHeight="1">
      <c r="B32" s="309" t="s">
        <v>355</v>
      </c>
      <c r="C32" s="294">
        <v>1256954</v>
      </c>
      <c r="D32" s="294">
        <v>1179026</v>
      </c>
      <c r="E32" s="294">
        <v>1256954</v>
      </c>
      <c r="F32" s="294">
        <v>1179026</v>
      </c>
      <c r="G32" s="294">
        <v>512005</v>
      </c>
      <c r="H32" s="306">
        <v>491398</v>
      </c>
      <c r="I32" s="310">
        <v>610651</v>
      </c>
      <c r="J32" s="311">
        <v>558266</v>
      </c>
      <c r="K32" s="297"/>
      <c r="L32" s="306">
        <v>49035</v>
      </c>
      <c r="M32" s="306">
        <v>44099</v>
      </c>
      <c r="N32" s="306">
        <v>85263</v>
      </c>
      <c r="O32" s="306">
        <v>85263</v>
      </c>
      <c r="P32" s="160" t="s">
        <v>172</v>
      </c>
      <c r="Q32" s="160" t="s">
        <v>172</v>
      </c>
      <c r="R32" s="160" t="s">
        <v>172</v>
      </c>
      <c r="S32" s="160" t="s">
        <v>172</v>
      </c>
      <c r="T32" s="314"/>
      <c r="U32" s="314"/>
      <c r="V32" s="308"/>
    </row>
    <row r="33" spans="2:22" s="304" customFormat="1" ht="25.5" customHeight="1">
      <c r="B33" s="309" t="s">
        <v>356</v>
      </c>
      <c r="C33" s="294">
        <v>826217</v>
      </c>
      <c r="D33" s="294">
        <v>789534</v>
      </c>
      <c r="E33" s="294">
        <v>826217</v>
      </c>
      <c r="F33" s="294">
        <v>789534</v>
      </c>
      <c r="G33" s="294">
        <v>348487</v>
      </c>
      <c r="H33" s="294">
        <v>338528</v>
      </c>
      <c r="I33" s="311">
        <v>392059</v>
      </c>
      <c r="J33" s="311">
        <v>369249</v>
      </c>
      <c r="K33" s="297"/>
      <c r="L33" s="294">
        <v>37407</v>
      </c>
      <c r="M33" s="294">
        <v>33493</v>
      </c>
      <c r="N33" s="294">
        <v>48264</v>
      </c>
      <c r="O33" s="294">
        <v>48264</v>
      </c>
      <c r="P33" s="160" t="s">
        <v>172</v>
      </c>
      <c r="Q33" s="160" t="s">
        <v>172</v>
      </c>
      <c r="R33" s="160" t="s">
        <v>172</v>
      </c>
      <c r="S33" s="160" t="s">
        <v>172</v>
      </c>
      <c r="T33" s="307"/>
      <c r="U33" s="307"/>
      <c r="V33" s="308"/>
    </row>
    <row r="34" spans="2:22" s="304" customFormat="1" ht="25.5" customHeight="1" thickBot="1">
      <c r="B34" s="317" t="s">
        <v>357</v>
      </c>
      <c r="C34" s="318">
        <v>1336101</v>
      </c>
      <c r="D34" s="318">
        <v>1293824</v>
      </c>
      <c r="E34" s="318">
        <v>1336101</v>
      </c>
      <c r="F34" s="318">
        <v>1293824</v>
      </c>
      <c r="G34" s="318">
        <v>571976</v>
      </c>
      <c r="H34" s="319">
        <v>559742</v>
      </c>
      <c r="I34" s="320">
        <v>610694</v>
      </c>
      <c r="J34" s="320">
        <v>583593</v>
      </c>
      <c r="K34" s="297"/>
      <c r="L34" s="321">
        <v>56805</v>
      </c>
      <c r="M34" s="297">
        <v>53863</v>
      </c>
      <c r="N34" s="321">
        <v>96626</v>
      </c>
      <c r="O34" s="321">
        <v>96626</v>
      </c>
      <c r="P34" s="160" t="s">
        <v>172</v>
      </c>
      <c r="Q34" s="160" t="s">
        <v>172</v>
      </c>
      <c r="R34" s="160" t="s">
        <v>172</v>
      </c>
      <c r="S34" s="160" t="s">
        <v>172</v>
      </c>
      <c r="T34" s="314"/>
      <c r="U34" s="314"/>
      <c r="V34" s="308"/>
    </row>
    <row r="35" spans="2:22" ht="16.5" customHeight="1">
      <c r="B35" s="404" t="s">
        <v>313</v>
      </c>
      <c r="C35" s="404"/>
      <c r="D35" s="291"/>
      <c r="E35" s="291"/>
      <c r="F35" s="291"/>
      <c r="G35" s="291"/>
      <c r="H35" s="291"/>
      <c r="I35" s="291"/>
      <c r="J35" s="291"/>
      <c r="K35" s="291"/>
      <c r="L35" s="322"/>
      <c r="M35" s="322"/>
      <c r="N35" s="322"/>
      <c r="O35" s="322"/>
      <c r="P35" s="322"/>
      <c r="Q35" s="322"/>
      <c r="R35" s="322"/>
      <c r="S35" s="322"/>
      <c r="T35" s="323"/>
      <c r="U35" s="323"/>
    </row>
    <row r="36" spans="2:22">
      <c r="C36" s="304"/>
      <c r="D36" s="304"/>
      <c r="E36" s="304"/>
      <c r="F36" s="304"/>
      <c r="G36" s="304"/>
      <c r="H36" s="304"/>
      <c r="I36" s="304"/>
      <c r="J36" s="304"/>
      <c r="K36" s="324"/>
      <c r="L36" s="304"/>
      <c r="M36" s="304"/>
      <c r="N36" s="304"/>
      <c r="O36" s="304"/>
      <c r="P36" s="304"/>
      <c r="Q36" s="304"/>
      <c r="R36" s="304"/>
      <c r="S36" s="304"/>
      <c r="T36" s="325"/>
      <c r="U36" s="325"/>
    </row>
    <row r="37" spans="2:22">
      <c r="C37" s="326"/>
      <c r="D37" s="326"/>
      <c r="E37" s="326"/>
      <c r="F37" s="326"/>
      <c r="G37" s="326"/>
      <c r="H37" s="326"/>
      <c r="I37" s="326"/>
      <c r="J37" s="326"/>
      <c r="K37" s="327"/>
      <c r="L37" s="326"/>
      <c r="M37" s="326"/>
      <c r="N37" s="326"/>
      <c r="O37" s="326"/>
      <c r="P37" s="326"/>
      <c r="Q37" s="326"/>
      <c r="R37" s="326"/>
      <c r="S37" s="326"/>
      <c r="T37" s="325"/>
      <c r="U37" s="325"/>
    </row>
    <row r="38" spans="2:22">
      <c r="T38" s="325"/>
      <c r="U38" s="325"/>
    </row>
  </sheetData>
  <mergeCells count="12">
    <mergeCell ref="P5:Q5"/>
    <mergeCell ref="B35:C35"/>
    <mergeCell ref="B2:J2"/>
    <mergeCell ref="R3:S3"/>
    <mergeCell ref="C4:D5"/>
    <mergeCell ref="G4:J4"/>
    <mergeCell ref="R4:S5"/>
    <mergeCell ref="E5:F5"/>
    <mergeCell ref="G5:H5"/>
    <mergeCell ref="I5:J5"/>
    <mergeCell ref="L5:M5"/>
    <mergeCell ref="N5:O5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3" fitToWidth="2" orientation="portrait" r:id="rId1"/>
  <headerFooter alignWithMargins="0"/>
  <colBreaks count="1" manualBreakCount="1">
    <brk id="11" min="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9"/>
  <sheetViews>
    <sheetView showGridLines="0" defaultGridColor="0" topLeftCell="A10" colorId="22" zoomScaleNormal="100" zoomScaleSheetLayoutView="100" workbookViewId="0">
      <selection activeCell="A23" sqref="A23"/>
    </sheetView>
  </sheetViews>
  <sheetFormatPr defaultColWidth="17.83203125" defaultRowHeight="13.5"/>
  <cols>
    <col min="1" max="1" width="24" style="1" bestFit="1" customWidth="1"/>
    <col min="2" max="2" width="43.83203125" style="1" customWidth="1"/>
    <col min="3" max="4" width="24.6640625" style="1" customWidth="1"/>
    <col min="5" max="5" width="24.6640625" style="1" hidden="1" customWidth="1"/>
    <col min="6" max="6" width="24.6640625" style="1" customWidth="1"/>
    <col min="7" max="7" width="5.33203125" style="1" customWidth="1"/>
    <col min="8" max="16384" width="17.83203125" style="1"/>
  </cols>
  <sheetData>
    <row r="1" spans="1:7">
      <c r="B1" s="8"/>
      <c r="C1" s="6"/>
    </row>
    <row r="2" spans="1:7" ht="22.5" customHeight="1">
      <c r="A2" s="7"/>
      <c r="B2" s="377" t="s">
        <v>23</v>
      </c>
      <c r="C2" s="377"/>
      <c r="D2" s="377"/>
      <c r="E2" s="377"/>
      <c r="F2" s="377"/>
    </row>
    <row r="3" spans="1:7" ht="15" customHeight="1" thickBot="1">
      <c r="B3" s="9"/>
      <c r="C3" s="9"/>
      <c r="D3" s="9"/>
      <c r="E3" s="9"/>
      <c r="F3" s="21" t="s">
        <v>11</v>
      </c>
    </row>
    <row r="4" spans="1:7" ht="19.5" customHeight="1">
      <c r="B4" s="22" t="s">
        <v>10</v>
      </c>
      <c r="C4" s="32" t="s">
        <v>12</v>
      </c>
      <c r="D4" s="33" t="s">
        <v>20</v>
      </c>
      <c r="E4" s="23" t="s">
        <v>18</v>
      </c>
      <c r="F4" s="23" t="s">
        <v>19</v>
      </c>
    </row>
    <row r="5" spans="1:7" ht="18" customHeight="1">
      <c r="A5" s="6"/>
      <c r="B5" s="36" t="s">
        <v>24</v>
      </c>
      <c r="C5" s="26">
        <v>171080380</v>
      </c>
      <c r="D5" s="10">
        <v>169595042</v>
      </c>
      <c r="E5" s="10">
        <f>C5-D5-F5</f>
        <v>32952</v>
      </c>
      <c r="F5" s="10">
        <v>1452386</v>
      </c>
      <c r="G5" s="6"/>
    </row>
    <row r="6" spans="1:7" ht="18" customHeight="1">
      <c r="B6" s="11">
        <v>28</v>
      </c>
      <c r="C6" s="26">
        <v>166593995</v>
      </c>
      <c r="D6" s="10">
        <v>165202937</v>
      </c>
      <c r="E6" s="10">
        <f t="shared" ref="E6:E21" si="0">C6-D6-F6</f>
        <v>52259</v>
      </c>
      <c r="F6" s="10">
        <v>1338799</v>
      </c>
    </row>
    <row r="7" spans="1:7" ht="18" customHeight="1">
      <c r="B7" s="12">
        <v>29</v>
      </c>
      <c r="C7" s="26">
        <v>173610120</v>
      </c>
      <c r="D7" s="10">
        <v>172295863</v>
      </c>
      <c r="E7" s="10">
        <f t="shared" si="0"/>
        <v>31262</v>
      </c>
      <c r="F7" s="10">
        <v>1282995</v>
      </c>
    </row>
    <row r="8" spans="1:7" ht="18" customHeight="1">
      <c r="B8" s="13"/>
      <c r="C8" s="27"/>
      <c r="D8" s="9"/>
      <c r="E8" s="9"/>
      <c r="F8" s="9"/>
    </row>
    <row r="9" spans="1:7" ht="18" customHeight="1">
      <c r="B9" s="14" t="s">
        <v>9</v>
      </c>
      <c r="C9" s="28">
        <v>13899</v>
      </c>
      <c r="D9" s="15">
        <v>10887</v>
      </c>
      <c r="E9" s="15">
        <f t="shared" si="0"/>
        <v>983</v>
      </c>
      <c r="F9" s="15">
        <v>2029</v>
      </c>
    </row>
    <row r="10" spans="1:7" ht="18" customHeight="1">
      <c r="B10" s="16" t="s">
        <v>17</v>
      </c>
      <c r="C10" s="28">
        <v>53168675</v>
      </c>
      <c r="D10" s="15">
        <v>53149428</v>
      </c>
      <c r="E10" s="15">
        <f t="shared" si="0"/>
        <v>972</v>
      </c>
      <c r="F10" s="15">
        <v>18275</v>
      </c>
    </row>
    <row r="11" spans="1:7" ht="18" customHeight="1">
      <c r="B11" s="14" t="s">
        <v>8</v>
      </c>
      <c r="C11" s="28">
        <v>89710</v>
      </c>
      <c r="D11" s="15">
        <v>59571</v>
      </c>
      <c r="E11" s="15">
        <f t="shared" si="0"/>
        <v>3888</v>
      </c>
      <c r="F11" s="15">
        <v>26251</v>
      </c>
    </row>
    <row r="12" spans="1:7" ht="18" customHeight="1">
      <c r="B12" s="16" t="s">
        <v>16</v>
      </c>
      <c r="C12" s="28">
        <v>11943988</v>
      </c>
      <c r="D12" s="15">
        <v>11840250</v>
      </c>
      <c r="E12" s="15">
        <f t="shared" si="0"/>
        <v>578</v>
      </c>
      <c r="F12" s="15">
        <v>103160</v>
      </c>
    </row>
    <row r="13" spans="1:7" ht="18" customHeight="1">
      <c r="B13" s="14" t="s">
        <v>7</v>
      </c>
      <c r="C13" s="28">
        <v>32241325</v>
      </c>
      <c r="D13" s="15">
        <v>32104115</v>
      </c>
      <c r="E13" s="15">
        <f t="shared" si="0"/>
        <v>4299</v>
      </c>
      <c r="F13" s="15">
        <v>132911</v>
      </c>
    </row>
    <row r="14" spans="1:7" ht="18" customHeight="1">
      <c r="B14" s="17" t="s">
        <v>6</v>
      </c>
      <c r="C14" s="29">
        <v>1537190</v>
      </c>
      <c r="D14" s="18">
        <v>1533907</v>
      </c>
      <c r="E14" s="18">
        <f t="shared" si="0"/>
        <v>136</v>
      </c>
      <c r="F14" s="18">
        <v>3147</v>
      </c>
    </row>
    <row r="15" spans="1:7" ht="18" customHeight="1">
      <c r="B15" s="14" t="s">
        <v>5</v>
      </c>
      <c r="C15" s="28">
        <v>9360242</v>
      </c>
      <c r="D15" s="15">
        <v>9017191</v>
      </c>
      <c r="E15" s="15">
        <f t="shared" si="0"/>
        <v>948</v>
      </c>
      <c r="F15" s="15">
        <v>342103</v>
      </c>
    </row>
    <row r="16" spans="1:7" ht="18" customHeight="1">
      <c r="B16" s="14" t="s">
        <v>4</v>
      </c>
      <c r="C16" s="30" t="s">
        <v>13</v>
      </c>
      <c r="D16" s="19" t="s">
        <v>13</v>
      </c>
      <c r="E16" s="19">
        <f t="shared" si="0"/>
        <v>0</v>
      </c>
      <c r="F16" s="19" t="s">
        <v>13</v>
      </c>
    </row>
    <row r="17" spans="2:7" ht="18" customHeight="1">
      <c r="B17" s="20" t="s">
        <v>3</v>
      </c>
      <c r="C17" s="30">
        <v>64141748</v>
      </c>
      <c r="D17" s="19">
        <v>63471062</v>
      </c>
      <c r="E17" s="19">
        <f t="shared" si="0"/>
        <v>19403</v>
      </c>
      <c r="F17" s="19">
        <v>651283</v>
      </c>
    </row>
    <row r="18" spans="2:7" ht="18" customHeight="1">
      <c r="B18" s="14" t="s">
        <v>2</v>
      </c>
      <c r="C18" s="30">
        <v>357942</v>
      </c>
      <c r="D18" s="19">
        <v>357942</v>
      </c>
      <c r="E18" s="19">
        <f t="shared" si="0"/>
        <v>0</v>
      </c>
      <c r="F18" s="19" t="s">
        <v>13</v>
      </c>
    </row>
    <row r="19" spans="2:7" ht="18" customHeight="1">
      <c r="B19" s="20" t="s">
        <v>14</v>
      </c>
      <c r="C19" s="30">
        <v>731</v>
      </c>
      <c r="D19" s="19">
        <v>731</v>
      </c>
      <c r="E19" s="19">
        <f t="shared" si="0"/>
        <v>0</v>
      </c>
      <c r="F19" s="19" t="s">
        <v>13</v>
      </c>
    </row>
    <row r="20" spans="2:7" ht="18" customHeight="1">
      <c r="B20" s="20" t="s">
        <v>21</v>
      </c>
      <c r="C20" s="30" t="s">
        <v>13</v>
      </c>
      <c r="D20" s="19" t="s">
        <v>13</v>
      </c>
      <c r="E20" s="19">
        <f t="shared" si="0"/>
        <v>0</v>
      </c>
      <c r="F20" s="19" t="s">
        <v>13</v>
      </c>
    </row>
    <row r="21" spans="2:7" ht="18" customHeight="1" thickBot="1">
      <c r="B21" s="24" t="s">
        <v>1</v>
      </c>
      <c r="C21" s="31">
        <v>754670</v>
      </c>
      <c r="D21" s="25">
        <v>750779</v>
      </c>
      <c r="E21" s="25">
        <f t="shared" si="0"/>
        <v>55</v>
      </c>
      <c r="F21" s="25">
        <v>3836</v>
      </c>
    </row>
    <row r="22" spans="2:7" ht="15.75" customHeight="1">
      <c r="B22" s="5" t="s">
        <v>15</v>
      </c>
      <c r="C22" s="5"/>
      <c r="D22" s="5"/>
      <c r="E22" s="5"/>
      <c r="F22" s="5"/>
      <c r="G22" s="5"/>
    </row>
    <row r="23" spans="2:7" ht="27.75" customHeight="1">
      <c r="B23" s="415" t="s">
        <v>22</v>
      </c>
      <c r="C23" s="415"/>
      <c r="D23" s="415"/>
      <c r="E23" s="415"/>
      <c r="F23" s="415"/>
      <c r="G23" s="35"/>
    </row>
    <row r="24" spans="2:7" ht="19.5" customHeight="1">
      <c r="B24" s="3" t="s">
        <v>0</v>
      </c>
      <c r="C24" s="34"/>
      <c r="D24" s="34"/>
      <c r="E24" s="34"/>
      <c r="F24" s="34"/>
    </row>
    <row r="25" spans="2:7">
      <c r="B25" s="4"/>
      <c r="C25" s="2"/>
      <c r="D25" s="2"/>
      <c r="E25" s="2"/>
      <c r="F25" s="2"/>
    </row>
    <row r="26" spans="2:7">
      <c r="B26" s="4"/>
      <c r="C26" s="2"/>
      <c r="D26" s="2"/>
      <c r="E26" s="2"/>
      <c r="F26" s="2"/>
    </row>
    <row r="27" spans="2:7">
      <c r="B27" s="2"/>
      <c r="C27" s="2"/>
      <c r="D27" s="2"/>
      <c r="E27" s="2"/>
      <c r="F27" s="2"/>
    </row>
    <row r="28" spans="2:7">
      <c r="B28" s="2"/>
      <c r="C28" s="2"/>
      <c r="D28" s="2"/>
      <c r="E28" s="2"/>
      <c r="F28" s="2"/>
    </row>
    <row r="29" spans="2:7">
      <c r="B29" s="359"/>
      <c r="C29" s="360"/>
      <c r="D29" s="360"/>
      <c r="E29" s="360"/>
      <c r="F29" s="360"/>
    </row>
    <row r="30" spans="2:7">
      <c r="B30" s="360"/>
      <c r="C30" s="360"/>
      <c r="D30" s="360"/>
      <c r="E30" s="360"/>
      <c r="F30" s="360"/>
    </row>
    <row r="31" spans="2:7">
      <c r="B31" s="2"/>
      <c r="C31" s="2"/>
      <c r="D31" s="2"/>
      <c r="E31" s="2"/>
      <c r="F31" s="2"/>
    </row>
    <row r="32" spans="2:7">
      <c r="B32" s="2"/>
      <c r="C32" s="2"/>
      <c r="D32" s="2"/>
      <c r="E32" s="2"/>
      <c r="F32" s="2"/>
    </row>
    <row r="33" spans="2:6">
      <c r="B33" s="2"/>
      <c r="C33" s="2"/>
      <c r="D33" s="2"/>
      <c r="E33" s="2"/>
      <c r="F33" s="2"/>
    </row>
    <row r="34" spans="2:6">
      <c r="B34" s="2"/>
      <c r="C34" s="2"/>
      <c r="D34" s="2"/>
      <c r="E34" s="2"/>
      <c r="F34" s="2"/>
    </row>
    <row r="35" spans="2:6">
      <c r="B35" s="2"/>
      <c r="C35" s="2"/>
      <c r="D35" s="2"/>
      <c r="E35" s="2"/>
      <c r="F35" s="2"/>
    </row>
    <row r="36" spans="2:6">
      <c r="B36" s="2"/>
      <c r="C36" s="2"/>
      <c r="D36" s="2"/>
      <c r="E36" s="2"/>
      <c r="F36" s="2"/>
    </row>
    <row r="37" spans="2:6">
      <c r="B37" s="2"/>
      <c r="C37" s="2"/>
      <c r="D37" s="2"/>
      <c r="E37" s="2"/>
      <c r="F37" s="2"/>
    </row>
    <row r="38" spans="2:6">
      <c r="B38" s="2"/>
      <c r="C38" s="2"/>
      <c r="D38" s="2"/>
      <c r="E38" s="2"/>
      <c r="F38" s="2"/>
    </row>
    <row r="39" spans="2:6">
      <c r="B39" s="2"/>
      <c r="C39" s="2"/>
      <c r="D39" s="2"/>
      <c r="E39" s="2"/>
      <c r="F39" s="2"/>
    </row>
    <row r="40" spans="2:6">
      <c r="B40" s="2"/>
      <c r="C40" s="2"/>
      <c r="D40" s="2"/>
      <c r="E40" s="2"/>
      <c r="F40" s="2"/>
    </row>
    <row r="41" spans="2:6">
      <c r="B41" s="2"/>
      <c r="C41" s="2"/>
      <c r="D41" s="2"/>
      <c r="E41" s="2"/>
      <c r="F41" s="2"/>
    </row>
    <row r="42" spans="2:6">
      <c r="B42" s="2"/>
      <c r="C42" s="2"/>
      <c r="D42" s="2"/>
      <c r="E42" s="2"/>
      <c r="F42" s="2"/>
    </row>
    <row r="43" spans="2:6">
      <c r="B43" s="2"/>
      <c r="C43" s="2"/>
      <c r="D43" s="2"/>
      <c r="E43" s="2"/>
      <c r="F43" s="2"/>
    </row>
    <row r="44" spans="2:6">
      <c r="B44" s="2"/>
      <c r="C44" s="2"/>
      <c r="D44" s="2"/>
      <c r="E44" s="2"/>
      <c r="F44" s="2"/>
    </row>
    <row r="45" spans="2:6">
      <c r="B45" s="2"/>
      <c r="C45" s="2"/>
      <c r="D45" s="2"/>
      <c r="E45" s="2"/>
      <c r="F45" s="2"/>
    </row>
    <row r="46" spans="2:6">
      <c r="B46" s="2"/>
      <c r="C46" s="2"/>
      <c r="D46" s="2"/>
      <c r="E46" s="2"/>
      <c r="F46" s="2"/>
    </row>
    <row r="47" spans="2:6">
      <c r="B47" s="2"/>
      <c r="C47" s="2"/>
      <c r="D47" s="2"/>
      <c r="E47" s="2"/>
      <c r="F47" s="2"/>
    </row>
    <row r="48" spans="2:6">
      <c r="B48" s="2"/>
      <c r="C48" s="2"/>
      <c r="D48" s="2"/>
      <c r="E48" s="2"/>
      <c r="F48" s="2"/>
    </row>
    <row r="49" spans="2:6">
      <c r="B49" s="2"/>
      <c r="C49" s="2"/>
      <c r="D49" s="2"/>
      <c r="E49" s="2"/>
      <c r="F49" s="2"/>
    </row>
    <row r="50" spans="2:6">
      <c r="B50" s="2"/>
      <c r="C50" s="2"/>
      <c r="D50" s="2"/>
      <c r="E50" s="2"/>
      <c r="F50" s="2"/>
    </row>
    <row r="51" spans="2:6">
      <c r="B51" s="2"/>
      <c r="C51" s="2"/>
      <c r="D51" s="2"/>
      <c r="E51" s="2"/>
      <c r="F51" s="2"/>
    </row>
    <row r="52" spans="2:6">
      <c r="B52" s="2"/>
      <c r="C52" s="2"/>
      <c r="D52" s="2"/>
      <c r="E52" s="2"/>
      <c r="F52" s="2"/>
    </row>
    <row r="53" spans="2:6">
      <c r="B53" s="2"/>
      <c r="C53" s="2"/>
      <c r="D53" s="2"/>
      <c r="E53" s="2"/>
      <c r="F53" s="2"/>
    </row>
    <row r="54" spans="2:6">
      <c r="B54" s="2"/>
      <c r="C54" s="2"/>
      <c r="D54" s="2"/>
      <c r="E54" s="2"/>
      <c r="F54" s="2"/>
    </row>
    <row r="55" spans="2:6">
      <c r="B55" s="2"/>
      <c r="C55" s="2"/>
      <c r="D55" s="2"/>
      <c r="E55" s="2"/>
      <c r="F55" s="2"/>
    </row>
    <row r="56" spans="2:6">
      <c r="B56" s="2"/>
      <c r="C56" s="2"/>
      <c r="D56" s="2"/>
      <c r="E56" s="2"/>
      <c r="F56" s="2"/>
    </row>
    <row r="57" spans="2:6">
      <c r="B57" s="2"/>
      <c r="C57" s="2"/>
      <c r="D57" s="2"/>
      <c r="E57" s="2"/>
      <c r="F57" s="2"/>
    </row>
    <row r="58" spans="2:6">
      <c r="B58" s="2"/>
      <c r="C58" s="2"/>
      <c r="D58" s="2"/>
      <c r="E58" s="2"/>
      <c r="F58" s="2"/>
    </row>
    <row r="59" spans="2:6">
      <c r="B59" s="2"/>
      <c r="C59" s="2"/>
      <c r="D59" s="2"/>
      <c r="E59" s="2"/>
      <c r="F59" s="2"/>
    </row>
  </sheetData>
  <mergeCells count="3">
    <mergeCell ref="B2:F2"/>
    <mergeCell ref="B23:F23"/>
    <mergeCell ref="B29:F30"/>
  </mergeCells>
  <phoneticPr fontId="2"/>
  <printOptions horizontalCentered="1"/>
  <pageMargins left="0.7" right="0.7" top="0.75" bottom="0.75" header="0.3" footer="0.3"/>
  <pageSetup paperSize="9" scale="82" firstPageNumber="23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3"/>
  <sheetViews>
    <sheetView showGridLines="0" defaultGridColor="0" colorId="22" zoomScaleNormal="100" zoomScaleSheetLayoutView="100" workbookViewId="0">
      <selection activeCell="F24" sqref="F24"/>
    </sheetView>
  </sheetViews>
  <sheetFormatPr defaultColWidth="17.83203125" defaultRowHeight="13.5"/>
  <cols>
    <col min="1" max="1" width="24" style="37" bestFit="1" customWidth="1"/>
    <col min="2" max="2" width="14.1640625" style="37" customWidth="1"/>
    <col min="3" max="3" width="19.5" style="37" customWidth="1"/>
    <col min="4" max="5" width="20.1640625" style="37" customWidth="1"/>
    <col min="6" max="6" width="16.33203125" style="37" customWidth="1"/>
    <col min="7" max="7" width="12" style="37" customWidth="1"/>
    <col min="8" max="8" width="18.5" style="37" customWidth="1"/>
    <col min="9" max="16384" width="17.83203125" style="37"/>
  </cols>
  <sheetData>
    <row r="1" spans="1:8">
      <c r="B1" s="38"/>
    </row>
    <row r="2" spans="1:8" ht="23.25" customHeight="1">
      <c r="A2" s="39"/>
      <c r="B2" s="418" t="s">
        <v>25</v>
      </c>
      <c r="C2" s="418"/>
      <c r="D2" s="418"/>
      <c r="E2" s="418"/>
      <c r="F2" s="418"/>
      <c r="G2" s="418"/>
      <c r="H2" s="418"/>
    </row>
    <row r="3" spans="1:8" s="40" customFormat="1" ht="19.5" customHeight="1" thickBot="1">
      <c r="B3" s="419" t="s">
        <v>26</v>
      </c>
      <c r="C3" s="419"/>
      <c r="D3" s="419"/>
      <c r="E3" s="419"/>
      <c r="F3" s="41"/>
      <c r="G3" s="41"/>
      <c r="H3" s="42" t="s">
        <v>27</v>
      </c>
    </row>
    <row r="4" spans="1:8" ht="15.95" customHeight="1">
      <c r="B4" s="420" t="s">
        <v>28</v>
      </c>
      <c r="C4" s="421"/>
      <c r="D4" s="43" t="s">
        <v>29</v>
      </c>
      <c r="E4" s="43" t="s">
        <v>30</v>
      </c>
      <c r="F4" s="43" t="s">
        <v>31</v>
      </c>
      <c r="G4" s="43" t="s">
        <v>32</v>
      </c>
      <c r="H4" s="43" t="s">
        <v>33</v>
      </c>
    </row>
    <row r="5" spans="1:8" ht="15.95" customHeight="1">
      <c r="B5" s="422" t="s">
        <v>34</v>
      </c>
      <c r="C5" s="423"/>
      <c r="D5" s="44">
        <v>77883314776</v>
      </c>
      <c r="E5" s="45">
        <v>76620339911</v>
      </c>
      <c r="F5" s="45">
        <v>193009820</v>
      </c>
      <c r="G5" s="46" t="s">
        <v>35</v>
      </c>
      <c r="H5" s="45">
        <v>1069965045</v>
      </c>
    </row>
    <row r="6" spans="1:8" ht="15.95" customHeight="1">
      <c r="B6" s="424">
        <v>29</v>
      </c>
      <c r="C6" s="425"/>
      <c r="D6" s="44">
        <v>79501335137</v>
      </c>
      <c r="E6" s="47">
        <v>78434384877</v>
      </c>
      <c r="F6" s="47">
        <v>82906047</v>
      </c>
      <c r="G6" s="46" t="s">
        <v>35</v>
      </c>
      <c r="H6" s="47">
        <v>984044213</v>
      </c>
    </row>
    <row r="7" spans="1:8" ht="15.95" customHeight="1">
      <c r="B7" s="416">
        <v>30</v>
      </c>
      <c r="C7" s="417"/>
      <c r="D7" s="44">
        <v>78999273937</v>
      </c>
      <c r="E7" s="47">
        <v>78112904918</v>
      </c>
      <c r="F7" s="47">
        <v>97212938</v>
      </c>
      <c r="G7" s="46" t="s">
        <v>35</v>
      </c>
      <c r="H7" s="47">
        <v>789156081</v>
      </c>
    </row>
    <row r="8" spans="1:8" ht="15" customHeight="1">
      <c r="B8" s="48"/>
      <c r="C8" s="48"/>
      <c r="D8" s="44"/>
      <c r="E8" s="45"/>
      <c r="F8" s="45"/>
      <c r="G8" s="49"/>
      <c r="H8" s="45"/>
    </row>
    <row r="9" spans="1:8" ht="15.95" customHeight="1">
      <c r="B9" s="428" t="s">
        <v>36</v>
      </c>
      <c r="C9" s="429"/>
      <c r="D9" s="44">
        <v>29075955937</v>
      </c>
      <c r="E9" s="47">
        <v>28431750332</v>
      </c>
      <c r="F9" s="47">
        <v>71645698</v>
      </c>
      <c r="G9" s="46" t="s">
        <v>35</v>
      </c>
      <c r="H9" s="47">
        <v>572559907</v>
      </c>
    </row>
    <row r="10" spans="1:8" ht="15.95" customHeight="1">
      <c r="B10" s="48"/>
      <c r="C10" s="50" t="s">
        <v>37</v>
      </c>
      <c r="D10" s="44">
        <v>25126266729</v>
      </c>
      <c r="E10" s="51">
        <v>24499717759</v>
      </c>
      <c r="F10" s="51">
        <v>68750283</v>
      </c>
      <c r="G10" s="46" t="s">
        <v>35</v>
      </c>
      <c r="H10" s="51">
        <v>557798687</v>
      </c>
    </row>
    <row r="11" spans="1:8" ht="15.95" customHeight="1">
      <c r="B11" s="48"/>
      <c r="C11" s="50" t="s">
        <v>38</v>
      </c>
      <c r="D11" s="44">
        <v>3568274082</v>
      </c>
      <c r="E11" s="51">
        <v>3550617447</v>
      </c>
      <c r="F11" s="51">
        <v>2895415</v>
      </c>
      <c r="G11" s="46" t="s">
        <v>35</v>
      </c>
      <c r="H11" s="51">
        <v>14761220</v>
      </c>
    </row>
    <row r="12" spans="1:8" ht="15.95" customHeight="1">
      <c r="B12" s="48"/>
      <c r="C12" s="50" t="s">
        <v>39</v>
      </c>
      <c r="D12" s="44">
        <v>381415126</v>
      </c>
      <c r="E12" s="51">
        <v>381415126</v>
      </c>
      <c r="F12" s="46" t="s">
        <v>40</v>
      </c>
      <c r="G12" s="46" t="s">
        <v>35</v>
      </c>
      <c r="H12" s="52" t="s">
        <v>40</v>
      </c>
    </row>
    <row r="13" spans="1:8" ht="9" customHeight="1">
      <c r="B13" s="48" t="s">
        <v>41</v>
      </c>
      <c r="C13" s="48"/>
      <c r="D13" s="44"/>
      <c r="E13" s="47"/>
      <c r="F13" s="47"/>
      <c r="G13" s="52"/>
      <c r="H13" s="47"/>
    </row>
    <row r="14" spans="1:8" ht="15.95" customHeight="1">
      <c r="B14" s="428" t="s">
        <v>42</v>
      </c>
      <c r="C14" s="429"/>
      <c r="D14" s="44">
        <v>17665831687</v>
      </c>
      <c r="E14" s="47">
        <v>17541114252</v>
      </c>
      <c r="F14" s="47">
        <v>15821200</v>
      </c>
      <c r="G14" s="46" t="s">
        <v>40</v>
      </c>
      <c r="H14" s="47">
        <v>108896235</v>
      </c>
    </row>
    <row r="15" spans="1:8" ht="15.95" customHeight="1">
      <c r="B15" s="48"/>
      <c r="C15" s="50" t="s">
        <v>37</v>
      </c>
      <c r="D15" s="44">
        <v>584672119</v>
      </c>
      <c r="E15" s="51">
        <v>567813369</v>
      </c>
      <c r="F15" s="51">
        <v>234400</v>
      </c>
      <c r="G15" s="52" t="s">
        <v>40</v>
      </c>
      <c r="H15" s="51">
        <v>16624350</v>
      </c>
    </row>
    <row r="16" spans="1:8" ht="15.95" customHeight="1">
      <c r="B16" s="48"/>
      <c r="C16" s="50" t="s">
        <v>38</v>
      </c>
      <c r="D16" s="44">
        <v>17081159568</v>
      </c>
      <c r="E16" s="51">
        <v>16973300883</v>
      </c>
      <c r="F16" s="51">
        <v>15586800</v>
      </c>
      <c r="G16" s="52" t="s">
        <v>40</v>
      </c>
      <c r="H16" s="51">
        <v>92271885</v>
      </c>
    </row>
    <row r="17" spans="2:8" ht="6" customHeight="1">
      <c r="B17" s="48"/>
      <c r="C17" s="48"/>
      <c r="D17" s="44"/>
      <c r="E17" s="51"/>
      <c r="F17" s="51"/>
      <c r="G17" s="52"/>
      <c r="H17" s="51"/>
    </row>
    <row r="18" spans="2:8" ht="15.95" customHeight="1">
      <c r="B18" s="428" t="s">
        <v>43</v>
      </c>
      <c r="C18" s="429"/>
      <c r="D18" s="44">
        <v>12283317414</v>
      </c>
      <c r="E18" s="47">
        <v>12283317414</v>
      </c>
      <c r="F18" s="46" t="s">
        <v>40</v>
      </c>
      <c r="G18" s="46" t="s">
        <v>40</v>
      </c>
      <c r="H18" s="46" t="s">
        <v>40</v>
      </c>
    </row>
    <row r="19" spans="2:8" ht="15.95" customHeight="1">
      <c r="B19" s="48"/>
      <c r="C19" s="50" t="s">
        <v>44</v>
      </c>
      <c r="D19" s="44">
        <v>10448541925</v>
      </c>
      <c r="E19" s="51">
        <v>10448541925</v>
      </c>
      <c r="F19" s="52" t="s">
        <v>40</v>
      </c>
      <c r="G19" s="52" t="s">
        <v>40</v>
      </c>
      <c r="H19" s="52" t="s">
        <v>40</v>
      </c>
    </row>
    <row r="20" spans="2:8" ht="15.95" customHeight="1">
      <c r="B20" s="48"/>
      <c r="C20" s="50" t="s">
        <v>45</v>
      </c>
      <c r="D20" s="44">
        <v>1834775489</v>
      </c>
      <c r="E20" s="53">
        <v>1834775489</v>
      </c>
      <c r="F20" s="46" t="s">
        <v>46</v>
      </c>
      <c r="G20" s="46" t="s">
        <v>40</v>
      </c>
      <c r="H20" s="46" t="s">
        <v>40</v>
      </c>
    </row>
    <row r="21" spans="2:8" ht="6.75" customHeight="1">
      <c r="B21" s="48"/>
      <c r="C21" s="48"/>
      <c r="D21" s="44"/>
      <c r="E21" s="53"/>
      <c r="F21" s="53"/>
      <c r="G21" s="46"/>
      <c r="H21" s="53"/>
    </row>
    <row r="22" spans="2:8" ht="15.95" customHeight="1">
      <c r="B22" s="428" t="s">
        <v>47</v>
      </c>
      <c r="C22" s="429"/>
      <c r="D22" s="44">
        <v>1956445224</v>
      </c>
      <c r="E22" s="53">
        <v>1912276985</v>
      </c>
      <c r="F22" s="53">
        <v>723286</v>
      </c>
      <c r="G22" s="46" t="s">
        <v>48</v>
      </c>
      <c r="H22" s="53">
        <v>43444953</v>
      </c>
    </row>
    <row r="23" spans="2:8" ht="15.95" customHeight="1">
      <c r="B23" s="428" t="s">
        <v>49</v>
      </c>
      <c r="C23" s="429"/>
      <c r="D23" s="44">
        <v>788305016</v>
      </c>
      <c r="E23" s="53">
        <v>788305016</v>
      </c>
      <c r="F23" s="46" t="s">
        <v>40</v>
      </c>
      <c r="G23" s="46" t="s">
        <v>40</v>
      </c>
      <c r="H23" s="46" t="s">
        <v>40</v>
      </c>
    </row>
    <row r="24" spans="2:8" ht="15.95" customHeight="1">
      <c r="B24" s="428" t="s">
        <v>50</v>
      </c>
      <c r="C24" s="429"/>
      <c r="D24" s="44">
        <v>240513925</v>
      </c>
      <c r="E24" s="53">
        <v>240513925</v>
      </c>
      <c r="F24" s="46" t="s">
        <v>48</v>
      </c>
      <c r="G24" s="46" t="s">
        <v>40</v>
      </c>
      <c r="H24" s="46" t="s">
        <v>48</v>
      </c>
    </row>
    <row r="25" spans="2:8" ht="15.95" customHeight="1">
      <c r="B25" s="428" t="s">
        <v>51</v>
      </c>
      <c r="C25" s="429"/>
      <c r="D25" s="44">
        <v>1021051700</v>
      </c>
      <c r="E25" s="53">
        <v>1021051700</v>
      </c>
      <c r="F25" s="46" t="s">
        <v>40</v>
      </c>
      <c r="G25" s="46" t="s">
        <v>48</v>
      </c>
      <c r="H25" s="46" t="s">
        <v>40</v>
      </c>
    </row>
    <row r="26" spans="2:8" ht="15.95" customHeight="1">
      <c r="B26" s="428" t="s">
        <v>52</v>
      </c>
      <c r="C26" s="429"/>
      <c r="D26" s="44">
        <v>5690677474</v>
      </c>
      <c r="E26" s="53">
        <v>5687456266</v>
      </c>
      <c r="F26" s="46" t="s">
        <v>48</v>
      </c>
      <c r="G26" s="46" t="s">
        <v>40</v>
      </c>
      <c r="H26" s="53">
        <v>3221208</v>
      </c>
    </row>
    <row r="27" spans="2:8" ht="15.95" customHeight="1">
      <c r="B27" s="428" t="s">
        <v>53</v>
      </c>
      <c r="C27" s="429"/>
      <c r="D27" s="44">
        <v>10262116218</v>
      </c>
      <c r="E27" s="53">
        <v>10192292228</v>
      </c>
      <c r="F27" s="46">
        <v>9022754</v>
      </c>
      <c r="G27" s="46" t="s">
        <v>40</v>
      </c>
      <c r="H27" s="46">
        <v>60801236</v>
      </c>
    </row>
    <row r="28" spans="2:8" ht="15.95" customHeight="1">
      <c r="B28" s="428" t="s">
        <v>54</v>
      </c>
      <c r="C28" s="429"/>
      <c r="D28" s="44">
        <v>1289400</v>
      </c>
      <c r="E28" s="53">
        <v>1289400</v>
      </c>
      <c r="F28" s="46" t="s">
        <v>40</v>
      </c>
      <c r="G28" s="46" t="s">
        <v>40</v>
      </c>
      <c r="H28" s="46" t="s">
        <v>55</v>
      </c>
    </row>
    <row r="29" spans="2:8" ht="15.95" customHeight="1">
      <c r="B29" s="428" t="s">
        <v>56</v>
      </c>
      <c r="C29" s="429"/>
      <c r="D29" s="44">
        <v>13357400</v>
      </c>
      <c r="E29" s="53">
        <v>13357400</v>
      </c>
      <c r="F29" s="46" t="s">
        <v>48</v>
      </c>
      <c r="G29" s="46" t="s">
        <v>55</v>
      </c>
      <c r="H29" s="46" t="s">
        <v>48</v>
      </c>
    </row>
    <row r="30" spans="2:8" ht="6" customHeight="1">
      <c r="B30" s="54"/>
      <c r="C30" s="54"/>
      <c r="D30" s="55"/>
      <c r="E30" s="56"/>
      <c r="F30" s="57"/>
      <c r="G30" s="46"/>
      <c r="H30" s="57"/>
    </row>
    <row r="31" spans="2:8" ht="15.95" customHeight="1">
      <c r="B31" s="426" t="s">
        <v>57</v>
      </c>
      <c r="C31" s="58" t="s">
        <v>58</v>
      </c>
      <c r="D31" s="44">
        <v>412542</v>
      </c>
      <c r="E31" s="52">
        <v>180000</v>
      </c>
      <c r="F31" s="52" t="s">
        <v>46</v>
      </c>
      <c r="G31" s="59" t="s">
        <v>55</v>
      </c>
      <c r="H31" s="46">
        <v>232542</v>
      </c>
    </row>
    <row r="32" spans="2:8" ht="15.95" customHeight="1" thickBot="1">
      <c r="B32" s="427"/>
      <c r="C32" s="60" t="s">
        <v>59</v>
      </c>
      <c r="D32" s="61" t="s">
        <v>48</v>
      </c>
      <c r="E32" s="62" t="s">
        <v>48</v>
      </c>
      <c r="F32" s="63" t="s">
        <v>40</v>
      </c>
      <c r="G32" s="64" t="s">
        <v>60</v>
      </c>
      <c r="H32" s="63" t="s">
        <v>40</v>
      </c>
    </row>
    <row r="33" spans="2:8" ht="14.25" customHeight="1">
      <c r="B33" s="54" t="s">
        <v>61</v>
      </c>
      <c r="C33" s="54"/>
      <c r="D33" s="65"/>
      <c r="E33" s="65"/>
      <c r="F33" s="65"/>
      <c r="G33" s="65"/>
      <c r="H33" s="65"/>
    </row>
  </sheetData>
  <mergeCells count="18">
    <mergeCell ref="B31:B32"/>
    <mergeCell ref="B9:C9"/>
    <mergeCell ref="B14:C14"/>
    <mergeCell ref="B18:C18"/>
    <mergeCell ref="B22:C22"/>
    <mergeCell ref="B23:C23"/>
    <mergeCell ref="B24:C24"/>
    <mergeCell ref="B25:C25"/>
    <mergeCell ref="B26:C26"/>
    <mergeCell ref="B27:C27"/>
    <mergeCell ref="B28:C28"/>
    <mergeCell ref="B29:C29"/>
    <mergeCell ref="B7:C7"/>
    <mergeCell ref="B2:H2"/>
    <mergeCell ref="B3:E3"/>
    <mergeCell ref="B4:C4"/>
    <mergeCell ref="B5:C5"/>
    <mergeCell ref="B6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H65"/>
  <sheetViews>
    <sheetView showGridLines="0" defaultGridColor="0" view="pageBreakPreview" topLeftCell="A49" colorId="22" zoomScaleNormal="100" zoomScaleSheetLayoutView="100" workbookViewId="0">
      <selection activeCell="V27" sqref="V27"/>
    </sheetView>
  </sheetViews>
  <sheetFormatPr defaultColWidth="17.83203125" defaultRowHeight="13.5"/>
  <cols>
    <col min="1" max="1" width="24" style="37" bestFit="1" customWidth="1"/>
    <col min="2" max="2" width="14.1640625" style="37" customWidth="1"/>
    <col min="3" max="3" width="19.5" style="37" customWidth="1"/>
    <col min="4" max="5" width="20.1640625" style="37" customWidth="1"/>
    <col min="6" max="6" width="16.33203125" style="37" customWidth="1"/>
    <col min="7" max="7" width="13" style="37" customWidth="1"/>
    <col min="8" max="8" width="18.83203125" style="37" customWidth="1"/>
    <col min="9" max="256" width="17.83203125" style="37"/>
    <col min="257" max="257" width="24" style="37" bestFit="1" customWidth="1"/>
    <col min="258" max="258" width="14.1640625" style="37" customWidth="1"/>
    <col min="259" max="259" width="19.5" style="37" customWidth="1"/>
    <col min="260" max="261" width="20.1640625" style="37" customWidth="1"/>
    <col min="262" max="262" width="16.33203125" style="37" customWidth="1"/>
    <col min="263" max="263" width="13" style="37" customWidth="1"/>
    <col min="264" max="264" width="18.83203125" style="37" customWidth="1"/>
    <col min="265" max="512" width="17.83203125" style="37"/>
    <col min="513" max="513" width="24" style="37" bestFit="1" customWidth="1"/>
    <col min="514" max="514" width="14.1640625" style="37" customWidth="1"/>
    <col min="515" max="515" width="19.5" style="37" customWidth="1"/>
    <col min="516" max="517" width="20.1640625" style="37" customWidth="1"/>
    <col min="518" max="518" width="16.33203125" style="37" customWidth="1"/>
    <col min="519" max="519" width="13" style="37" customWidth="1"/>
    <col min="520" max="520" width="18.83203125" style="37" customWidth="1"/>
    <col min="521" max="768" width="17.83203125" style="37"/>
    <col min="769" max="769" width="24" style="37" bestFit="1" customWidth="1"/>
    <col min="770" max="770" width="14.1640625" style="37" customWidth="1"/>
    <col min="771" max="771" width="19.5" style="37" customWidth="1"/>
    <col min="772" max="773" width="20.1640625" style="37" customWidth="1"/>
    <col min="774" max="774" width="16.33203125" style="37" customWidth="1"/>
    <col min="775" max="775" width="13" style="37" customWidth="1"/>
    <col min="776" max="776" width="18.83203125" style="37" customWidth="1"/>
    <col min="777" max="1024" width="17.83203125" style="37"/>
    <col min="1025" max="1025" width="24" style="37" bestFit="1" customWidth="1"/>
    <col min="1026" max="1026" width="14.1640625" style="37" customWidth="1"/>
    <col min="1027" max="1027" width="19.5" style="37" customWidth="1"/>
    <col min="1028" max="1029" width="20.1640625" style="37" customWidth="1"/>
    <col min="1030" max="1030" width="16.33203125" style="37" customWidth="1"/>
    <col min="1031" max="1031" width="13" style="37" customWidth="1"/>
    <col min="1032" max="1032" width="18.83203125" style="37" customWidth="1"/>
    <col min="1033" max="1280" width="17.83203125" style="37"/>
    <col min="1281" max="1281" width="24" style="37" bestFit="1" customWidth="1"/>
    <col min="1282" max="1282" width="14.1640625" style="37" customWidth="1"/>
    <col min="1283" max="1283" width="19.5" style="37" customWidth="1"/>
    <col min="1284" max="1285" width="20.1640625" style="37" customWidth="1"/>
    <col min="1286" max="1286" width="16.33203125" style="37" customWidth="1"/>
    <col min="1287" max="1287" width="13" style="37" customWidth="1"/>
    <col min="1288" max="1288" width="18.83203125" style="37" customWidth="1"/>
    <col min="1289" max="1536" width="17.83203125" style="37"/>
    <col min="1537" max="1537" width="24" style="37" bestFit="1" customWidth="1"/>
    <col min="1538" max="1538" width="14.1640625" style="37" customWidth="1"/>
    <col min="1539" max="1539" width="19.5" style="37" customWidth="1"/>
    <col min="1540" max="1541" width="20.1640625" style="37" customWidth="1"/>
    <col min="1542" max="1542" width="16.33203125" style="37" customWidth="1"/>
    <col min="1543" max="1543" width="13" style="37" customWidth="1"/>
    <col min="1544" max="1544" width="18.83203125" style="37" customWidth="1"/>
    <col min="1545" max="1792" width="17.83203125" style="37"/>
    <col min="1793" max="1793" width="24" style="37" bestFit="1" customWidth="1"/>
    <col min="1794" max="1794" width="14.1640625" style="37" customWidth="1"/>
    <col min="1795" max="1795" width="19.5" style="37" customWidth="1"/>
    <col min="1796" max="1797" width="20.1640625" style="37" customWidth="1"/>
    <col min="1798" max="1798" width="16.33203125" style="37" customWidth="1"/>
    <col min="1799" max="1799" width="13" style="37" customWidth="1"/>
    <col min="1800" max="1800" width="18.83203125" style="37" customWidth="1"/>
    <col min="1801" max="2048" width="17.83203125" style="37"/>
    <col min="2049" max="2049" width="24" style="37" bestFit="1" customWidth="1"/>
    <col min="2050" max="2050" width="14.1640625" style="37" customWidth="1"/>
    <col min="2051" max="2051" width="19.5" style="37" customWidth="1"/>
    <col min="2052" max="2053" width="20.1640625" style="37" customWidth="1"/>
    <col min="2054" max="2054" width="16.33203125" style="37" customWidth="1"/>
    <col min="2055" max="2055" width="13" style="37" customWidth="1"/>
    <col min="2056" max="2056" width="18.83203125" style="37" customWidth="1"/>
    <col min="2057" max="2304" width="17.83203125" style="37"/>
    <col min="2305" max="2305" width="24" style="37" bestFit="1" customWidth="1"/>
    <col min="2306" max="2306" width="14.1640625" style="37" customWidth="1"/>
    <col min="2307" max="2307" width="19.5" style="37" customWidth="1"/>
    <col min="2308" max="2309" width="20.1640625" style="37" customWidth="1"/>
    <col min="2310" max="2310" width="16.33203125" style="37" customWidth="1"/>
    <col min="2311" max="2311" width="13" style="37" customWidth="1"/>
    <col min="2312" max="2312" width="18.83203125" style="37" customWidth="1"/>
    <col min="2313" max="2560" width="17.83203125" style="37"/>
    <col min="2561" max="2561" width="24" style="37" bestFit="1" customWidth="1"/>
    <col min="2562" max="2562" width="14.1640625" style="37" customWidth="1"/>
    <col min="2563" max="2563" width="19.5" style="37" customWidth="1"/>
    <col min="2564" max="2565" width="20.1640625" style="37" customWidth="1"/>
    <col min="2566" max="2566" width="16.33203125" style="37" customWidth="1"/>
    <col min="2567" max="2567" width="13" style="37" customWidth="1"/>
    <col min="2568" max="2568" width="18.83203125" style="37" customWidth="1"/>
    <col min="2569" max="2816" width="17.83203125" style="37"/>
    <col min="2817" max="2817" width="24" style="37" bestFit="1" customWidth="1"/>
    <col min="2818" max="2818" width="14.1640625" style="37" customWidth="1"/>
    <col min="2819" max="2819" width="19.5" style="37" customWidth="1"/>
    <col min="2820" max="2821" width="20.1640625" style="37" customWidth="1"/>
    <col min="2822" max="2822" width="16.33203125" style="37" customWidth="1"/>
    <col min="2823" max="2823" width="13" style="37" customWidth="1"/>
    <col min="2824" max="2824" width="18.83203125" style="37" customWidth="1"/>
    <col min="2825" max="3072" width="17.83203125" style="37"/>
    <col min="3073" max="3073" width="24" style="37" bestFit="1" customWidth="1"/>
    <col min="3074" max="3074" width="14.1640625" style="37" customWidth="1"/>
    <col min="3075" max="3075" width="19.5" style="37" customWidth="1"/>
    <col min="3076" max="3077" width="20.1640625" style="37" customWidth="1"/>
    <col min="3078" max="3078" width="16.33203125" style="37" customWidth="1"/>
    <col min="3079" max="3079" width="13" style="37" customWidth="1"/>
    <col min="3080" max="3080" width="18.83203125" style="37" customWidth="1"/>
    <col min="3081" max="3328" width="17.83203125" style="37"/>
    <col min="3329" max="3329" width="24" style="37" bestFit="1" customWidth="1"/>
    <col min="3330" max="3330" width="14.1640625" style="37" customWidth="1"/>
    <col min="3331" max="3331" width="19.5" style="37" customWidth="1"/>
    <col min="3332" max="3333" width="20.1640625" style="37" customWidth="1"/>
    <col min="3334" max="3334" width="16.33203125" style="37" customWidth="1"/>
    <col min="3335" max="3335" width="13" style="37" customWidth="1"/>
    <col min="3336" max="3336" width="18.83203125" style="37" customWidth="1"/>
    <col min="3337" max="3584" width="17.83203125" style="37"/>
    <col min="3585" max="3585" width="24" style="37" bestFit="1" customWidth="1"/>
    <col min="3586" max="3586" width="14.1640625" style="37" customWidth="1"/>
    <col min="3587" max="3587" width="19.5" style="37" customWidth="1"/>
    <col min="3588" max="3589" width="20.1640625" style="37" customWidth="1"/>
    <col min="3590" max="3590" width="16.33203125" style="37" customWidth="1"/>
    <col min="3591" max="3591" width="13" style="37" customWidth="1"/>
    <col min="3592" max="3592" width="18.83203125" style="37" customWidth="1"/>
    <col min="3593" max="3840" width="17.83203125" style="37"/>
    <col min="3841" max="3841" width="24" style="37" bestFit="1" customWidth="1"/>
    <col min="3842" max="3842" width="14.1640625" style="37" customWidth="1"/>
    <col min="3843" max="3843" width="19.5" style="37" customWidth="1"/>
    <col min="3844" max="3845" width="20.1640625" style="37" customWidth="1"/>
    <col min="3846" max="3846" width="16.33203125" style="37" customWidth="1"/>
    <col min="3847" max="3847" width="13" style="37" customWidth="1"/>
    <col min="3848" max="3848" width="18.83203125" style="37" customWidth="1"/>
    <col min="3849" max="4096" width="17.83203125" style="37"/>
    <col min="4097" max="4097" width="24" style="37" bestFit="1" customWidth="1"/>
    <col min="4098" max="4098" width="14.1640625" style="37" customWidth="1"/>
    <col min="4099" max="4099" width="19.5" style="37" customWidth="1"/>
    <col min="4100" max="4101" width="20.1640625" style="37" customWidth="1"/>
    <col min="4102" max="4102" width="16.33203125" style="37" customWidth="1"/>
    <col min="4103" max="4103" width="13" style="37" customWidth="1"/>
    <col min="4104" max="4104" width="18.83203125" style="37" customWidth="1"/>
    <col min="4105" max="4352" width="17.83203125" style="37"/>
    <col min="4353" max="4353" width="24" style="37" bestFit="1" customWidth="1"/>
    <col min="4354" max="4354" width="14.1640625" style="37" customWidth="1"/>
    <col min="4355" max="4355" width="19.5" style="37" customWidth="1"/>
    <col min="4356" max="4357" width="20.1640625" style="37" customWidth="1"/>
    <col min="4358" max="4358" width="16.33203125" style="37" customWidth="1"/>
    <col min="4359" max="4359" width="13" style="37" customWidth="1"/>
    <col min="4360" max="4360" width="18.83203125" style="37" customWidth="1"/>
    <col min="4361" max="4608" width="17.83203125" style="37"/>
    <col min="4609" max="4609" width="24" style="37" bestFit="1" customWidth="1"/>
    <col min="4610" max="4610" width="14.1640625" style="37" customWidth="1"/>
    <col min="4611" max="4611" width="19.5" style="37" customWidth="1"/>
    <col min="4612" max="4613" width="20.1640625" style="37" customWidth="1"/>
    <col min="4614" max="4614" width="16.33203125" style="37" customWidth="1"/>
    <col min="4615" max="4615" width="13" style="37" customWidth="1"/>
    <col min="4616" max="4616" width="18.83203125" style="37" customWidth="1"/>
    <col min="4617" max="4864" width="17.83203125" style="37"/>
    <col min="4865" max="4865" width="24" style="37" bestFit="1" customWidth="1"/>
    <col min="4866" max="4866" width="14.1640625" style="37" customWidth="1"/>
    <col min="4867" max="4867" width="19.5" style="37" customWidth="1"/>
    <col min="4868" max="4869" width="20.1640625" style="37" customWidth="1"/>
    <col min="4870" max="4870" width="16.33203125" style="37" customWidth="1"/>
    <col min="4871" max="4871" width="13" style="37" customWidth="1"/>
    <col min="4872" max="4872" width="18.83203125" style="37" customWidth="1"/>
    <col min="4873" max="5120" width="17.83203125" style="37"/>
    <col min="5121" max="5121" width="24" style="37" bestFit="1" customWidth="1"/>
    <col min="5122" max="5122" width="14.1640625" style="37" customWidth="1"/>
    <col min="5123" max="5123" width="19.5" style="37" customWidth="1"/>
    <col min="5124" max="5125" width="20.1640625" style="37" customWidth="1"/>
    <col min="5126" max="5126" width="16.33203125" style="37" customWidth="1"/>
    <col min="5127" max="5127" width="13" style="37" customWidth="1"/>
    <col min="5128" max="5128" width="18.83203125" style="37" customWidth="1"/>
    <col min="5129" max="5376" width="17.83203125" style="37"/>
    <col min="5377" max="5377" width="24" style="37" bestFit="1" customWidth="1"/>
    <col min="5378" max="5378" width="14.1640625" style="37" customWidth="1"/>
    <col min="5379" max="5379" width="19.5" style="37" customWidth="1"/>
    <col min="5380" max="5381" width="20.1640625" style="37" customWidth="1"/>
    <col min="5382" max="5382" width="16.33203125" style="37" customWidth="1"/>
    <col min="5383" max="5383" width="13" style="37" customWidth="1"/>
    <col min="5384" max="5384" width="18.83203125" style="37" customWidth="1"/>
    <col min="5385" max="5632" width="17.83203125" style="37"/>
    <col min="5633" max="5633" width="24" style="37" bestFit="1" customWidth="1"/>
    <col min="5634" max="5634" width="14.1640625" style="37" customWidth="1"/>
    <col min="5635" max="5635" width="19.5" style="37" customWidth="1"/>
    <col min="5636" max="5637" width="20.1640625" style="37" customWidth="1"/>
    <col min="5638" max="5638" width="16.33203125" style="37" customWidth="1"/>
    <col min="5639" max="5639" width="13" style="37" customWidth="1"/>
    <col min="5640" max="5640" width="18.83203125" style="37" customWidth="1"/>
    <col min="5641" max="5888" width="17.83203125" style="37"/>
    <col min="5889" max="5889" width="24" style="37" bestFit="1" customWidth="1"/>
    <col min="5890" max="5890" width="14.1640625" style="37" customWidth="1"/>
    <col min="5891" max="5891" width="19.5" style="37" customWidth="1"/>
    <col min="5892" max="5893" width="20.1640625" style="37" customWidth="1"/>
    <col min="5894" max="5894" width="16.33203125" style="37" customWidth="1"/>
    <col min="5895" max="5895" width="13" style="37" customWidth="1"/>
    <col min="5896" max="5896" width="18.83203125" style="37" customWidth="1"/>
    <col min="5897" max="6144" width="17.83203125" style="37"/>
    <col min="6145" max="6145" width="24" style="37" bestFit="1" customWidth="1"/>
    <col min="6146" max="6146" width="14.1640625" style="37" customWidth="1"/>
    <col min="6147" max="6147" width="19.5" style="37" customWidth="1"/>
    <col min="6148" max="6149" width="20.1640625" style="37" customWidth="1"/>
    <col min="6150" max="6150" width="16.33203125" style="37" customWidth="1"/>
    <col min="6151" max="6151" width="13" style="37" customWidth="1"/>
    <col min="6152" max="6152" width="18.83203125" style="37" customWidth="1"/>
    <col min="6153" max="6400" width="17.83203125" style="37"/>
    <col min="6401" max="6401" width="24" style="37" bestFit="1" customWidth="1"/>
    <col min="6402" max="6402" width="14.1640625" style="37" customWidth="1"/>
    <col min="6403" max="6403" width="19.5" style="37" customWidth="1"/>
    <col min="6404" max="6405" width="20.1640625" style="37" customWidth="1"/>
    <col min="6406" max="6406" width="16.33203125" style="37" customWidth="1"/>
    <col min="6407" max="6407" width="13" style="37" customWidth="1"/>
    <col min="6408" max="6408" width="18.83203125" style="37" customWidth="1"/>
    <col min="6409" max="6656" width="17.83203125" style="37"/>
    <col min="6657" max="6657" width="24" style="37" bestFit="1" customWidth="1"/>
    <col min="6658" max="6658" width="14.1640625" style="37" customWidth="1"/>
    <col min="6659" max="6659" width="19.5" style="37" customWidth="1"/>
    <col min="6660" max="6661" width="20.1640625" style="37" customWidth="1"/>
    <col min="6662" max="6662" width="16.33203125" style="37" customWidth="1"/>
    <col min="6663" max="6663" width="13" style="37" customWidth="1"/>
    <col min="6664" max="6664" width="18.83203125" style="37" customWidth="1"/>
    <col min="6665" max="6912" width="17.83203125" style="37"/>
    <col min="6913" max="6913" width="24" style="37" bestFit="1" customWidth="1"/>
    <col min="6914" max="6914" width="14.1640625" style="37" customWidth="1"/>
    <col min="6915" max="6915" width="19.5" style="37" customWidth="1"/>
    <col min="6916" max="6917" width="20.1640625" style="37" customWidth="1"/>
    <col min="6918" max="6918" width="16.33203125" style="37" customWidth="1"/>
    <col min="6919" max="6919" width="13" style="37" customWidth="1"/>
    <col min="6920" max="6920" width="18.83203125" style="37" customWidth="1"/>
    <col min="6921" max="7168" width="17.83203125" style="37"/>
    <col min="7169" max="7169" width="24" style="37" bestFit="1" customWidth="1"/>
    <col min="7170" max="7170" width="14.1640625" style="37" customWidth="1"/>
    <col min="7171" max="7171" width="19.5" style="37" customWidth="1"/>
    <col min="7172" max="7173" width="20.1640625" style="37" customWidth="1"/>
    <col min="7174" max="7174" width="16.33203125" style="37" customWidth="1"/>
    <col min="7175" max="7175" width="13" style="37" customWidth="1"/>
    <col min="7176" max="7176" width="18.83203125" style="37" customWidth="1"/>
    <col min="7177" max="7424" width="17.83203125" style="37"/>
    <col min="7425" max="7425" width="24" style="37" bestFit="1" customWidth="1"/>
    <col min="7426" max="7426" width="14.1640625" style="37" customWidth="1"/>
    <col min="7427" max="7427" width="19.5" style="37" customWidth="1"/>
    <col min="7428" max="7429" width="20.1640625" style="37" customWidth="1"/>
    <col min="7430" max="7430" width="16.33203125" style="37" customWidth="1"/>
    <col min="7431" max="7431" width="13" style="37" customWidth="1"/>
    <col min="7432" max="7432" width="18.83203125" style="37" customWidth="1"/>
    <col min="7433" max="7680" width="17.83203125" style="37"/>
    <col min="7681" max="7681" width="24" style="37" bestFit="1" customWidth="1"/>
    <col min="7682" max="7682" width="14.1640625" style="37" customWidth="1"/>
    <col min="7683" max="7683" width="19.5" style="37" customWidth="1"/>
    <col min="7684" max="7685" width="20.1640625" style="37" customWidth="1"/>
    <col min="7686" max="7686" width="16.33203125" style="37" customWidth="1"/>
    <col min="7687" max="7687" width="13" style="37" customWidth="1"/>
    <col min="7688" max="7688" width="18.83203125" style="37" customWidth="1"/>
    <col min="7689" max="7936" width="17.83203125" style="37"/>
    <col min="7937" max="7937" width="24" style="37" bestFit="1" customWidth="1"/>
    <col min="7938" max="7938" width="14.1640625" style="37" customWidth="1"/>
    <col min="7939" max="7939" width="19.5" style="37" customWidth="1"/>
    <col min="7940" max="7941" width="20.1640625" style="37" customWidth="1"/>
    <col min="7942" max="7942" width="16.33203125" style="37" customWidth="1"/>
    <col min="7943" max="7943" width="13" style="37" customWidth="1"/>
    <col min="7944" max="7944" width="18.83203125" style="37" customWidth="1"/>
    <col min="7945" max="8192" width="17.83203125" style="37"/>
    <col min="8193" max="8193" width="24" style="37" bestFit="1" customWidth="1"/>
    <col min="8194" max="8194" width="14.1640625" style="37" customWidth="1"/>
    <col min="8195" max="8195" width="19.5" style="37" customWidth="1"/>
    <col min="8196" max="8197" width="20.1640625" style="37" customWidth="1"/>
    <col min="8198" max="8198" width="16.33203125" style="37" customWidth="1"/>
    <col min="8199" max="8199" width="13" style="37" customWidth="1"/>
    <col min="8200" max="8200" width="18.83203125" style="37" customWidth="1"/>
    <col min="8201" max="8448" width="17.83203125" style="37"/>
    <col min="8449" max="8449" width="24" style="37" bestFit="1" customWidth="1"/>
    <col min="8450" max="8450" width="14.1640625" style="37" customWidth="1"/>
    <col min="8451" max="8451" width="19.5" style="37" customWidth="1"/>
    <col min="8452" max="8453" width="20.1640625" style="37" customWidth="1"/>
    <col min="8454" max="8454" width="16.33203125" style="37" customWidth="1"/>
    <col min="8455" max="8455" width="13" style="37" customWidth="1"/>
    <col min="8456" max="8456" width="18.83203125" style="37" customWidth="1"/>
    <col min="8457" max="8704" width="17.83203125" style="37"/>
    <col min="8705" max="8705" width="24" style="37" bestFit="1" customWidth="1"/>
    <col min="8706" max="8706" width="14.1640625" style="37" customWidth="1"/>
    <col min="8707" max="8707" width="19.5" style="37" customWidth="1"/>
    <col min="8708" max="8709" width="20.1640625" style="37" customWidth="1"/>
    <col min="8710" max="8710" width="16.33203125" style="37" customWidth="1"/>
    <col min="8711" max="8711" width="13" style="37" customWidth="1"/>
    <col min="8712" max="8712" width="18.83203125" style="37" customWidth="1"/>
    <col min="8713" max="8960" width="17.83203125" style="37"/>
    <col min="8961" max="8961" width="24" style="37" bestFit="1" customWidth="1"/>
    <col min="8962" max="8962" width="14.1640625" style="37" customWidth="1"/>
    <col min="8963" max="8963" width="19.5" style="37" customWidth="1"/>
    <col min="8964" max="8965" width="20.1640625" style="37" customWidth="1"/>
    <col min="8966" max="8966" width="16.33203125" style="37" customWidth="1"/>
    <col min="8967" max="8967" width="13" style="37" customWidth="1"/>
    <col min="8968" max="8968" width="18.83203125" style="37" customWidth="1"/>
    <col min="8969" max="9216" width="17.83203125" style="37"/>
    <col min="9217" max="9217" width="24" style="37" bestFit="1" customWidth="1"/>
    <col min="9218" max="9218" width="14.1640625" style="37" customWidth="1"/>
    <col min="9219" max="9219" width="19.5" style="37" customWidth="1"/>
    <col min="9220" max="9221" width="20.1640625" style="37" customWidth="1"/>
    <col min="9222" max="9222" width="16.33203125" style="37" customWidth="1"/>
    <col min="9223" max="9223" width="13" style="37" customWidth="1"/>
    <col min="9224" max="9224" width="18.83203125" style="37" customWidth="1"/>
    <col min="9225" max="9472" width="17.83203125" style="37"/>
    <col min="9473" max="9473" width="24" style="37" bestFit="1" customWidth="1"/>
    <col min="9474" max="9474" width="14.1640625" style="37" customWidth="1"/>
    <col min="9475" max="9475" width="19.5" style="37" customWidth="1"/>
    <col min="9476" max="9477" width="20.1640625" style="37" customWidth="1"/>
    <col min="9478" max="9478" width="16.33203125" style="37" customWidth="1"/>
    <col min="9479" max="9479" width="13" style="37" customWidth="1"/>
    <col min="9480" max="9480" width="18.83203125" style="37" customWidth="1"/>
    <col min="9481" max="9728" width="17.83203125" style="37"/>
    <col min="9729" max="9729" width="24" style="37" bestFit="1" customWidth="1"/>
    <col min="9730" max="9730" width="14.1640625" style="37" customWidth="1"/>
    <col min="9731" max="9731" width="19.5" style="37" customWidth="1"/>
    <col min="9732" max="9733" width="20.1640625" style="37" customWidth="1"/>
    <col min="9734" max="9734" width="16.33203125" style="37" customWidth="1"/>
    <col min="9735" max="9735" width="13" style="37" customWidth="1"/>
    <col min="9736" max="9736" width="18.83203125" style="37" customWidth="1"/>
    <col min="9737" max="9984" width="17.83203125" style="37"/>
    <col min="9985" max="9985" width="24" style="37" bestFit="1" customWidth="1"/>
    <col min="9986" max="9986" width="14.1640625" style="37" customWidth="1"/>
    <col min="9987" max="9987" width="19.5" style="37" customWidth="1"/>
    <col min="9988" max="9989" width="20.1640625" style="37" customWidth="1"/>
    <col min="9990" max="9990" width="16.33203125" style="37" customWidth="1"/>
    <col min="9991" max="9991" width="13" style="37" customWidth="1"/>
    <col min="9992" max="9992" width="18.83203125" style="37" customWidth="1"/>
    <col min="9993" max="10240" width="17.83203125" style="37"/>
    <col min="10241" max="10241" width="24" style="37" bestFit="1" customWidth="1"/>
    <col min="10242" max="10242" width="14.1640625" style="37" customWidth="1"/>
    <col min="10243" max="10243" width="19.5" style="37" customWidth="1"/>
    <col min="10244" max="10245" width="20.1640625" style="37" customWidth="1"/>
    <col min="10246" max="10246" width="16.33203125" style="37" customWidth="1"/>
    <col min="10247" max="10247" width="13" style="37" customWidth="1"/>
    <col min="10248" max="10248" width="18.83203125" style="37" customWidth="1"/>
    <col min="10249" max="10496" width="17.83203125" style="37"/>
    <col min="10497" max="10497" width="24" style="37" bestFit="1" customWidth="1"/>
    <col min="10498" max="10498" width="14.1640625" style="37" customWidth="1"/>
    <col min="10499" max="10499" width="19.5" style="37" customWidth="1"/>
    <col min="10500" max="10501" width="20.1640625" style="37" customWidth="1"/>
    <col min="10502" max="10502" width="16.33203125" style="37" customWidth="1"/>
    <col min="10503" max="10503" width="13" style="37" customWidth="1"/>
    <col min="10504" max="10504" width="18.83203125" style="37" customWidth="1"/>
    <col min="10505" max="10752" width="17.83203125" style="37"/>
    <col min="10753" max="10753" width="24" style="37" bestFit="1" customWidth="1"/>
    <col min="10754" max="10754" width="14.1640625" style="37" customWidth="1"/>
    <col min="10755" max="10755" width="19.5" style="37" customWidth="1"/>
    <col min="10756" max="10757" width="20.1640625" style="37" customWidth="1"/>
    <col min="10758" max="10758" width="16.33203125" style="37" customWidth="1"/>
    <col min="10759" max="10759" width="13" style="37" customWidth="1"/>
    <col min="10760" max="10760" width="18.83203125" style="37" customWidth="1"/>
    <col min="10761" max="11008" width="17.83203125" style="37"/>
    <col min="11009" max="11009" width="24" style="37" bestFit="1" customWidth="1"/>
    <col min="11010" max="11010" width="14.1640625" style="37" customWidth="1"/>
    <col min="11011" max="11011" width="19.5" style="37" customWidth="1"/>
    <col min="11012" max="11013" width="20.1640625" style="37" customWidth="1"/>
    <col min="11014" max="11014" width="16.33203125" style="37" customWidth="1"/>
    <col min="11015" max="11015" width="13" style="37" customWidth="1"/>
    <col min="11016" max="11016" width="18.83203125" style="37" customWidth="1"/>
    <col min="11017" max="11264" width="17.83203125" style="37"/>
    <col min="11265" max="11265" width="24" style="37" bestFit="1" customWidth="1"/>
    <col min="11266" max="11266" width="14.1640625" style="37" customWidth="1"/>
    <col min="11267" max="11267" width="19.5" style="37" customWidth="1"/>
    <col min="11268" max="11269" width="20.1640625" style="37" customWidth="1"/>
    <col min="11270" max="11270" width="16.33203125" style="37" customWidth="1"/>
    <col min="11271" max="11271" width="13" style="37" customWidth="1"/>
    <col min="11272" max="11272" width="18.83203125" style="37" customWidth="1"/>
    <col min="11273" max="11520" width="17.83203125" style="37"/>
    <col min="11521" max="11521" width="24" style="37" bestFit="1" customWidth="1"/>
    <col min="11522" max="11522" width="14.1640625" style="37" customWidth="1"/>
    <col min="11523" max="11523" width="19.5" style="37" customWidth="1"/>
    <col min="11524" max="11525" width="20.1640625" style="37" customWidth="1"/>
    <col min="11526" max="11526" width="16.33203125" style="37" customWidth="1"/>
    <col min="11527" max="11527" width="13" style="37" customWidth="1"/>
    <col min="11528" max="11528" width="18.83203125" style="37" customWidth="1"/>
    <col min="11529" max="11776" width="17.83203125" style="37"/>
    <col min="11777" max="11777" width="24" style="37" bestFit="1" customWidth="1"/>
    <col min="11778" max="11778" width="14.1640625" style="37" customWidth="1"/>
    <col min="11779" max="11779" width="19.5" style="37" customWidth="1"/>
    <col min="11780" max="11781" width="20.1640625" style="37" customWidth="1"/>
    <col min="11782" max="11782" width="16.33203125" style="37" customWidth="1"/>
    <col min="11783" max="11783" width="13" style="37" customWidth="1"/>
    <col min="11784" max="11784" width="18.83203125" style="37" customWidth="1"/>
    <col min="11785" max="12032" width="17.83203125" style="37"/>
    <col min="12033" max="12033" width="24" style="37" bestFit="1" customWidth="1"/>
    <col min="12034" max="12034" width="14.1640625" style="37" customWidth="1"/>
    <col min="12035" max="12035" width="19.5" style="37" customWidth="1"/>
    <col min="12036" max="12037" width="20.1640625" style="37" customWidth="1"/>
    <col min="12038" max="12038" width="16.33203125" style="37" customWidth="1"/>
    <col min="12039" max="12039" width="13" style="37" customWidth="1"/>
    <col min="12040" max="12040" width="18.83203125" style="37" customWidth="1"/>
    <col min="12041" max="12288" width="17.83203125" style="37"/>
    <col min="12289" max="12289" width="24" style="37" bestFit="1" customWidth="1"/>
    <col min="12290" max="12290" width="14.1640625" style="37" customWidth="1"/>
    <col min="12291" max="12291" width="19.5" style="37" customWidth="1"/>
    <col min="12292" max="12293" width="20.1640625" style="37" customWidth="1"/>
    <col min="12294" max="12294" width="16.33203125" style="37" customWidth="1"/>
    <col min="12295" max="12295" width="13" style="37" customWidth="1"/>
    <col min="12296" max="12296" width="18.83203125" style="37" customWidth="1"/>
    <col min="12297" max="12544" width="17.83203125" style="37"/>
    <col min="12545" max="12545" width="24" style="37" bestFit="1" customWidth="1"/>
    <col min="12546" max="12546" width="14.1640625" style="37" customWidth="1"/>
    <col min="12547" max="12547" width="19.5" style="37" customWidth="1"/>
    <col min="12548" max="12549" width="20.1640625" style="37" customWidth="1"/>
    <col min="12550" max="12550" width="16.33203125" style="37" customWidth="1"/>
    <col min="12551" max="12551" width="13" style="37" customWidth="1"/>
    <col min="12552" max="12552" width="18.83203125" style="37" customWidth="1"/>
    <col min="12553" max="12800" width="17.83203125" style="37"/>
    <col min="12801" max="12801" width="24" style="37" bestFit="1" customWidth="1"/>
    <col min="12802" max="12802" width="14.1640625" style="37" customWidth="1"/>
    <col min="12803" max="12803" width="19.5" style="37" customWidth="1"/>
    <col min="12804" max="12805" width="20.1640625" style="37" customWidth="1"/>
    <col min="12806" max="12806" width="16.33203125" style="37" customWidth="1"/>
    <col min="12807" max="12807" width="13" style="37" customWidth="1"/>
    <col min="12808" max="12808" width="18.83203125" style="37" customWidth="1"/>
    <col min="12809" max="13056" width="17.83203125" style="37"/>
    <col min="13057" max="13057" width="24" style="37" bestFit="1" customWidth="1"/>
    <col min="13058" max="13058" width="14.1640625" style="37" customWidth="1"/>
    <col min="13059" max="13059" width="19.5" style="37" customWidth="1"/>
    <col min="13060" max="13061" width="20.1640625" style="37" customWidth="1"/>
    <col min="13062" max="13062" width="16.33203125" style="37" customWidth="1"/>
    <col min="13063" max="13063" width="13" style="37" customWidth="1"/>
    <col min="13064" max="13064" width="18.83203125" style="37" customWidth="1"/>
    <col min="13065" max="13312" width="17.83203125" style="37"/>
    <col min="13313" max="13313" width="24" style="37" bestFit="1" customWidth="1"/>
    <col min="13314" max="13314" width="14.1640625" style="37" customWidth="1"/>
    <col min="13315" max="13315" width="19.5" style="37" customWidth="1"/>
    <col min="13316" max="13317" width="20.1640625" style="37" customWidth="1"/>
    <col min="13318" max="13318" width="16.33203125" style="37" customWidth="1"/>
    <col min="13319" max="13319" width="13" style="37" customWidth="1"/>
    <col min="13320" max="13320" width="18.83203125" style="37" customWidth="1"/>
    <col min="13321" max="13568" width="17.83203125" style="37"/>
    <col min="13569" max="13569" width="24" style="37" bestFit="1" customWidth="1"/>
    <col min="13570" max="13570" width="14.1640625" style="37" customWidth="1"/>
    <col min="13571" max="13571" width="19.5" style="37" customWidth="1"/>
    <col min="13572" max="13573" width="20.1640625" style="37" customWidth="1"/>
    <col min="13574" max="13574" width="16.33203125" style="37" customWidth="1"/>
    <col min="13575" max="13575" width="13" style="37" customWidth="1"/>
    <col min="13576" max="13576" width="18.83203125" style="37" customWidth="1"/>
    <col min="13577" max="13824" width="17.83203125" style="37"/>
    <col min="13825" max="13825" width="24" style="37" bestFit="1" customWidth="1"/>
    <col min="13826" max="13826" width="14.1640625" style="37" customWidth="1"/>
    <col min="13827" max="13827" width="19.5" style="37" customWidth="1"/>
    <col min="13828" max="13829" width="20.1640625" style="37" customWidth="1"/>
    <col min="13830" max="13830" width="16.33203125" style="37" customWidth="1"/>
    <col min="13831" max="13831" width="13" style="37" customWidth="1"/>
    <col min="13832" max="13832" width="18.83203125" style="37" customWidth="1"/>
    <col min="13833" max="14080" width="17.83203125" style="37"/>
    <col min="14081" max="14081" width="24" style="37" bestFit="1" customWidth="1"/>
    <col min="14082" max="14082" width="14.1640625" style="37" customWidth="1"/>
    <col min="14083" max="14083" width="19.5" style="37" customWidth="1"/>
    <col min="14084" max="14085" width="20.1640625" style="37" customWidth="1"/>
    <col min="14086" max="14086" width="16.33203125" style="37" customWidth="1"/>
    <col min="14087" max="14087" width="13" style="37" customWidth="1"/>
    <col min="14088" max="14088" width="18.83203125" style="37" customWidth="1"/>
    <col min="14089" max="14336" width="17.83203125" style="37"/>
    <col min="14337" max="14337" width="24" style="37" bestFit="1" customWidth="1"/>
    <col min="14338" max="14338" width="14.1640625" style="37" customWidth="1"/>
    <col min="14339" max="14339" width="19.5" style="37" customWidth="1"/>
    <col min="14340" max="14341" width="20.1640625" style="37" customWidth="1"/>
    <col min="14342" max="14342" width="16.33203125" style="37" customWidth="1"/>
    <col min="14343" max="14343" width="13" style="37" customWidth="1"/>
    <col min="14344" max="14344" width="18.83203125" style="37" customWidth="1"/>
    <col min="14345" max="14592" width="17.83203125" style="37"/>
    <col min="14593" max="14593" width="24" style="37" bestFit="1" customWidth="1"/>
    <col min="14594" max="14594" width="14.1640625" style="37" customWidth="1"/>
    <col min="14595" max="14595" width="19.5" style="37" customWidth="1"/>
    <col min="14596" max="14597" width="20.1640625" style="37" customWidth="1"/>
    <col min="14598" max="14598" width="16.33203125" style="37" customWidth="1"/>
    <col min="14599" max="14599" width="13" style="37" customWidth="1"/>
    <col min="14600" max="14600" width="18.83203125" style="37" customWidth="1"/>
    <col min="14601" max="14848" width="17.83203125" style="37"/>
    <col min="14849" max="14849" width="24" style="37" bestFit="1" customWidth="1"/>
    <col min="14850" max="14850" width="14.1640625" style="37" customWidth="1"/>
    <col min="14851" max="14851" width="19.5" style="37" customWidth="1"/>
    <col min="14852" max="14853" width="20.1640625" style="37" customWidth="1"/>
    <col min="14854" max="14854" width="16.33203125" style="37" customWidth="1"/>
    <col min="14855" max="14855" width="13" style="37" customWidth="1"/>
    <col min="14856" max="14856" width="18.83203125" style="37" customWidth="1"/>
    <col min="14857" max="15104" width="17.83203125" style="37"/>
    <col min="15105" max="15105" width="24" style="37" bestFit="1" customWidth="1"/>
    <col min="15106" max="15106" width="14.1640625" style="37" customWidth="1"/>
    <col min="15107" max="15107" width="19.5" style="37" customWidth="1"/>
    <col min="15108" max="15109" width="20.1640625" style="37" customWidth="1"/>
    <col min="15110" max="15110" width="16.33203125" style="37" customWidth="1"/>
    <col min="15111" max="15111" width="13" style="37" customWidth="1"/>
    <col min="15112" max="15112" width="18.83203125" style="37" customWidth="1"/>
    <col min="15113" max="15360" width="17.83203125" style="37"/>
    <col min="15361" max="15361" width="24" style="37" bestFit="1" customWidth="1"/>
    <col min="15362" max="15362" width="14.1640625" style="37" customWidth="1"/>
    <col min="15363" max="15363" width="19.5" style="37" customWidth="1"/>
    <col min="15364" max="15365" width="20.1640625" style="37" customWidth="1"/>
    <col min="15366" max="15366" width="16.33203125" style="37" customWidth="1"/>
    <col min="15367" max="15367" width="13" style="37" customWidth="1"/>
    <col min="15368" max="15368" width="18.83203125" style="37" customWidth="1"/>
    <col min="15369" max="15616" width="17.83203125" style="37"/>
    <col min="15617" max="15617" width="24" style="37" bestFit="1" customWidth="1"/>
    <col min="15618" max="15618" width="14.1640625" style="37" customWidth="1"/>
    <col min="15619" max="15619" width="19.5" style="37" customWidth="1"/>
    <col min="15620" max="15621" width="20.1640625" style="37" customWidth="1"/>
    <col min="15622" max="15622" width="16.33203125" style="37" customWidth="1"/>
    <col min="15623" max="15623" width="13" style="37" customWidth="1"/>
    <col min="15624" max="15624" width="18.83203125" style="37" customWidth="1"/>
    <col min="15625" max="15872" width="17.83203125" style="37"/>
    <col min="15873" max="15873" width="24" style="37" bestFit="1" customWidth="1"/>
    <col min="15874" max="15874" width="14.1640625" style="37" customWidth="1"/>
    <col min="15875" max="15875" width="19.5" style="37" customWidth="1"/>
    <col min="15876" max="15877" width="20.1640625" style="37" customWidth="1"/>
    <col min="15878" max="15878" width="16.33203125" style="37" customWidth="1"/>
    <col min="15879" max="15879" width="13" style="37" customWidth="1"/>
    <col min="15880" max="15880" width="18.83203125" style="37" customWidth="1"/>
    <col min="15881" max="16128" width="17.83203125" style="37"/>
    <col min="16129" max="16129" width="24" style="37" bestFit="1" customWidth="1"/>
    <col min="16130" max="16130" width="14.1640625" style="37" customWidth="1"/>
    <col min="16131" max="16131" width="19.5" style="37" customWidth="1"/>
    <col min="16132" max="16133" width="20.1640625" style="37" customWidth="1"/>
    <col min="16134" max="16134" width="16.33203125" style="37" customWidth="1"/>
    <col min="16135" max="16135" width="13" style="37" customWidth="1"/>
    <col min="16136" max="16136" width="18.83203125" style="37" customWidth="1"/>
    <col min="16137" max="16384" width="17.83203125" style="37"/>
  </cols>
  <sheetData>
    <row r="1" spans="2:8">
      <c r="B1" s="38"/>
    </row>
    <row r="2" spans="2:8" ht="22.5" customHeight="1"/>
    <row r="3" spans="2:8" s="40" customFormat="1" ht="19.5" customHeight="1" thickBot="1">
      <c r="B3" s="363" t="s">
        <v>62</v>
      </c>
      <c r="C3" s="363"/>
      <c r="D3" s="363"/>
      <c r="E3" s="363"/>
      <c r="F3" s="66"/>
      <c r="G3" s="66"/>
      <c r="H3" s="67" t="s">
        <v>63</v>
      </c>
    </row>
    <row r="4" spans="2:8" ht="13.5" customHeight="1">
      <c r="B4" s="364" t="s">
        <v>28</v>
      </c>
      <c r="C4" s="364"/>
      <c r="D4" s="68" t="s">
        <v>29</v>
      </c>
      <c r="E4" s="68" t="s">
        <v>30</v>
      </c>
      <c r="F4" s="68" t="s">
        <v>31</v>
      </c>
      <c r="G4" s="68" t="s">
        <v>64</v>
      </c>
      <c r="H4" s="68" t="s">
        <v>33</v>
      </c>
    </row>
    <row r="5" spans="2:8" ht="14.25" customHeight="1">
      <c r="B5" s="365" t="s">
        <v>34</v>
      </c>
      <c r="C5" s="366"/>
      <c r="D5" s="69">
        <v>76564808962</v>
      </c>
      <c r="E5" s="70">
        <v>76259470781</v>
      </c>
      <c r="F5" s="71">
        <v>40101</v>
      </c>
      <c r="G5" s="72" t="s">
        <v>35</v>
      </c>
      <c r="H5" s="70">
        <v>305298080</v>
      </c>
    </row>
    <row r="6" spans="2:8" ht="14.25" customHeight="1">
      <c r="B6" s="365">
        <v>29</v>
      </c>
      <c r="C6" s="366"/>
      <c r="D6" s="44">
        <v>78396152829</v>
      </c>
      <c r="E6" s="47">
        <v>78074123439</v>
      </c>
      <c r="F6" s="47">
        <v>127100</v>
      </c>
      <c r="G6" s="72" t="s">
        <v>35</v>
      </c>
      <c r="H6" s="47">
        <v>321902290</v>
      </c>
    </row>
    <row r="7" spans="2:8" ht="14.25" customHeight="1">
      <c r="B7" s="365">
        <v>30</v>
      </c>
      <c r="C7" s="367"/>
      <c r="D7" s="44">
        <v>78002547117</v>
      </c>
      <c r="E7" s="47">
        <v>77755546844</v>
      </c>
      <c r="F7" s="47">
        <v>50000</v>
      </c>
      <c r="G7" s="72" t="s">
        <v>65</v>
      </c>
      <c r="H7" s="47">
        <v>246950273</v>
      </c>
    </row>
    <row r="8" spans="2:8" ht="15.75" customHeight="1">
      <c r="B8" s="4"/>
      <c r="C8" s="4"/>
      <c r="D8" s="69"/>
      <c r="E8" s="70"/>
      <c r="F8" s="70"/>
      <c r="G8" s="71"/>
      <c r="H8" s="70"/>
    </row>
    <row r="9" spans="2:8" ht="14.25" customHeight="1">
      <c r="B9" s="361" t="s">
        <v>36</v>
      </c>
      <c r="C9" s="362"/>
      <c r="D9" s="44">
        <v>28313575348</v>
      </c>
      <c r="E9" s="47">
        <v>28120134499</v>
      </c>
      <c r="F9" s="46">
        <v>50000</v>
      </c>
      <c r="G9" s="46" t="s">
        <v>66</v>
      </c>
      <c r="H9" s="47">
        <v>193390849</v>
      </c>
    </row>
    <row r="10" spans="2:8" ht="13.5" customHeight="1">
      <c r="B10" s="4"/>
      <c r="C10" s="73" t="s">
        <v>37</v>
      </c>
      <c r="D10" s="69">
        <v>24381457522</v>
      </c>
      <c r="E10" s="74">
        <v>24190107428</v>
      </c>
      <c r="F10" s="72" t="s">
        <v>67</v>
      </c>
      <c r="G10" s="72" t="s">
        <v>66</v>
      </c>
      <c r="H10" s="74">
        <v>191350094</v>
      </c>
    </row>
    <row r="11" spans="2:8" ht="13.5" customHeight="1">
      <c r="B11" s="4"/>
      <c r="C11" s="73" t="s">
        <v>38</v>
      </c>
      <c r="D11" s="69">
        <v>3550702700</v>
      </c>
      <c r="E11" s="74">
        <v>3548611945</v>
      </c>
      <c r="F11" s="72">
        <v>50000</v>
      </c>
      <c r="G11" s="72" t="s">
        <v>66</v>
      </c>
      <c r="H11" s="74">
        <v>2040755</v>
      </c>
    </row>
    <row r="12" spans="2:8" ht="13.5" customHeight="1">
      <c r="B12" s="4"/>
      <c r="C12" s="73" t="s">
        <v>39</v>
      </c>
      <c r="D12" s="69">
        <v>381415126</v>
      </c>
      <c r="E12" s="74">
        <v>381415126</v>
      </c>
      <c r="F12" s="72" t="s">
        <v>66</v>
      </c>
      <c r="G12" s="72" t="s">
        <v>46</v>
      </c>
      <c r="H12" s="72" t="s">
        <v>66</v>
      </c>
    </row>
    <row r="13" spans="2:8" ht="6.75" customHeight="1">
      <c r="B13" s="4" t="s">
        <v>41</v>
      </c>
      <c r="C13" s="4"/>
      <c r="D13" s="69"/>
      <c r="E13" s="70"/>
      <c r="F13" s="70"/>
      <c r="G13" s="72"/>
      <c r="H13" s="70"/>
    </row>
    <row r="14" spans="2:8" ht="14.25" customHeight="1">
      <c r="B14" s="361" t="s">
        <v>42</v>
      </c>
      <c r="C14" s="362"/>
      <c r="D14" s="44">
        <v>17543503300</v>
      </c>
      <c r="E14" s="47">
        <v>17532692407</v>
      </c>
      <c r="F14" s="46" t="s">
        <v>66</v>
      </c>
      <c r="G14" s="46" t="s">
        <v>48</v>
      </c>
      <c r="H14" s="47">
        <v>10810893</v>
      </c>
    </row>
    <row r="15" spans="2:8" ht="13.5" customHeight="1">
      <c r="B15" s="4"/>
      <c r="C15" s="73" t="s">
        <v>37</v>
      </c>
      <c r="D15" s="69">
        <v>567638300</v>
      </c>
      <c r="E15" s="74">
        <v>565369966</v>
      </c>
      <c r="F15" s="72" t="s">
        <v>48</v>
      </c>
      <c r="G15" s="72" t="s">
        <v>66</v>
      </c>
      <c r="H15" s="74">
        <v>2268334</v>
      </c>
    </row>
    <row r="16" spans="2:8" ht="13.5" customHeight="1">
      <c r="B16" s="4"/>
      <c r="C16" s="73" t="s">
        <v>38</v>
      </c>
      <c r="D16" s="69">
        <v>16975865000</v>
      </c>
      <c r="E16" s="74">
        <v>16967322441</v>
      </c>
      <c r="F16" s="72" t="s">
        <v>66</v>
      </c>
      <c r="G16" s="72" t="s">
        <v>48</v>
      </c>
      <c r="H16" s="74">
        <v>8542559</v>
      </c>
    </row>
    <row r="17" spans="2:8" ht="6.75" customHeight="1">
      <c r="B17" s="4"/>
      <c r="C17" s="4"/>
      <c r="D17" s="69"/>
      <c r="E17" s="74"/>
      <c r="F17" s="72"/>
      <c r="G17" s="72"/>
      <c r="H17" s="74"/>
    </row>
    <row r="18" spans="2:8" ht="14.25" customHeight="1">
      <c r="B18" s="361" t="s">
        <v>43</v>
      </c>
      <c r="C18" s="362"/>
      <c r="D18" s="44">
        <v>12283317414</v>
      </c>
      <c r="E18" s="47">
        <v>12283317414</v>
      </c>
      <c r="F18" s="46" t="s">
        <v>48</v>
      </c>
      <c r="G18" s="46" t="s">
        <v>48</v>
      </c>
      <c r="H18" s="72" t="s">
        <v>48</v>
      </c>
    </row>
    <row r="19" spans="2:8" ht="13.5" customHeight="1">
      <c r="B19" s="4"/>
      <c r="C19" s="73" t="s">
        <v>44</v>
      </c>
      <c r="D19" s="69">
        <v>10448541925</v>
      </c>
      <c r="E19" s="74">
        <v>10448541925</v>
      </c>
      <c r="F19" s="72" t="s">
        <v>48</v>
      </c>
      <c r="G19" s="72" t="s">
        <v>48</v>
      </c>
      <c r="H19" s="72" t="s">
        <v>48</v>
      </c>
    </row>
    <row r="20" spans="2:8" ht="13.5" customHeight="1">
      <c r="B20" s="4"/>
      <c r="C20" s="73" t="s">
        <v>45</v>
      </c>
      <c r="D20" s="69">
        <v>1834775489</v>
      </c>
      <c r="E20" s="74">
        <v>1834775489</v>
      </c>
      <c r="F20" s="72" t="s">
        <v>48</v>
      </c>
      <c r="G20" s="72" t="s">
        <v>66</v>
      </c>
      <c r="H20" s="72" t="s">
        <v>48</v>
      </c>
    </row>
    <row r="21" spans="2:8" ht="6.75" customHeight="1">
      <c r="B21" s="4"/>
      <c r="C21" s="4"/>
      <c r="D21" s="69"/>
      <c r="E21" s="74"/>
      <c r="F21" s="72"/>
      <c r="G21" s="72"/>
      <c r="H21" s="74"/>
    </row>
    <row r="22" spans="2:8" ht="14.25" customHeight="1">
      <c r="B22" s="361" t="s">
        <v>47</v>
      </c>
      <c r="C22" s="362"/>
      <c r="D22" s="69">
        <v>1919395500</v>
      </c>
      <c r="E22" s="74">
        <v>1901383985</v>
      </c>
      <c r="F22" s="72" t="s">
        <v>66</v>
      </c>
      <c r="G22" s="72" t="s">
        <v>48</v>
      </c>
      <c r="H22" s="74">
        <v>18011515</v>
      </c>
    </row>
    <row r="23" spans="2:8" ht="14.25" customHeight="1">
      <c r="B23" s="361" t="s">
        <v>49</v>
      </c>
      <c r="C23" s="362"/>
      <c r="D23" s="69">
        <v>788305016</v>
      </c>
      <c r="E23" s="74">
        <v>788305016</v>
      </c>
      <c r="F23" s="72" t="s">
        <v>48</v>
      </c>
      <c r="G23" s="72" t="s">
        <v>48</v>
      </c>
      <c r="H23" s="72" t="s">
        <v>48</v>
      </c>
    </row>
    <row r="24" spans="2:8" ht="14.25" customHeight="1">
      <c r="B24" s="361" t="s">
        <v>50</v>
      </c>
      <c r="C24" s="362"/>
      <c r="D24" s="69">
        <v>240513925</v>
      </c>
      <c r="E24" s="74">
        <v>240513925</v>
      </c>
      <c r="F24" s="72" t="s">
        <v>66</v>
      </c>
      <c r="G24" s="72" t="s">
        <v>48</v>
      </c>
      <c r="H24" s="72" t="s">
        <v>65</v>
      </c>
    </row>
    <row r="25" spans="2:8" ht="14.25" customHeight="1">
      <c r="B25" s="361" t="s">
        <v>51</v>
      </c>
      <c r="C25" s="362"/>
      <c r="D25" s="69">
        <v>1021051700</v>
      </c>
      <c r="E25" s="74">
        <v>1021051700</v>
      </c>
      <c r="F25" s="72" t="s">
        <v>66</v>
      </c>
      <c r="G25" s="72" t="s">
        <v>66</v>
      </c>
      <c r="H25" s="72" t="s">
        <v>66</v>
      </c>
    </row>
    <row r="26" spans="2:8" ht="14.25" customHeight="1">
      <c r="B26" s="361" t="s">
        <v>52</v>
      </c>
      <c r="C26" s="362"/>
      <c r="D26" s="69">
        <v>5687727614</v>
      </c>
      <c r="E26" s="74">
        <v>5686075106</v>
      </c>
      <c r="F26" s="72" t="s">
        <v>66</v>
      </c>
      <c r="G26" s="72" t="s">
        <v>66</v>
      </c>
      <c r="H26" s="72">
        <v>1652508</v>
      </c>
    </row>
    <row r="27" spans="2:8" ht="14.25" customHeight="1">
      <c r="B27" s="361" t="s">
        <v>53</v>
      </c>
      <c r="C27" s="362"/>
      <c r="D27" s="69">
        <v>10190510500</v>
      </c>
      <c r="E27" s="74">
        <v>10167425992</v>
      </c>
      <c r="F27" s="72" t="s">
        <v>48</v>
      </c>
      <c r="G27" s="72" t="s">
        <v>48</v>
      </c>
      <c r="H27" s="72">
        <v>23084508</v>
      </c>
    </row>
    <row r="28" spans="2:8" ht="14.25" customHeight="1">
      <c r="B28" s="361" t="s">
        <v>54</v>
      </c>
      <c r="C28" s="362"/>
      <c r="D28" s="69">
        <v>1289400</v>
      </c>
      <c r="E28" s="74">
        <v>1289400</v>
      </c>
      <c r="F28" s="72" t="s">
        <v>48</v>
      </c>
      <c r="G28" s="72" t="s">
        <v>66</v>
      </c>
      <c r="H28" s="72" t="s">
        <v>48</v>
      </c>
    </row>
    <row r="29" spans="2:8" ht="14.25" customHeight="1">
      <c r="B29" s="361" t="s">
        <v>56</v>
      </c>
      <c r="C29" s="362"/>
      <c r="D29" s="69">
        <v>13357400</v>
      </c>
      <c r="E29" s="74">
        <v>13357400</v>
      </c>
      <c r="F29" s="72" t="s">
        <v>48</v>
      </c>
      <c r="G29" s="72" t="s">
        <v>48</v>
      </c>
      <c r="H29" s="72" t="s">
        <v>48</v>
      </c>
    </row>
    <row r="30" spans="2:8" ht="6" customHeight="1">
      <c r="B30" s="4"/>
      <c r="C30" s="4"/>
      <c r="D30" s="69"/>
      <c r="E30" s="74"/>
      <c r="F30" s="72"/>
      <c r="G30" s="72"/>
      <c r="H30" s="72"/>
    </row>
    <row r="31" spans="2:8" ht="13.5" customHeight="1">
      <c r="B31" s="369" t="s">
        <v>57</v>
      </c>
      <c r="C31" s="75" t="s">
        <v>58</v>
      </c>
      <c r="D31" s="76" t="s">
        <v>66</v>
      </c>
      <c r="E31" s="77" t="s">
        <v>48</v>
      </c>
      <c r="F31" s="77" t="s">
        <v>66</v>
      </c>
      <c r="G31" s="77" t="s">
        <v>48</v>
      </c>
      <c r="H31" s="77" t="s">
        <v>66</v>
      </c>
    </row>
    <row r="32" spans="2:8" ht="13.5" customHeight="1" thickBot="1">
      <c r="B32" s="370"/>
      <c r="C32" s="78" t="s">
        <v>360</v>
      </c>
      <c r="D32" s="79" t="s">
        <v>48</v>
      </c>
      <c r="E32" s="80" t="s">
        <v>48</v>
      </c>
      <c r="F32" s="80" t="s">
        <v>48</v>
      </c>
      <c r="G32" s="80" t="s">
        <v>66</v>
      </c>
      <c r="H32" s="80" t="s">
        <v>48</v>
      </c>
    </row>
    <row r="33" spans="2:8" ht="15.75" customHeight="1">
      <c r="B33" s="3" t="s">
        <v>61</v>
      </c>
      <c r="C33" s="4"/>
      <c r="D33" s="4"/>
      <c r="E33" s="4"/>
      <c r="F33" s="4"/>
      <c r="G33" s="4"/>
      <c r="H33" s="4"/>
    </row>
    <row r="34" spans="2:8" ht="14.25" customHeight="1">
      <c r="B34" s="4"/>
      <c r="C34" s="4"/>
      <c r="D34" s="4"/>
      <c r="E34" s="4"/>
      <c r="F34" s="4"/>
      <c r="G34" s="4"/>
      <c r="H34" s="4"/>
    </row>
    <row r="35" spans="2:8" ht="19.5" customHeight="1" thickBot="1">
      <c r="B35" s="363" t="s">
        <v>69</v>
      </c>
      <c r="C35" s="363"/>
      <c r="D35" s="363"/>
      <c r="E35" s="363"/>
      <c r="F35" s="66"/>
      <c r="G35" s="66"/>
      <c r="H35" s="67" t="s">
        <v>70</v>
      </c>
    </row>
    <row r="36" spans="2:8" ht="19.5" customHeight="1">
      <c r="B36" s="371" t="s">
        <v>28</v>
      </c>
      <c r="C36" s="372"/>
      <c r="D36" s="81" t="s">
        <v>29</v>
      </c>
      <c r="E36" s="82" t="s">
        <v>30</v>
      </c>
      <c r="F36" s="82" t="s">
        <v>31</v>
      </c>
      <c r="G36" s="82" t="s">
        <v>64</v>
      </c>
      <c r="H36" s="82" t="s">
        <v>33</v>
      </c>
    </row>
    <row r="37" spans="2:8" ht="14.25" customHeight="1">
      <c r="B37" s="366" t="s">
        <v>34</v>
      </c>
      <c r="C37" s="367"/>
      <c r="D37" s="83">
        <v>1318505814</v>
      </c>
      <c r="E37" s="83">
        <v>360869130</v>
      </c>
      <c r="F37" s="83">
        <v>192969719</v>
      </c>
      <c r="G37" s="84" t="s">
        <v>35</v>
      </c>
      <c r="H37" s="83">
        <v>764666965</v>
      </c>
    </row>
    <row r="38" spans="2:8" ht="14.25" customHeight="1">
      <c r="B38" s="366">
        <v>29</v>
      </c>
      <c r="C38" s="367"/>
      <c r="D38" s="47">
        <v>1105182308</v>
      </c>
      <c r="E38" s="47">
        <v>360261438</v>
      </c>
      <c r="F38" s="47">
        <v>82778947</v>
      </c>
      <c r="G38" s="84" t="s">
        <v>35</v>
      </c>
      <c r="H38" s="47">
        <v>662141923</v>
      </c>
    </row>
    <row r="39" spans="2:8" ht="14.25" customHeight="1">
      <c r="B39" s="366">
        <v>30</v>
      </c>
      <c r="C39" s="367"/>
      <c r="D39" s="47">
        <v>996726820</v>
      </c>
      <c r="E39" s="47">
        <v>357358074</v>
      </c>
      <c r="F39" s="47">
        <v>97162938</v>
      </c>
      <c r="G39" s="84" t="s">
        <v>66</v>
      </c>
      <c r="H39" s="47">
        <v>542205808</v>
      </c>
    </row>
    <row r="40" spans="2:8" ht="15" customHeight="1">
      <c r="B40" s="85"/>
      <c r="C40" s="86"/>
      <c r="D40" s="83"/>
      <c r="E40" s="83"/>
      <c r="F40" s="83"/>
      <c r="G40" s="77"/>
      <c r="H40" s="83"/>
    </row>
    <row r="41" spans="2:8" ht="14.25" customHeight="1">
      <c r="B41" s="362" t="s">
        <v>36</v>
      </c>
      <c r="C41" s="368"/>
      <c r="D41" s="47">
        <v>762380589</v>
      </c>
      <c r="E41" s="47">
        <v>311615833</v>
      </c>
      <c r="F41" s="47">
        <v>71595698</v>
      </c>
      <c r="G41" s="46" t="s">
        <v>48</v>
      </c>
      <c r="H41" s="47">
        <v>379169058</v>
      </c>
    </row>
    <row r="42" spans="2:8" ht="13.5" customHeight="1">
      <c r="B42" s="85"/>
      <c r="C42" s="87" t="s">
        <v>37</v>
      </c>
      <c r="D42" s="83">
        <v>744809207</v>
      </c>
      <c r="E42" s="84">
        <v>309610331</v>
      </c>
      <c r="F42" s="84">
        <v>68750283</v>
      </c>
      <c r="G42" s="46" t="s">
        <v>48</v>
      </c>
      <c r="H42" s="84">
        <v>366448593</v>
      </c>
    </row>
    <row r="43" spans="2:8" ht="13.5" customHeight="1">
      <c r="B43" s="85"/>
      <c r="C43" s="87" t="s">
        <v>38</v>
      </c>
      <c r="D43" s="83">
        <v>17571382</v>
      </c>
      <c r="E43" s="84">
        <v>2005502</v>
      </c>
      <c r="F43" s="84">
        <v>2845415</v>
      </c>
      <c r="G43" s="46" t="s">
        <v>66</v>
      </c>
      <c r="H43" s="84">
        <v>12720465</v>
      </c>
    </row>
    <row r="44" spans="2:8" ht="13.5" customHeight="1">
      <c r="B44" s="85"/>
      <c r="C44" s="87" t="s">
        <v>39</v>
      </c>
      <c r="D44" s="84" t="s">
        <v>48</v>
      </c>
      <c r="E44" s="84" t="s">
        <v>48</v>
      </c>
      <c r="F44" s="84" t="s">
        <v>48</v>
      </c>
      <c r="G44" s="84" t="s">
        <v>66</v>
      </c>
      <c r="H44" s="84" t="s">
        <v>48</v>
      </c>
    </row>
    <row r="45" spans="2:8" ht="5.25" customHeight="1">
      <c r="B45" s="85" t="s">
        <v>41</v>
      </c>
      <c r="C45" s="86"/>
      <c r="D45" s="83"/>
      <c r="E45" s="83"/>
      <c r="F45" s="83"/>
      <c r="G45" s="84"/>
      <c r="H45" s="83"/>
    </row>
    <row r="46" spans="2:8" ht="14.25" customHeight="1">
      <c r="B46" s="362" t="s">
        <v>42</v>
      </c>
      <c r="C46" s="368"/>
      <c r="D46" s="47">
        <v>122328387</v>
      </c>
      <c r="E46" s="47">
        <v>8421845</v>
      </c>
      <c r="F46" s="47">
        <v>15821200</v>
      </c>
      <c r="G46" s="46" t="s">
        <v>48</v>
      </c>
      <c r="H46" s="47">
        <v>98085342</v>
      </c>
    </row>
    <row r="47" spans="2:8" ht="13.5" customHeight="1">
      <c r="B47" s="85"/>
      <c r="C47" s="87" t="s">
        <v>37</v>
      </c>
      <c r="D47" s="83">
        <v>17033819</v>
      </c>
      <c r="E47" s="84">
        <v>2443403</v>
      </c>
      <c r="F47" s="84">
        <v>234400</v>
      </c>
      <c r="G47" s="46" t="s">
        <v>71</v>
      </c>
      <c r="H47" s="84">
        <v>14356016</v>
      </c>
    </row>
    <row r="48" spans="2:8" ht="13.5" customHeight="1">
      <c r="B48" s="85"/>
      <c r="C48" s="87" t="s">
        <v>38</v>
      </c>
      <c r="D48" s="83">
        <v>105294568</v>
      </c>
      <c r="E48" s="84">
        <v>5978442</v>
      </c>
      <c r="F48" s="84">
        <v>15586800</v>
      </c>
      <c r="G48" s="46" t="s">
        <v>48</v>
      </c>
      <c r="H48" s="84">
        <v>83729326</v>
      </c>
    </row>
    <row r="49" spans="2:8" ht="6" customHeight="1">
      <c r="B49" s="85"/>
      <c r="C49" s="86"/>
      <c r="D49" s="83"/>
      <c r="E49" s="88"/>
      <c r="F49" s="84"/>
      <c r="G49" s="84"/>
      <c r="H49" s="88"/>
    </row>
    <row r="50" spans="2:8" ht="14.25" customHeight="1">
      <c r="B50" s="362" t="s">
        <v>43</v>
      </c>
      <c r="C50" s="368"/>
      <c r="D50" s="46" t="s">
        <v>71</v>
      </c>
      <c r="E50" s="46" t="s">
        <v>71</v>
      </c>
      <c r="F50" s="46" t="s">
        <v>48</v>
      </c>
      <c r="G50" s="46" t="s">
        <v>55</v>
      </c>
      <c r="H50" s="46" t="s">
        <v>48</v>
      </c>
    </row>
    <row r="51" spans="2:8" ht="13.5" customHeight="1">
      <c r="B51" s="85"/>
      <c r="C51" s="87" t="s">
        <v>44</v>
      </c>
      <c r="D51" s="84" t="s">
        <v>71</v>
      </c>
      <c r="E51" s="84" t="s">
        <v>48</v>
      </c>
      <c r="F51" s="84" t="s">
        <v>66</v>
      </c>
      <c r="G51" s="84" t="s">
        <v>71</v>
      </c>
      <c r="H51" s="84" t="s">
        <v>48</v>
      </c>
    </row>
    <row r="52" spans="2:8" ht="13.5" customHeight="1">
      <c r="B52" s="85"/>
      <c r="C52" s="87" t="s">
        <v>45</v>
      </c>
      <c r="D52" s="84" t="s">
        <v>48</v>
      </c>
      <c r="E52" s="84" t="s">
        <v>48</v>
      </c>
      <c r="F52" s="84" t="s">
        <v>48</v>
      </c>
      <c r="G52" s="84" t="s">
        <v>48</v>
      </c>
      <c r="H52" s="84" t="s">
        <v>48</v>
      </c>
    </row>
    <row r="53" spans="2:8" ht="5.25" customHeight="1">
      <c r="B53" s="85"/>
      <c r="C53" s="86"/>
      <c r="D53" s="83"/>
      <c r="E53" s="88"/>
      <c r="F53" s="88"/>
      <c r="G53" s="84"/>
      <c r="H53" s="88"/>
    </row>
    <row r="54" spans="2:8" ht="14.25" customHeight="1">
      <c r="B54" s="362" t="s">
        <v>47</v>
      </c>
      <c r="C54" s="368"/>
      <c r="D54" s="83">
        <v>37049724</v>
      </c>
      <c r="E54" s="88">
        <v>10893000</v>
      </c>
      <c r="F54" s="88">
        <v>723286</v>
      </c>
      <c r="G54" s="46" t="s">
        <v>71</v>
      </c>
      <c r="H54" s="88">
        <v>25433438</v>
      </c>
    </row>
    <row r="55" spans="2:8" ht="14.25" customHeight="1">
      <c r="B55" s="362" t="s">
        <v>49</v>
      </c>
      <c r="C55" s="368"/>
      <c r="D55" s="84" t="s">
        <v>71</v>
      </c>
      <c r="E55" s="84" t="s">
        <v>48</v>
      </c>
      <c r="F55" s="84" t="s">
        <v>71</v>
      </c>
      <c r="G55" s="84" t="s">
        <v>48</v>
      </c>
      <c r="H55" s="84" t="s">
        <v>48</v>
      </c>
    </row>
    <row r="56" spans="2:8" ht="14.25" customHeight="1">
      <c r="B56" s="362" t="s">
        <v>50</v>
      </c>
      <c r="C56" s="368"/>
      <c r="D56" s="84" t="s">
        <v>48</v>
      </c>
      <c r="E56" s="84" t="s">
        <v>48</v>
      </c>
      <c r="F56" s="84" t="s">
        <v>60</v>
      </c>
      <c r="G56" s="84" t="s">
        <v>71</v>
      </c>
      <c r="H56" s="84" t="s">
        <v>48</v>
      </c>
    </row>
    <row r="57" spans="2:8" ht="14.25" customHeight="1">
      <c r="B57" s="362" t="s">
        <v>51</v>
      </c>
      <c r="C57" s="368"/>
      <c r="D57" s="84" t="s">
        <v>48</v>
      </c>
      <c r="E57" s="84" t="s">
        <v>48</v>
      </c>
      <c r="F57" s="84" t="s">
        <v>48</v>
      </c>
      <c r="G57" s="84" t="s">
        <v>48</v>
      </c>
      <c r="H57" s="84" t="s">
        <v>48</v>
      </c>
    </row>
    <row r="58" spans="2:8" ht="14.25" customHeight="1">
      <c r="B58" s="362" t="s">
        <v>52</v>
      </c>
      <c r="C58" s="368"/>
      <c r="D58" s="83">
        <v>2949860</v>
      </c>
      <c r="E58" s="84">
        <v>1381160</v>
      </c>
      <c r="F58" s="84" t="s">
        <v>48</v>
      </c>
      <c r="G58" s="84" t="s">
        <v>48</v>
      </c>
      <c r="H58" s="84">
        <v>1568700</v>
      </c>
    </row>
    <row r="59" spans="2:8" ht="14.25" customHeight="1">
      <c r="B59" s="362" t="s">
        <v>53</v>
      </c>
      <c r="C59" s="368"/>
      <c r="D59" s="77">
        <v>71605718</v>
      </c>
      <c r="E59" s="84">
        <v>24866236</v>
      </c>
      <c r="F59" s="84">
        <v>9022754</v>
      </c>
      <c r="G59" s="84" t="s">
        <v>48</v>
      </c>
      <c r="H59" s="84">
        <v>37716728</v>
      </c>
    </row>
    <row r="60" spans="2:8" ht="14.25" customHeight="1">
      <c r="B60" s="362" t="s">
        <v>54</v>
      </c>
      <c r="C60" s="368"/>
      <c r="D60" s="77" t="s">
        <v>48</v>
      </c>
      <c r="E60" s="84" t="s">
        <v>48</v>
      </c>
      <c r="F60" s="84" t="s">
        <v>48</v>
      </c>
      <c r="G60" s="84" t="s">
        <v>48</v>
      </c>
      <c r="H60" s="84" t="s">
        <v>48</v>
      </c>
    </row>
    <row r="61" spans="2:8" ht="14.25" customHeight="1">
      <c r="B61" s="362" t="s">
        <v>56</v>
      </c>
      <c r="C61" s="368"/>
      <c r="D61" s="77" t="s">
        <v>60</v>
      </c>
      <c r="E61" s="84" t="s">
        <v>48</v>
      </c>
      <c r="F61" s="84" t="s">
        <v>48</v>
      </c>
      <c r="G61" s="84" t="s">
        <v>48</v>
      </c>
      <c r="H61" s="84" t="s">
        <v>48</v>
      </c>
    </row>
    <row r="62" spans="2:8" ht="6" customHeight="1">
      <c r="B62" s="89"/>
      <c r="C62" s="87"/>
      <c r="D62" s="77"/>
      <c r="E62" s="84"/>
      <c r="F62" s="84"/>
      <c r="G62" s="84"/>
      <c r="H62" s="84"/>
    </row>
    <row r="63" spans="2:8" ht="13.5" customHeight="1">
      <c r="B63" s="373" t="s">
        <v>57</v>
      </c>
      <c r="C63" s="90" t="s">
        <v>58</v>
      </c>
      <c r="D63" s="83">
        <v>412542</v>
      </c>
      <c r="E63" s="84">
        <v>180000</v>
      </c>
      <c r="F63" s="84" t="s">
        <v>48</v>
      </c>
      <c r="G63" s="84" t="s">
        <v>48</v>
      </c>
      <c r="H63" s="88">
        <v>232542</v>
      </c>
    </row>
    <row r="64" spans="2:8" ht="13.5" customHeight="1" thickBot="1">
      <c r="B64" s="374"/>
      <c r="C64" s="91" t="s">
        <v>68</v>
      </c>
      <c r="D64" s="80" t="s">
        <v>48</v>
      </c>
      <c r="E64" s="92" t="s">
        <v>48</v>
      </c>
      <c r="F64" s="92" t="s">
        <v>48</v>
      </c>
      <c r="G64" s="92" t="s">
        <v>48</v>
      </c>
      <c r="H64" s="92" t="s">
        <v>48</v>
      </c>
    </row>
    <row r="65" spans="2:2" ht="13.5" customHeight="1">
      <c r="B65" s="3" t="s">
        <v>61</v>
      </c>
    </row>
  </sheetData>
  <mergeCells count="34">
    <mergeCell ref="B59:C59"/>
    <mergeCell ref="B60:C60"/>
    <mergeCell ref="B61:C61"/>
    <mergeCell ref="B63:B64"/>
    <mergeCell ref="B50:C50"/>
    <mergeCell ref="B54:C54"/>
    <mergeCell ref="B55:C55"/>
    <mergeCell ref="B56:C56"/>
    <mergeCell ref="B57:C57"/>
    <mergeCell ref="B58:C58"/>
    <mergeCell ref="B46:C46"/>
    <mergeCell ref="B26:C26"/>
    <mergeCell ref="B27:C27"/>
    <mergeCell ref="B28:C28"/>
    <mergeCell ref="B29:C29"/>
    <mergeCell ref="B31:B32"/>
    <mergeCell ref="B35:E35"/>
    <mergeCell ref="B36:C36"/>
    <mergeCell ref="B37:C37"/>
    <mergeCell ref="B38:C38"/>
    <mergeCell ref="B39:C39"/>
    <mergeCell ref="B41:C41"/>
    <mergeCell ref="B25:C25"/>
    <mergeCell ref="B3:E3"/>
    <mergeCell ref="B4:C4"/>
    <mergeCell ref="B5:C5"/>
    <mergeCell ref="B6:C6"/>
    <mergeCell ref="B7:C7"/>
    <mergeCell ref="B9:C9"/>
    <mergeCell ref="B14:C14"/>
    <mergeCell ref="B18:C18"/>
    <mergeCell ref="B22:C22"/>
    <mergeCell ref="B23:C23"/>
    <mergeCell ref="B24:C24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I33"/>
  <sheetViews>
    <sheetView showGridLines="0" defaultGridColor="0" view="pageBreakPreview" topLeftCell="A7" colorId="22" zoomScaleNormal="87" zoomScaleSheetLayoutView="100" workbookViewId="0">
      <selection activeCell="F43" sqref="F43"/>
    </sheetView>
  </sheetViews>
  <sheetFormatPr defaultColWidth="17.83203125" defaultRowHeight="13.5"/>
  <cols>
    <col min="1" max="1" width="24" style="37" bestFit="1" customWidth="1"/>
    <col min="2" max="2" width="3.33203125" style="37" customWidth="1"/>
    <col min="3" max="3" width="25.1640625" style="37" customWidth="1"/>
    <col min="4" max="8" width="18.6640625" style="37" customWidth="1"/>
    <col min="9" max="9" width="21.1640625" style="37" customWidth="1"/>
    <col min="10" max="16384" width="17.83203125" style="37"/>
  </cols>
  <sheetData>
    <row r="2" spans="1:9" ht="28.5" customHeight="1">
      <c r="A2" s="93"/>
      <c r="B2" s="377" t="s">
        <v>72</v>
      </c>
      <c r="C2" s="377"/>
      <c r="D2" s="377"/>
      <c r="E2" s="377"/>
      <c r="F2" s="377"/>
      <c r="G2" s="377"/>
      <c r="H2" s="377"/>
    </row>
    <row r="3" spans="1:9" ht="19.5" customHeight="1" thickBot="1">
      <c r="B3" s="94" t="s">
        <v>73</v>
      </c>
      <c r="C3" s="94"/>
      <c r="D3" s="94"/>
      <c r="E3" s="66"/>
      <c r="F3" s="66"/>
      <c r="G3" s="66"/>
      <c r="H3" s="67" t="s">
        <v>74</v>
      </c>
    </row>
    <row r="4" spans="1:9" ht="15.95" customHeight="1">
      <c r="B4" s="378" t="s">
        <v>75</v>
      </c>
      <c r="C4" s="379"/>
      <c r="D4" s="95" t="s">
        <v>76</v>
      </c>
      <c r="E4" s="95" t="s">
        <v>77</v>
      </c>
      <c r="F4" s="95" t="s">
        <v>78</v>
      </c>
      <c r="G4" s="95" t="s">
        <v>79</v>
      </c>
      <c r="H4" s="95" t="s">
        <v>33</v>
      </c>
    </row>
    <row r="5" spans="1:9" ht="15.95" customHeight="1">
      <c r="B5" s="380" t="s">
        <v>34</v>
      </c>
      <c r="C5" s="381"/>
      <c r="D5" s="96">
        <v>115314198</v>
      </c>
      <c r="E5" s="97">
        <v>78840988</v>
      </c>
      <c r="F5" s="97">
        <v>727296</v>
      </c>
      <c r="G5" s="98" t="s">
        <v>35</v>
      </c>
      <c r="H5" s="97">
        <v>35745914</v>
      </c>
      <c r="I5" s="99"/>
    </row>
    <row r="6" spans="1:9" ht="15.95" customHeight="1">
      <c r="B6" s="382">
        <v>29</v>
      </c>
      <c r="C6" s="383"/>
      <c r="D6" s="96">
        <v>122741772</v>
      </c>
      <c r="E6" s="97">
        <v>81505927</v>
      </c>
      <c r="F6" s="97">
        <v>6285096</v>
      </c>
      <c r="G6" s="100" t="s">
        <v>35</v>
      </c>
      <c r="H6" s="97">
        <v>34950749</v>
      </c>
      <c r="I6" s="99"/>
    </row>
    <row r="7" spans="1:9" ht="15.95" customHeight="1">
      <c r="B7" s="382">
        <v>30</v>
      </c>
      <c r="C7" s="383"/>
      <c r="D7" s="96">
        <v>120296745</v>
      </c>
      <c r="E7" s="97">
        <v>82236154</v>
      </c>
      <c r="F7" s="97">
        <v>2415711</v>
      </c>
      <c r="G7" s="100" t="s">
        <v>80</v>
      </c>
      <c r="H7" s="97">
        <v>35644880</v>
      </c>
      <c r="I7" s="99"/>
    </row>
    <row r="8" spans="1:9" ht="12" customHeight="1">
      <c r="B8" s="3"/>
      <c r="C8" s="3"/>
      <c r="D8" s="96"/>
      <c r="E8" s="97"/>
      <c r="F8" s="97"/>
      <c r="G8" s="97"/>
      <c r="H8" s="97"/>
    </row>
    <row r="9" spans="1:9" ht="15.95" customHeight="1">
      <c r="B9" s="375" t="s">
        <v>81</v>
      </c>
      <c r="C9" s="376"/>
      <c r="D9" s="101">
        <v>85345996</v>
      </c>
      <c r="E9" s="102">
        <v>81386987</v>
      </c>
      <c r="F9" s="100" t="s">
        <v>66</v>
      </c>
      <c r="G9" s="100" t="s">
        <v>66</v>
      </c>
      <c r="H9" s="102">
        <v>3959009</v>
      </c>
      <c r="I9" s="99"/>
    </row>
    <row r="10" spans="1:9" ht="15.95" customHeight="1">
      <c r="B10" s="103"/>
      <c r="C10" s="104" t="s">
        <v>82</v>
      </c>
      <c r="D10" s="101">
        <v>59067900</v>
      </c>
      <c r="E10" s="102">
        <v>59067900</v>
      </c>
      <c r="F10" s="100" t="s">
        <v>66</v>
      </c>
      <c r="G10" s="100" t="s">
        <v>48</v>
      </c>
      <c r="H10" s="100" t="s">
        <v>48</v>
      </c>
      <c r="I10" s="99"/>
    </row>
    <row r="11" spans="1:9" ht="15.95" customHeight="1">
      <c r="B11" s="103"/>
      <c r="C11" s="104" t="s">
        <v>83</v>
      </c>
      <c r="D11" s="101">
        <v>853767</v>
      </c>
      <c r="E11" s="102">
        <v>853767</v>
      </c>
      <c r="F11" s="100" t="s">
        <v>66</v>
      </c>
      <c r="G11" s="100" t="s">
        <v>66</v>
      </c>
      <c r="H11" s="100" t="s">
        <v>66</v>
      </c>
      <c r="I11" s="99"/>
    </row>
    <row r="12" spans="1:9" ht="15.95" customHeight="1">
      <c r="B12" s="103"/>
      <c r="C12" s="104" t="s">
        <v>84</v>
      </c>
      <c r="D12" s="101">
        <v>482433</v>
      </c>
      <c r="E12" s="102">
        <v>482433</v>
      </c>
      <c r="F12" s="100" t="s">
        <v>66</v>
      </c>
      <c r="G12" s="100" t="s">
        <v>66</v>
      </c>
      <c r="H12" s="98" t="s">
        <v>66</v>
      </c>
      <c r="I12" s="99"/>
    </row>
    <row r="13" spans="1:9" ht="15.95" customHeight="1">
      <c r="B13" s="103"/>
      <c r="C13" s="104" t="s">
        <v>85</v>
      </c>
      <c r="D13" s="101">
        <v>24941896</v>
      </c>
      <c r="E13" s="102">
        <v>20982887</v>
      </c>
      <c r="F13" s="100" t="s">
        <v>66</v>
      </c>
      <c r="G13" s="100" t="s">
        <v>66</v>
      </c>
      <c r="H13" s="102">
        <v>3959009</v>
      </c>
      <c r="I13" s="99"/>
    </row>
    <row r="14" spans="1:9" ht="15.95" customHeight="1">
      <c r="B14" s="103"/>
      <c r="C14" s="105" t="s">
        <v>86</v>
      </c>
      <c r="D14" s="106" t="s">
        <v>48</v>
      </c>
      <c r="E14" s="98" t="s">
        <v>48</v>
      </c>
      <c r="F14" s="100" t="s">
        <v>48</v>
      </c>
      <c r="G14" s="100" t="s">
        <v>48</v>
      </c>
      <c r="H14" s="98" t="s">
        <v>66</v>
      </c>
      <c r="I14" s="99"/>
    </row>
    <row r="15" spans="1:9" ht="6" customHeight="1">
      <c r="B15" s="103"/>
      <c r="C15" s="103"/>
      <c r="D15" s="101"/>
      <c r="E15" s="102"/>
      <c r="F15" s="102"/>
      <c r="G15" s="102"/>
      <c r="H15" s="102"/>
      <c r="I15" s="99"/>
    </row>
    <row r="16" spans="1:9" ht="15.95" customHeight="1">
      <c r="B16" s="375" t="s">
        <v>87</v>
      </c>
      <c r="C16" s="376"/>
      <c r="D16" s="101">
        <v>34950749</v>
      </c>
      <c r="E16" s="102">
        <v>849167</v>
      </c>
      <c r="F16" s="102">
        <v>2415711</v>
      </c>
      <c r="G16" s="98" t="s">
        <v>66</v>
      </c>
      <c r="H16" s="102">
        <v>31685871</v>
      </c>
      <c r="I16" s="99"/>
    </row>
    <row r="17" spans="2:9" ht="15.95" customHeight="1">
      <c r="B17" s="103"/>
      <c r="C17" s="104" t="s">
        <v>83</v>
      </c>
      <c r="D17" s="106">
        <v>2223116</v>
      </c>
      <c r="E17" s="100" t="s">
        <v>48</v>
      </c>
      <c r="F17" s="98">
        <v>2223116</v>
      </c>
      <c r="G17" s="98" t="s">
        <v>66</v>
      </c>
      <c r="H17" s="100" t="s">
        <v>48</v>
      </c>
      <c r="I17" s="99"/>
    </row>
    <row r="18" spans="2:9" ht="15.95" customHeight="1">
      <c r="B18" s="103"/>
      <c r="C18" s="104" t="s">
        <v>84</v>
      </c>
      <c r="D18" s="101">
        <v>678850</v>
      </c>
      <c r="E18" s="102">
        <v>33075</v>
      </c>
      <c r="F18" s="100" t="s">
        <v>48</v>
      </c>
      <c r="G18" s="98" t="s">
        <v>66</v>
      </c>
      <c r="H18" s="102">
        <v>645775</v>
      </c>
      <c r="I18" s="99"/>
    </row>
    <row r="19" spans="2:9" ht="15.95" customHeight="1" thickBot="1">
      <c r="B19" s="107"/>
      <c r="C19" s="108" t="s">
        <v>85</v>
      </c>
      <c r="D19" s="109">
        <v>32048783</v>
      </c>
      <c r="E19" s="110">
        <v>816092</v>
      </c>
      <c r="F19" s="111">
        <v>192595</v>
      </c>
      <c r="G19" s="111" t="s">
        <v>66</v>
      </c>
      <c r="H19" s="110">
        <v>31040096</v>
      </c>
      <c r="I19" s="99"/>
    </row>
    <row r="20" spans="2:9" ht="16.5" customHeight="1">
      <c r="B20" s="3" t="s">
        <v>61</v>
      </c>
      <c r="C20" s="3"/>
      <c r="D20" s="3"/>
      <c r="E20" s="3"/>
      <c r="F20" s="3"/>
      <c r="G20" s="3"/>
      <c r="H20" s="3"/>
    </row>
    <row r="21" spans="2:9" ht="16.5" customHeight="1">
      <c r="B21" s="3"/>
      <c r="C21" s="3"/>
      <c r="D21" s="3"/>
      <c r="E21" s="3"/>
      <c r="F21" s="3"/>
      <c r="G21" s="3"/>
      <c r="H21" s="3"/>
    </row>
    <row r="22" spans="2:9" ht="9.9499999999999993" customHeight="1"/>
    <row r="23" spans="2:9" ht="9.9499999999999993" customHeight="1"/>
    <row r="24" spans="2:9" ht="9.9499999999999993" customHeight="1"/>
    <row r="25" spans="2:9" ht="9.9499999999999993" customHeight="1"/>
    <row r="26" spans="2:9" ht="9.9499999999999993" customHeight="1"/>
    <row r="27" spans="2:9" ht="9.9499999999999993" customHeight="1"/>
    <row r="28" spans="2:9" ht="9.9499999999999993" customHeight="1"/>
    <row r="29" spans="2:9" ht="9.9499999999999993" customHeight="1"/>
    <row r="30" spans="2:9" ht="9.9499999999999993" customHeight="1"/>
    <row r="31" spans="2:9" ht="9.9499999999999993" customHeight="1"/>
    <row r="32" spans="2:9" ht="9.9499999999999993" customHeight="1"/>
    <row r="33" ht="9.9499999999999993" customHeight="1"/>
  </sheetData>
  <mergeCells count="7">
    <mergeCell ref="B16:C16"/>
    <mergeCell ref="B2:H2"/>
    <mergeCell ref="B4:C4"/>
    <mergeCell ref="B5:C5"/>
    <mergeCell ref="B6:C6"/>
    <mergeCell ref="B7:C7"/>
    <mergeCell ref="B9:C9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G26"/>
  <sheetViews>
    <sheetView showGridLines="0" defaultGridColor="0" topLeftCell="A19" colorId="22" zoomScale="87" zoomScaleNormal="87" zoomScaleSheetLayoutView="87" workbookViewId="0">
      <selection activeCell="E45" sqref="E45"/>
    </sheetView>
  </sheetViews>
  <sheetFormatPr defaultColWidth="17.83203125" defaultRowHeight="13.5"/>
  <cols>
    <col min="1" max="1" width="24" style="37" bestFit="1" customWidth="1"/>
    <col min="2" max="2" width="19.83203125" style="37" customWidth="1"/>
    <col min="3" max="4" width="20.33203125" style="37" customWidth="1"/>
    <col min="5" max="5" width="19.83203125" style="37" customWidth="1"/>
    <col min="6" max="7" width="20.33203125" style="37" customWidth="1"/>
    <col min="8" max="8" width="21.1640625" style="37" customWidth="1"/>
    <col min="9" max="256" width="17.83203125" style="37"/>
    <col min="257" max="257" width="24" style="37" bestFit="1" customWidth="1"/>
    <col min="258" max="258" width="19.83203125" style="37" customWidth="1"/>
    <col min="259" max="260" width="20.33203125" style="37" customWidth="1"/>
    <col min="261" max="261" width="19.83203125" style="37" customWidth="1"/>
    <col min="262" max="263" width="20.33203125" style="37" customWidth="1"/>
    <col min="264" max="264" width="21.1640625" style="37" customWidth="1"/>
    <col min="265" max="512" width="17.83203125" style="37"/>
    <col min="513" max="513" width="24" style="37" bestFit="1" customWidth="1"/>
    <col min="514" max="514" width="19.83203125" style="37" customWidth="1"/>
    <col min="515" max="516" width="20.33203125" style="37" customWidth="1"/>
    <col min="517" max="517" width="19.83203125" style="37" customWidth="1"/>
    <col min="518" max="519" width="20.33203125" style="37" customWidth="1"/>
    <col min="520" max="520" width="21.1640625" style="37" customWidth="1"/>
    <col min="521" max="768" width="17.83203125" style="37"/>
    <col min="769" max="769" width="24" style="37" bestFit="1" customWidth="1"/>
    <col min="770" max="770" width="19.83203125" style="37" customWidth="1"/>
    <col min="771" max="772" width="20.33203125" style="37" customWidth="1"/>
    <col min="773" max="773" width="19.83203125" style="37" customWidth="1"/>
    <col min="774" max="775" width="20.33203125" style="37" customWidth="1"/>
    <col min="776" max="776" width="21.1640625" style="37" customWidth="1"/>
    <col min="777" max="1024" width="17.83203125" style="37"/>
    <col min="1025" max="1025" width="24" style="37" bestFit="1" customWidth="1"/>
    <col min="1026" max="1026" width="19.83203125" style="37" customWidth="1"/>
    <col min="1027" max="1028" width="20.33203125" style="37" customWidth="1"/>
    <col min="1029" max="1029" width="19.83203125" style="37" customWidth="1"/>
    <col min="1030" max="1031" width="20.33203125" style="37" customWidth="1"/>
    <col min="1032" max="1032" width="21.1640625" style="37" customWidth="1"/>
    <col min="1033" max="1280" width="17.83203125" style="37"/>
    <col min="1281" max="1281" width="24" style="37" bestFit="1" customWidth="1"/>
    <col min="1282" max="1282" width="19.83203125" style="37" customWidth="1"/>
    <col min="1283" max="1284" width="20.33203125" style="37" customWidth="1"/>
    <col min="1285" max="1285" width="19.83203125" style="37" customWidth="1"/>
    <col min="1286" max="1287" width="20.33203125" style="37" customWidth="1"/>
    <col min="1288" max="1288" width="21.1640625" style="37" customWidth="1"/>
    <col min="1289" max="1536" width="17.83203125" style="37"/>
    <col min="1537" max="1537" width="24" style="37" bestFit="1" customWidth="1"/>
    <col min="1538" max="1538" width="19.83203125" style="37" customWidth="1"/>
    <col min="1539" max="1540" width="20.33203125" style="37" customWidth="1"/>
    <col min="1541" max="1541" width="19.83203125" style="37" customWidth="1"/>
    <col min="1542" max="1543" width="20.33203125" style="37" customWidth="1"/>
    <col min="1544" max="1544" width="21.1640625" style="37" customWidth="1"/>
    <col min="1545" max="1792" width="17.83203125" style="37"/>
    <col min="1793" max="1793" width="24" style="37" bestFit="1" customWidth="1"/>
    <col min="1794" max="1794" width="19.83203125" style="37" customWidth="1"/>
    <col min="1795" max="1796" width="20.33203125" style="37" customWidth="1"/>
    <col min="1797" max="1797" width="19.83203125" style="37" customWidth="1"/>
    <col min="1798" max="1799" width="20.33203125" style="37" customWidth="1"/>
    <col min="1800" max="1800" width="21.1640625" style="37" customWidth="1"/>
    <col min="1801" max="2048" width="17.83203125" style="37"/>
    <col min="2049" max="2049" width="24" style="37" bestFit="1" customWidth="1"/>
    <col min="2050" max="2050" width="19.83203125" style="37" customWidth="1"/>
    <col min="2051" max="2052" width="20.33203125" style="37" customWidth="1"/>
    <col min="2053" max="2053" width="19.83203125" style="37" customWidth="1"/>
    <col min="2054" max="2055" width="20.33203125" style="37" customWidth="1"/>
    <col min="2056" max="2056" width="21.1640625" style="37" customWidth="1"/>
    <col min="2057" max="2304" width="17.83203125" style="37"/>
    <col min="2305" max="2305" width="24" style="37" bestFit="1" customWidth="1"/>
    <col min="2306" max="2306" width="19.83203125" style="37" customWidth="1"/>
    <col min="2307" max="2308" width="20.33203125" style="37" customWidth="1"/>
    <col min="2309" max="2309" width="19.83203125" style="37" customWidth="1"/>
    <col min="2310" max="2311" width="20.33203125" style="37" customWidth="1"/>
    <col min="2312" max="2312" width="21.1640625" style="37" customWidth="1"/>
    <col min="2313" max="2560" width="17.83203125" style="37"/>
    <col min="2561" max="2561" width="24" style="37" bestFit="1" customWidth="1"/>
    <col min="2562" max="2562" width="19.83203125" style="37" customWidth="1"/>
    <col min="2563" max="2564" width="20.33203125" style="37" customWidth="1"/>
    <col min="2565" max="2565" width="19.83203125" style="37" customWidth="1"/>
    <col min="2566" max="2567" width="20.33203125" style="37" customWidth="1"/>
    <col min="2568" max="2568" width="21.1640625" style="37" customWidth="1"/>
    <col min="2569" max="2816" width="17.83203125" style="37"/>
    <col min="2817" max="2817" width="24" style="37" bestFit="1" customWidth="1"/>
    <col min="2818" max="2818" width="19.83203125" style="37" customWidth="1"/>
    <col min="2819" max="2820" width="20.33203125" style="37" customWidth="1"/>
    <col min="2821" max="2821" width="19.83203125" style="37" customWidth="1"/>
    <col min="2822" max="2823" width="20.33203125" style="37" customWidth="1"/>
    <col min="2824" max="2824" width="21.1640625" style="37" customWidth="1"/>
    <col min="2825" max="3072" width="17.83203125" style="37"/>
    <col min="3073" max="3073" width="24" style="37" bestFit="1" customWidth="1"/>
    <col min="3074" max="3074" width="19.83203125" style="37" customWidth="1"/>
    <col min="3075" max="3076" width="20.33203125" style="37" customWidth="1"/>
    <col min="3077" max="3077" width="19.83203125" style="37" customWidth="1"/>
    <col min="3078" max="3079" width="20.33203125" style="37" customWidth="1"/>
    <col min="3080" max="3080" width="21.1640625" style="37" customWidth="1"/>
    <col min="3081" max="3328" width="17.83203125" style="37"/>
    <col min="3329" max="3329" width="24" style="37" bestFit="1" customWidth="1"/>
    <col min="3330" max="3330" width="19.83203125" style="37" customWidth="1"/>
    <col min="3331" max="3332" width="20.33203125" style="37" customWidth="1"/>
    <col min="3333" max="3333" width="19.83203125" style="37" customWidth="1"/>
    <col min="3334" max="3335" width="20.33203125" style="37" customWidth="1"/>
    <col min="3336" max="3336" width="21.1640625" style="37" customWidth="1"/>
    <col min="3337" max="3584" width="17.83203125" style="37"/>
    <col min="3585" max="3585" width="24" style="37" bestFit="1" customWidth="1"/>
    <col min="3586" max="3586" width="19.83203125" style="37" customWidth="1"/>
    <col min="3587" max="3588" width="20.33203125" style="37" customWidth="1"/>
    <col min="3589" max="3589" width="19.83203125" style="37" customWidth="1"/>
    <col min="3590" max="3591" width="20.33203125" style="37" customWidth="1"/>
    <col min="3592" max="3592" width="21.1640625" style="37" customWidth="1"/>
    <col min="3593" max="3840" width="17.83203125" style="37"/>
    <col min="3841" max="3841" width="24" style="37" bestFit="1" customWidth="1"/>
    <col min="3842" max="3842" width="19.83203125" style="37" customWidth="1"/>
    <col min="3843" max="3844" width="20.33203125" style="37" customWidth="1"/>
    <col min="3845" max="3845" width="19.83203125" style="37" customWidth="1"/>
    <col min="3846" max="3847" width="20.33203125" style="37" customWidth="1"/>
    <col min="3848" max="3848" width="21.1640625" style="37" customWidth="1"/>
    <col min="3849" max="4096" width="17.83203125" style="37"/>
    <col min="4097" max="4097" width="24" style="37" bestFit="1" customWidth="1"/>
    <col min="4098" max="4098" width="19.83203125" style="37" customWidth="1"/>
    <col min="4099" max="4100" width="20.33203125" style="37" customWidth="1"/>
    <col min="4101" max="4101" width="19.83203125" style="37" customWidth="1"/>
    <col min="4102" max="4103" width="20.33203125" style="37" customWidth="1"/>
    <col min="4104" max="4104" width="21.1640625" style="37" customWidth="1"/>
    <col min="4105" max="4352" width="17.83203125" style="37"/>
    <col min="4353" max="4353" width="24" style="37" bestFit="1" customWidth="1"/>
    <col min="4354" max="4354" width="19.83203125" style="37" customWidth="1"/>
    <col min="4355" max="4356" width="20.33203125" style="37" customWidth="1"/>
    <col min="4357" max="4357" width="19.83203125" style="37" customWidth="1"/>
    <col min="4358" max="4359" width="20.33203125" style="37" customWidth="1"/>
    <col min="4360" max="4360" width="21.1640625" style="37" customWidth="1"/>
    <col min="4361" max="4608" width="17.83203125" style="37"/>
    <col min="4609" max="4609" width="24" style="37" bestFit="1" customWidth="1"/>
    <col min="4610" max="4610" width="19.83203125" style="37" customWidth="1"/>
    <col min="4611" max="4612" width="20.33203125" style="37" customWidth="1"/>
    <col min="4613" max="4613" width="19.83203125" style="37" customWidth="1"/>
    <col min="4614" max="4615" width="20.33203125" style="37" customWidth="1"/>
    <col min="4616" max="4616" width="21.1640625" style="37" customWidth="1"/>
    <col min="4617" max="4864" width="17.83203125" style="37"/>
    <col min="4865" max="4865" width="24" style="37" bestFit="1" customWidth="1"/>
    <col min="4866" max="4866" width="19.83203125" style="37" customWidth="1"/>
    <col min="4867" max="4868" width="20.33203125" style="37" customWidth="1"/>
    <col min="4869" max="4869" width="19.83203125" style="37" customWidth="1"/>
    <col min="4870" max="4871" width="20.33203125" style="37" customWidth="1"/>
    <col min="4872" max="4872" width="21.1640625" style="37" customWidth="1"/>
    <col min="4873" max="5120" width="17.83203125" style="37"/>
    <col min="5121" max="5121" width="24" style="37" bestFit="1" customWidth="1"/>
    <col min="5122" max="5122" width="19.83203125" style="37" customWidth="1"/>
    <col min="5123" max="5124" width="20.33203125" style="37" customWidth="1"/>
    <col min="5125" max="5125" width="19.83203125" style="37" customWidth="1"/>
    <col min="5126" max="5127" width="20.33203125" style="37" customWidth="1"/>
    <col min="5128" max="5128" width="21.1640625" style="37" customWidth="1"/>
    <col min="5129" max="5376" width="17.83203125" style="37"/>
    <col min="5377" max="5377" width="24" style="37" bestFit="1" customWidth="1"/>
    <col min="5378" max="5378" width="19.83203125" style="37" customWidth="1"/>
    <col min="5379" max="5380" width="20.33203125" style="37" customWidth="1"/>
    <col min="5381" max="5381" width="19.83203125" style="37" customWidth="1"/>
    <col min="5382" max="5383" width="20.33203125" style="37" customWidth="1"/>
    <col min="5384" max="5384" width="21.1640625" style="37" customWidth="1"/>
    <col min="5385" max="5632" width="17.83203125" style="37"/>
    <col min="5633" max="5633" width="24" style="37" bestFit="1" customWidth="1"/>
    <col min="5634" max="5634" width="19.83203125" style="37" customWidth="1"/>
    <col min="5635" max="5636" width="20.33203125" style="37" customWidth="1"/>
    <col min="5637" max="5637" width="19.83203125" style="37" customWidth="1"/>
    <col min="5638" max="5639" width="20.33203125" style="37" customWidth="1"/>
    <col min="5640" max="5640" width="21.1640625" style="37" customWidth="1"/>
    <col min="5641" max="5888" width="17.83203125" style="37"/>
    <col min="5889" max="5889" width="24" style="37" bestFit="1" customWidth="1"/>
    <col min="5890" max="5890" width="19.83203125" style="37" customWidth="1"/>
    <col min="5891" max="5892" width="20.33203125" style="37" customWidth="1"/>
    <col min="5893" max="5893" width="19.83203125" style="37" customWidth="1"/>
    <col min="5894" max="5895" width="20.33203125" style="37" customWidth="1"/>
    <col min="5896" max="5896" width="21.1640625" style="37" customWidth="1"/>
    <col min="5897" max="6144" width="17.83203125" style="37"/>
    <col min="6145" max="6145" width="24" style="37" bestFit="1" customWidth="1"/>
    <col min="6146" max="6146" width="19.83203125" style="37" customWidth="1"/>
    <col min="6147" max="6148" width="20.33203125" style="37" customWidth="1"/>
    <col min="6149" max="6149" width="19.83203125" style="37" customWidth="1"/>
    <col min="6150" max="6151" width="20.33203125" style="37" customWidth="1"/>
    <col min="6152" max="6152" width="21.1640625" style="37" customWidth="1"/>
    <col min="6153" max="6400" width="17.83203125" style="37"/>
    <col min="6401" max="6401" width="24" style="37" bestFit="1" customWidth="1"/>
    <col min="6402" max="6402" width="19.83203125" style="37" customWidth="1"/>
    <col min="6403" max="6404" width="20.33203125" style="37" customWidth="1"/>
    <col min="6405" max="6405" width="19.83203125" style="37" customWidth="1"/>
    <col min="6406" max="6407" width="20.33203125" style="37" customWidth="1"/>
    <col min="6408" max="6408" width="21.1640625" style="37" customWidth="1"/>
    <col min="6409" max="6656" width="17.83203125" style="37"/>
    <col min="6657" max="6657" width="24" style="37" bestFit="1" customWidth="1"/>
    <col min="6658" max="6658" width="19.83203125" style="37" customWidth="1"/>
    <col min="6659" max="6660" width="20.33203125" style="37" customWidth="1"/>
    <col min="6661" max="6661" width="19.83203125" style="37" customWidth="1"/>
    <col min="6662" max="6663" width="20.33203125" style="37" customWidth="1"/>
    <col min="6664" max="6664" width="21.1640625" style="37" customWidth="1"/>
    <col min="6665" max="6912" width="17.83203125" style="37"/>
    <col min="6913" max="6913" width="24" style="37" bestFit="1" customWidth="1"/>
    <col min="6914" max="6914" width="19.83203125" style="37" customWidth="1"/>
    <col min="6915" max="6916" width="20.33203125" style="37" customWidth="1"/>
    <col min="6917" max="6917" width="19.83203125" style="37" customWidth="1"/>
    <col min="6918" max="6919" width="20.33203125" style="37" customWidth="1"/>
    <col min="6920" max="6920" width="21.1640625" style="37" customWidth="1"/>
    <col min="6921" max="7168" width="17.83203125" style="37"/>
    <col min="7169" max="7169" width="24" style="37" bestFit="1" customWidth="1"/>
    <col min="7170" max="7170" width="19.83203125" style="37" customWidth="1"/>
    <col min="7171" max="7172" width="20.33203125" style="37" customWidth="1"/>
    <col min="7173" max="7173" width="19.83203125" style="37" customWidth="1"/>
    <col min="7174" max="7175" width="20.33203125" style="37" customWidth="1"/>
    <col min="7176" max="7176" width="21.1640625" style="37" customWidth="1"/>
    <col min="7177" max="7424" width="17.83203125" style="37"/>
    <col min="7425" max="7425" width="24" style="37" bestFit="1" customWidth="1"/>
    <col min="7426" max="7426" width="19.83203125" style="37" customWidth="1"/>
    <col min="7427" max="7428" width="20.33203125" style="37" customWidth="1"/>
    <col min="7429" max="7429" width="19.83203125" style="37" customWidth="1"/>
    <col min="7430" max="7431" width="20.33203125" style="37" customWidth="1"/>
    <col min="7432" max="7432" width="21.1640625" style="37" customWidth="1"/>
    <col min="7433" max="7680" width="17.83203125" style="37"/>
    <col min="7681" max="7681" width="24" style="37" bestFit="1" customWidth="1"/>
    <col min="7682" max="7682" width="19.83203125" style="37" customWidth="1"/>
    <col min="7683" max="7684" width="20.33203125" style="37" customWidth="1"/>
    <col min="7685" max="7685" width="19.83203125" style="37" customWidth="1"/>
    <col min="7686" max="7687" width="20.33203125" style="37" customWidth="1"/>
    <col min="7688" max="7688" width="21.1640625" style="37" customWidth="1"/>
    <col min="7689" max="7936" width="17.83203125" style="37"/>
    <col min="7937" max="7937" width="24" style="37" bestFit="1" customWidth="1"/>
    <col min="7938" max="7938" width="19.83203125" style="37" customWidth="1"/>
    <col min="7939" max="7940" width="20.33203125" style="37" customWidth="1"/>
    <col min="7941" max="7941" width="19.83203125" style="37" customWidth="1"/>
    <col min="7942" max="7943" width="20.33203125" style="37" customWidth="1"/>
    <col min="7944" max="7944" width="21.1640625" style="37" customWidth="1"/>
    <col min="7945" max="8192" width="17.83203125" style="37"/>
    <col min="8193" max="8193" width="24" style="37" bestFit="1" customWidth="1"/>
    <col min="8194" max="8194" width="19.83203125" style="37" customWidth="1"/>
    <col min="8195" max="8196" width="20.33203125" style="37" customWidth="1"/>
    <col min="8197" max="8197" width="19.83203125" style="37" customWidth="1"/>
    <col min="8198" max="8199" width="20.33203125" style="37" customWidth="1"/>
    <col min="8200" max="8200" width="21.1640625" style="37" customWidth="1"/>
    <col min="8201" max="8448" width="17.83203125" style="37"/>
    <col min="8449" max="8449" width="24" style="37" bestFit="1" customWidth="1"/>
    <col min="8450" max="8450" width="19.83203125" style="37" customWidth="1"/>
    <col min="8451" max="8452" width="20.33203125" style="37" customWidth="1"/>
    <col min="8453" max="8453" width="19.83203125" style="37" customWidth="1"/>
    <col min="8454" max="8455" width="20.33203125" style="37" customWidth="1"/>
    <col min="8456" max="8456" width="21.1640625" style="37" customWidth="1"/>
    <col min="8457" max="8704" width="17.83203125" style="37"/>
    <col min="8705" max="8705" width="24" style="37" bestFit="1" customWidth="1"/>
    <col min="8706" max="8706" width="19.83203125" style="37" customWidth="1"/>
    <col min="8707" max="8708" width="20.33203125" style="37" customWidth="1"/>
    <col min="8709" max="8709" width="19.83203125" style="37" customWidth="1"/>
    <col min="8710" max="8711" width="20.33203125" style="37" customWidth="1"/>
    <col min="8712" max="8712" width="21.1640625" style="37" customWidth="1"/>
    <col min="8713" max="8960" width="17.83203125" style="37"/>
    <col min="8961" max="8961" width="24" style="37" bestFit="1" customWidth="1"/>
    <col min="8962" max="8962" width="19.83203125" style="37" customWidth="1"/>
    <col min="8963" max="8964" width="20.33203125" style="37" customWidth="1"/>
    <col min="8965" max="8965" width="19.83203125" style="37" customWidth="1"/>
    <col min="8966" max="8967" width="20.33203125" style="37" customWidth="1"/>
    <col min="8968" max="8968" width="21.1640625" style="37" customWidth="1"/>
    <col min="8969" max="9216" width="17.83203125" style="37"/>
    <col min="9217" max="9217" width="24" style="37" bestFit="1" customWidth="1"/>
    <col min="9218" max="9218" width="19.83203125" style="37" customWidth="1"/>
    <col min="9219" max="9220" width="20.33203125" style="37" customWidth="1"/>
    <col min="9221" max="9221" width="19.83203125" style="37" customWidth="1"/>
    <col min="9222" max="9223" width="20.33203125" style="37" customWidth="1"/>
    <col min="9224" max="9224" width="21.1640625" style="37" customWidth="1"/>
    <col min="9225" max="9472" width="17.83203125" style="37"/>
    <col min="9473" max="9473" width="24" style="37" bestFit="1" customWidth="1"/>
    <col min="9474" max="9474" width="19.83203125" style="37" customWidth="1"/>
    <col min="9475" max="9476" width="20.33203125" style="37" customWidth="1"/>
    <col min="9477" max="9477" width="19.83203125" style="37" customWidth="1"/>
    <col min="9478" max="9479" width="20.33203125" style="37" customWidth="1"/>
    <col min="9480" max="9480" width="21.1640625" style="37" customWidth="1"/>
    <col min="9481" max="9728" width="17.83203125" style="37"/>
    <col min="9729" max="9729" width="24" style="37" bestFit="1" customWidth="1"/>
    <col min="9730" max="9730" width="19.83203125" style="37" customWidth="1"/>
    <col min="9731" max="9732" width="20.33203125" style="37" customWidth="1"/>
    <col min="9733" max="9733" width="19.83203125" style="37" customWidth="1"/>
    <col min="9734" max="9735" width="20.33203125" style="37" customWidth="1"/>
    <col min="9736" max="9736" width="21.1640625" style="37" customWidth="1"/>
    <col min="9737" max="9984" width="17.83203125" style="37"/>
    <col min="9985" max="9985" width="24" style="37" bestFit="1" customWidth="1"/>
    <col min="9986" max="9986" width="19.83203125" style="37" customWidth="1"/>
    <col min="9987" max="9988" width="20.33203125" style="37" customWidth="1"/>
    <col min="9989" max="9989" width="19.83203125" style="37" customWidth="1"/>
    <col min="9990" max="9991" width="20.33203125" style="37" customWidth="1"/>
    <col min="9992" max="9992" width="21.1640625" style="37" customWidth="1"/>
    <col min="9993" max="10240" width="17.83203125" style="37"/>
    <col min="10241" max="10241" width="24" style="37" bestFit="1" customWidth="1"/>
    <col min="10242" max="10242" width="19.83203125" style="37" customWidth="1"/>
    <col min="10243" max="10244" width="20.33203125" style="37" customWidth="1"/>
    <col min="10245" max="10245" width="19.83203125" style="37" customWidth="1"/>
    <col min="10246" max="10247" width="20.33203125" style="37" customWidth="1"/>
    <col min="10248" max="10248" width="21.1640625" style="37" customWidth="1"/>
    <col min="10249" max="10496" width="17.83203125" style="37"/>
    <col min="10497" max="10497" width="24" style="37" bestFit="1" customWidth="1"/>
    <col min="10498" max="10498" width="19.83203125" style="37" customWidth="1"/>
    <col min="10499" max="10500" width="20.33203125" style="37" customWidth="1"/>
    <col min="10501" max="10501" width="19.83203125" style="37" customWidth="1"/>
    <col min="10502" max="10503" width="20.33203125" style="37" customWidth="1"/>
    <col min="10504" max="10504" width="21.1640625" style="37" customWidth="1"/>
    <col min="10505" max="10752" width="17.83203125" style="37"/>
    <col min="10753" max="10753" width="24" style="37" bestFit="1" customWidth="1"/>
    <col min="10754" max="10754" width="19.83203125" style="37" customWidth="1"/>
    <col min="10755" max="10756" width="20.33203125" style="37" customWidth="1"/>
    <col min="10757" max="10757" width="19.83203125" style="37" customWidth="1"/>
    <col min="10758" max="10759" width="20.33203125" style="37" customWidth="1"/>
    <col min="10760" max="10760" width="21.1640625" style="37" customWidth="1"/>
    <col min="10761" max="11008" width="17.83203125" style="37"/>
    <col min="11009" max="11009" width="24" style="37" bestFit="1" customWidth="1"/>
    <col min="11010" max="11010" width="19.83203125" style="37" customWidth="1"/>
    <col min="11011" max="11012" width="20.33203125" style="37" customWidth="1"/>
    <col min="11013" max="11013" width="19.83203125" style="37" customWidth="1"/>
    <col min="11014" max="11015" width="20.33203125" style="37" customWidth="1"/>
    <col min="11016" max="11016" width="21.1640625" style="37" customWidth="1"/>
    <col min="11017" max="11264" width="17.83203125" style="37"/>
    <col min="11265" max="11265" width="24" style="37" bestFit="1" customWidth="1"/>
    <col min="11266" max="11266" width="19.83203125" style="37" customWidth="1"/>
    <col min="11267" max="11268" width="20.33203125" style="37" customWidth="1"/>
    <col min="11269" max="11269" width="19.83203125" style="37" customWidth="1"/>
    <col min="11270" max="11271" width="20.33203125" style="37" customWidth="1"/>
    <col min="11272" max="11272" width="21.1640625" style="37" customWidth="1"/>
    <col min="11273" max="11520" width="17.83203125" style="37"/>
    <col min="11521" max="11521" width="24" style="37" bestFit="1" customWidth="1"/>
    <col min="11522" max="11522" width="19.83203125" style="37" customWidth="1"/>
    <col min="11523" max="11524" width="20.33203125" style="37" customWidth="1"/>
    <col min="11525" max="11525" width="19.83203125" style="37" customWidth="1"/>
    <col min="11526" max="11527" width="20.33203125" style="37" customWidth="1"/>
    <col min="11528" max="11528" width="21.1640625" style="37" customWidth="1"/>
    <col min="11529" max="11776" width="17.83203125" style="37"/>
    <col min="11777" max="11777" width="24" style="37" bestFit="1" customWidth="1"/>
    <col min="11778" max="11778" width="19.83203125" style="37" customWidth="1"/>
    <col min="11779" max="11780" width="20.33203125" style="37" customWidth="1"/>
    <col min="11781" max="11781" width="19.83203125" style="37" customWidth="1"/>
    <col min="11782" max="11783" width="20.33203125" style="37" customWidth="1"/>
    <col min="11784" max="11784" width="21.1640625" style="37" customWidth="1"/>
    <col min="11785" max="12032" width="17.83203125" style="37"/>
    <col min="12033" max="12033" width="24" style="37" bestFit="1" customWidth="1"/>
    <col min="12034" max="12034" width="19.83203125" style="37" customWidth="1"/>
    <col min="12035" max="12036" width="20.33203125" style="37" customWidth="1"/>
    <col min="12037" max="12037" width="19.83203125" style="37" customWidth="1"/>
    <col min="12038" max="12039" width="20.33203125" style="37" customWidth="1"/>
    <col min="12040" max="12040" width="21.1640625" style="37" customWidth="1"/>
    <col min="12041" max="12288" width="17.83203125" style="37"/>
    <col min="12289" max="12289" width="24" style="37" bestFit="1" customWidth="1"/>
    <col min="12290" max="12290" width="19.83203125" style="37" customWidth="1"/>
    <col min="12291" max="12292" width="20.33203125" style="37" customWidth="1"/>
    <col min="12293" max="12293" width="19.83203125" style="37" customWidth="1"/>
    <col min="12294" max="12295" width="20.33203125" style="37" customWidth="1"/>
    <col min="12296" max="12296" width="21.1640625" style="37" customWidth="1"/>
    <col min="12297" max="12544" width="17.83203125" style="37"/>
    <col min="12545" max="12545" width="24" style="37" bestFit="1" customWidth="1"/>
    <col min="12546" max="12546" width="19.83203125" style="37" customWidth="1"/>
    <col min="12547" max="12548" width="20.33203125" style="37" customWidth="1"/>
    <col min="12549" max="12549" width="19.83203125" style="37" customWidth="1"/>
    <col min="12550" max="12551" width="20.33203125" style="37" customWidth="1"/>
    <col min="12552" max="12552" width="21.1640625" style="37" customWidth="1"/>
    <col min="12553" max="12800" width="17.83203125" style="37"/>
    <col min="12801" max="12801" width="24" style="37" bestFit="1" customWidth="1"/>
    <col min="12802" max="12802" width="19.83203125" style="37" customWidth="1"/>
    <col min="12803" max="12804" width="20.33203125" style="37" customWidth="1"/>
    <col min="12805" max="12805" width="19.83203125" style="37" customWidth="1"/>
    <col min="12806" max="12807" width="20.33203125" style="37" customWidth="1"/>
    <col min="12808" max="12808" width="21.1640625" style="37" customWidth="1"/>
    <col min="12809" max="13056" width="17.83203125" style="37"/>
    <col min="13057" max="13057" width="24" style="37" bestFit="1" customWidth="1"/>
    <col min="13058" max="13058" width="19.83203125" style="37" customWidth="1"/>
    <col min="13059" max="13060" width="20.33203125" style="37" customWidth="1"/>
    <col min="13061" max="13061" width="19.83203125" style="37" customWidth="1"/>
    <col min="13062" max="13063" width="20.33203125" style="37" customWidth="1"/>
    <col min="13064" max="13064" width="21.1640625" style="37" customWidth="1"/>
    <col min="13065" max="13312" width="17.83203125" style="37"/>
    <col min="13313" max="13313" width="24" style="37" bestFit="1" customWidth="1"/>
    <col min="13314" max="13314" width="19.83203125" style="37" customWidth="1"/>
    <col min="13315" max="13316" width="20.33203125" style="37" customWidth="1"/>
    <col min="13317" max="13317" width="19.83203125" style="37" customWidth="1"/>
    <col min="13318" max="13319" width="20.33203125" style="37" customWidth="1"/>
    <col min="13320" max="13320" width="21.1640625" style="37" customWidth="1"/>
    <col min="13321" max="13568" width="17.83203125" style="37"/>
    <col min="13569" max="13569" width="24" style="37" bestFit="1" customWidth="1"/>
    <col min="13570" max="13570" width="19.83203125" style="37" customWidth="1"/>
    <col min="13571" max="13572" width="20.33203125" style="37" customWidth="1"/>
    <col min="13573" max="13573" width="19.83203125" style="37" customWidth="1"/>
    <col min="13574" max="13575" width="20.33203125" style="37" customWidth="1"/>
    <col min="13576" max="13576" width="21.1640625" style="37" customWidth="1"/>
    <col min="13577" max="13824" width="17.83203125" style="37"/>
    <col min="13825" max="13825" width="24" style="37" bestFit="1" customWidth="1"/>
    <col min="13826" max="13826" width="19.83203125" style="37" customWidth="1"/>
    <col min="13827" max="13828" width="20.33203125" style="37" customWidth="1"/>
    <col min="13829" max="13829" width="19.83203125" style="37" customWidth="1"/>
    <col min="13830" max="13831" width="20.33203125" style="37" customWidth="1"/>
    <col min="13832" max="13832" width="21.1640625" style="37" customWidth="1"/>
    <col min="13833" max="14080" width="17.83203125" style="37"/>
    <col min="14081" max="14081" width="24" style="37" bestFit="1" customWidth="1"/>
    <col min="14082" max="14082" width="19.83203125" style="37" customWidth="1"/>
    <col min="14083" max="14084" width="20.33203125" style="37" customWidth="1"/>
    <col min="14085" max="14085" width="19.83203125" style="37" customWidth="1"/>
    <col min="14086" max="14087" width="20.33203125" style="37" customWidth="1"/>
    <col min="14088" max="14088" width="21.1640625" style="37" customWidth="1"/>
    <col min="14089" max="14336" width="17.83203125" style="37"/>
    <col min="14337" max="14337" width="24" style="37" bestFit="1" customWidth="1"/>
    <col min="14338" max="14338" width="19.83203125" style="37" customWidth="1"/>
    <col min="14339" max="14340" width="20.33203125" style="37" customWidth="1"/>
    <col min="14341" max="14341" width="19.83203125" style="37" customWidth="1"/>
    <col min="14342" max="14343" width="20.33203125" style="37" customWidth="1"/>
    <col min="14344" max="14344" width="21.1640625" style="37" customWidth="1"/>
    <col min="14345" max="14592" width="17.83203125" style="37"/>
    <col min="14593" max="14593" width="24" style="37" bestFit="1" customWidth="1"/>
    <col min="14594" max="14594" width="19.83203125" style="37" customWidth="1"/>
    <col min="14595" max="14596" width="20.33203125" style="37" customWidth="1"/>
    <col min="14597" max="14597" width="19.83203125" style="37" customWidth="1"/>
    <col min="14598" max="14599" width="20.33203125" style="37" customWidth="1"/>
    <col min="14600" max="14600" width="21.1640625" style="37" customWidth="1"/>
    <col min="14601" max="14848" width="17.83203125" style="37"/>
    <col min="14849" max="14849" width="24" style="37" bestFit="1" customWidth="1"/>
    <col min="14850" max="14850" width="19.83203125" style="37" customWidth="1"/>
    <col min="14851" max="14852" width="20.33203125" style="37" customWidth="1"/>
    <col min="14853" max="14853" width="19.83203125" style="37" customWidth="1"/>
    <col min="14854" max="14855" width="20.33203125" style="37" customWidth="1"/>
    <col min="14856" max="14856" width="21.1640625" style="37" customWidth="1"/>
    <col min="14857" max="15104" width="17.83203125" style="37"/>
    <col min="15105" max="15105" width="24" style="37" bestFit="1" customWidth="1"/>
    <col min="15106" max="15106" width="19.83203125" style="37" customWidth="1"/>
    <col min="15107" max="15108" width="20.33203125" style="37" customWidth="1"/>
    <col min="15109" max="15109" width="19.83203125" style="37" customWidth="1"/>
    <col min="15110" max="15111" width="20.33203125" style="37" customWidth="1"/>
    <col min="15112" max="15112" width="21.1640625" style="37" customWidth="1"/>
    <col min="15113" max="15360" width="17.83203125" style="37"/>
    <col min="15361" max="15361" width="24" style="37" bestFit="1" customWidth="1"/>
    <col min="15362" max="15362" width="19.83203125" style="37" customWidth="1"/>
    <col min="15363" max="15364" width="20.33203125" style="37" customWidth="1"/>
    <col min="15365" max="15365" width="19.83203125" style="37" customWidth="1"/>
    <col min="15366" max="15367" width="20.33203125" style="37" customWidth="1"/>
    <col min="15368" max="15368" width="21.1640625" style="37" customWidth="1"/>
    <col min="15369" max="15616" width="17.83203125" style="37"/>
    <col min="15617" max="15617" width="24" style="37" bestFit="1" customWidth="1"/>
    <col min="15618" max="15618" width="19.83203125" style="37" customWidth="1"/>
    <col min="15619" max="15620" width="20.33203125" style="37" customWidth="1"/>
    <col min="15621" max="15621" width="19.83203125" style="37" customWidth="1"/>
    <col min="15622" max="15623" width="20.33203125" style="37" customWidth="1"/>
    <col min="15624" max="15624" width="21.1640625" style="37" customWidth="1"/>
    <col min="15625" max="15872" width="17.83203125" style="37"/>
    <col min="15873" max="15873" width="24" style="37" bestFit="1" customWidth="1"/>
    <col min="15874" max="15874" width="19.83203125" style="37" customWidth="1"/>
    <col min="15875" max="15876" width="20.33203125" style="37" customWidth="1"/>
    <col min="15877" max="15877" width="19.83203125" style="37" customWidth="1"/>
    <col min="15878" max="15879" width="20.33203125" style="37" customWidth="1"/>
    <col min="15880" max="15880" width="21.1640625" style="37" customWidth="1"/>
    <col min="15881" max="16128" width="17.83203125" style="37"/>
    <col min="16129" max="16129" width="24" style="37" bestFit="1" customWidth="1"/>
    <col min="16130" max="16130" width="19.83203125" style="37" customWidth="1"/>
    <col min="16131" max="16132" width="20.33203125" style="37" customWidth="1"/>
    <col min="16133" max="16133" width="19.83203125" style="37" customWidth="1"/>
    <col min="16134" max="16135" width="20.33203125" style="37" customWidth="1"/>
    <col min="16136" max="16136" width="21.1640625" style="37" customWidth="1"/>
    <col min="16137" max="16384" width="17.83203125" style="37"/>
  </cols>
  <sheetData>
    <row r="2" spans="2:7" ht="28.5" customHeight="1">
      <c r="B2" s="377" t="s">
        <v>88</v>
      </c>
      <c r="C2" s="377"/>
      <c r="D2" s="377"/>
      <c r="E2" s="377"/>
      <c r="F2" s="377"/>
      <c r="G2" s="377"/>
    </row>
    <row r="3" spans="2:7" ht="19.5" customHeight="1" thickBot="1">
      <c r="B3" s="66"/>
      <c r="C3" s="112"/>
      <c r="D3" s="112"/>
      <c r="E3" s="66"/>
      <c r="F3" s="112"/>
      <c r="G3" s="67" t="s">
        <v>89</v>
      </c>
    </row>
    <row r="4" spans="2:7" ht="23.1" customHeight="1">
      <c r="B4" s="378" t="s">
        <v>90</v>
      </c>
      <c r="C4" s="378"/>
      <c r="D4" s="430"/>
      <c r="E4" s="431" t="s">
        <v>91</v>
      </c>
      <c r="F4" s="378"/>
      <c r="G4" s="378"/>
    </row>
    <row r="5" spans="2:7" ht="23.1" customHeight="1">
      <c r="B5" s="113" t="s">
        <v>92</v>
      </c>
      <c r="C5" s="95" t="s">
        <v>93</v>
      </c>
      <c r="D5" s="114" t="s">
        <v>94</v>
      </c>
      <c r="E5" s="115" t="s">
        <v>92</v>
      </c>
      <c r="F5" s="95" t="s">
        <v>95</v>
      </c>
      <c r="G5" s="95" t="s">
        <v>96</v>
      </c>
    </row>
    <row r="6" spans="2:7" ht="18" customHeight="1">
      <c r="B6" s="116" t="s">
        <v>97</v>
      </c>
      <c r="C6" s="101">
        <v>519544992383</v>
      </c>
      <c r="D6" s="117">
        <v>488445908431</v>
      </c>
      <c r="E6" s="118" t="s">
        <v>97</v>
      </c>
      <c r="F6" s="101">
        <v>519544992383</v>
      </c>
      <c r="G6" s="117">
        <v>475108277214</v>
      </c>
    </row>
    <row r="7" spans="2:7" ht="18" customHeight="1">
      <c r="B7" s="119">
        <v>28</v>
      </c>
      <c r="C7" s="120">
        <v>512649316911</v>
      </c>
      <c r="D7" s="121">
        <v>475143031621</v>
      </c>
      <c r="E7" s="122">
        <v>28</v>
      </c>
      <c r="F7" s="121">
        <v>512649316911</v>
      </c>
      <c r="G7" s="121">
        <v>462004266698</v>
      </c>
    </row>
    <row r="8" spans="2:7" ht="18" customHeight="1">
      <c r="B8" s="119">
        <v>29</v>
      </c>
      <c r="C8" s="120">
        <f>SUM(C10:C24)</f>
        <v>513112108201</v>
      </c>
      <c r="D8" s="121">
        <f>SUM(D10:D24)</f>
        <v>477162472236</v>
      </c>
      <c r="E8" s="122">
        <v>29</v>
      </c>
      <c r="F8" s="121">
        <f>SUM(F10:F23)</f>
        <v>513112108201</v>
      </c>
      <c r="G8" s="121">
        <f>SUM(G10:G23)</f>
        <v>464844549212</v>
      </c>
    </row>
    <row r="9" spans="2:7" ht="6" customHeight="1">
      <c r="B9" s="3"/>
      <c r="C9" s="123"/>
      <c r="D9" s="3"/>
      <c r="E9" s="124"/>
      <c r="F9" s="123"/>
      <c r="G9" s="3"/>
    </row>
    <row r="10" spans="2:7" ht="18" customHeight="1">
      <c r="B10" s="125" t="s">
        <v>98</v>
      </c>
      <c r="C10" s="101">
        <v>76100000000</v>
      </c>
      <c r="D10" s="117">
        <v>78434384877</v>
      </c>
      <c r="E10" s="126" t="s">
        <v>99</v>
      </c>
      <c r="F10" s="101">
        <v>978423000</v>
      </c>
      <c r="G10" s="117">
        <v>966486029</v>
      </c>
    </row>
    <row r="11" spans="2:7" ht="18" customHeight="1">
      <c r="B11" s="127" t="s">
        <v>100</v>
      </c>
      <c r="C11" s="101">
        <v>26183000000</v>
      </c>
      <c r="D11" s="128">
        <v>26184003196</v>
      </c>
      <c r="E11" s="126" t="s">
        <v>101</v>
      </c>
      <c r="F11" s="101">
        <v>35176415732</v>
      </c>
      <c r="G11" s="117">
        <v>33478858254</v>
      </c>
    </row>
    <row r="12" spans="2:7" ht="18" customHeight="1">
      <c r="B12" s="129" t="s">
        <v>102</v>
      </c>
      <c r="C12" s="101">
        <v>11972686000</v>
      </c>
      <c r="D12" s="128">
        <v>12497481000</v>
      </c>
      <c r="E12" s="126" t="s">
        <v>103</v>
      </c>
      <c r="F12" s="101">
        <v>61455454000</v>
      </c>
      <c r="G12" s="117">
        <v>59573479167</v>
      </c>
    </row>
    <row r="13" spans="2:7" ht="18" customHeight="1">
      <c r="B13" s="125" t="s">
        <v>104</v>
      </c>
      <c r="C13" s="101">
        <v>184509000</v>
      </c>
      <c r="D13" s="128">
        <v>184509000</v>
      </c>
      <c r="E13" s="126" t="s">
        <v>105</v>
      </c>
      <c r="F13" s="101">
        <v>28075170000</v>
      </c>
      <c r="G13" s="117">
        <v>26679958954</v>
      </c>
    </row>
    <row r="14" spans="2:7" ht="18" customHeight="1">
      <c r="B14" s="125" t="s">
        <v>106</v>
      </c>
      <c r="C14" s="101">
        <v>148735102000</v>
      </c>
      <c r="D14" s="128">
        <v>149189148000</v>
      </c>
      <c r="E14" s="126" t="s">
        <v>107</v>
      </c>
      <c r="F14" s="101">
        <v>5558443000</v>
      </c>
      <c r="G14" s="117">
        <v>4603577389</v>
      </c>
    </row>
    <row r="15" spans="2:7" ht="18" customHeight="1">
      <c r="B15" s="130" t="s">
        <v>108</v>
      </c>
      <c r="C15" s="101">
        <v>290000000</v>
      </c>
      <c r="D15" s="128">
        <v>248341000</v>
      </c>
      <c r="E15" s="126" t="s">
        <v>109</v>
      </c>
      <c r="F15" s="101">
        <v>37177462706</v>
      </c>
      <c r="G15" s="117">
        <v>29372595765</v>
      </c>
    </row>
    <row r="16" spans="2:7" ht="18" customHeight="1">
      <c r="B16" s="127" t="s">
        <v>110</v>
      </c>
      <c r="C16" s="101">
        <v>933882133</v>
      </c>
      <c r="D16" s="117">
        <v>775650135</v>
      </c>
      <c r="E16" s="126" t="s">
        <v>111</v>
      </c>
      <c r="F16" s="101">
        <v>65467489880</v>
      </c>
      <c r="G16" s="117">
        <v>54640078895</v>
      </c>
    </row>
    <row r="17" spans="2:7" ht="18" customHeight="1">
      <c r="B17" s="127" t="s">
        <v>112</v>
      </c>
      <c r="C17" s="101">
        <v>6026689000</v>
      </c>
      <c r="D17" s="117">
        <v>5903447404</v>
      </c>
      <c r="E17" s="126" t="s">
        <v>113</v>
      </c>
      <c r="F17" s="101">
        <v>65831130883</v>
      </c>
      <c r="G17" s="117">
        <v>45513759669</v>
      </c>
    </row>
    <row r="18" spans="2:7" ht="18" customHeight="1">
      <c r="B18" s="125" t="s">
        <v>114</v>
      </c>
      <c r="C18" s="101">
        <v>69169701197</v>
      </c>
      <c r="D18" s="117">
        <v>53595557099</v>
      </c>
      <c r="E18" s="126" t="s">
        <v>115</v>
      </c>
      <c r="F18" s="101">
        <v>21688281000</v>
      </c>
      <c r="G18" s="117">
        <v>21369806732</v>
      </c>
    </row>
    <row r="19" spans="2:7" ht="18" customHeight="1">
      <c r="B19" s="125" t="s">
        <v>116</v>
      </c>
      <c r="C19" s="101">
        <v>743543000</v>
      </c>
      <c r="D19" s="117">
        <v>752843475</v>
      </c>
      <c r="E19" s="126" t="s">
        <v>117</v>
      </c>
      <c r="F19" s="101">
        <v>83925308000</v>
      </c>
      <c r="G19" s="117">
        <v>82513447861</v>
      </c>
    </row>
    <row r="20" spans="2:7" ht="18" customHeight="1">
      <c r="B20" s="125" t="s">
        <v>118</v>
      </c>
      <c r="C20" s="101">
        <v>101062000</v>
      </c>
      <c r="D20" s="117">
        <v>100927559</v>
      </c>
      <c r="E20" s="126" t="s">
        <v>119</v>
      </c>
      <c r="F20" s="101">
        <v>3631605000</v>
      </c>
      <c r="G20" s="117">
        <v>2209634334</v>
      </c>
    </row>
    <row r="21" spans="2:7" ht="18" customHeight="1">
      <c r="B21" s="125" t="s">
        <v>120</v>
      </c>
      <c r="C21" s="101">
        <v>80439630000</v>
      </c>
      <c r="D21" s="117">
        <v>69020975190</v>
      </c>
      <c r="E21" s="126" t="s">
        <v>121</v>
      </c>
      <c r="F21" s="101">
        <v>76220944000</v>
      </c>
      <c r="G21" s="117">
        <v>76082405692</v>
      </c>
    </row>
    <row r="22" spans="2:7" ht="18" customHeight="1">
      <c r="B22" s="125" t="s">
        <v>122</v>
      </c>
      <c r="C22" s="101">
        <v>13138764094</v>
      </c>
      <c r="D22" s="117">
        <v>13138764923</v>
      </c>
      <c r="E22" s="126" t="s">
        <v>123</v>
      </c>
      <c r="F22" s="101">
        <v>27845981000</v>
      </c>
      <c r="G22" s="117">
        <v>27840460471</v>
      </c>
    </row>
    <row r="23" spans="2:7" ht="18" customHeight="1">
      <c r="B23" s="125" t="s">
        <v>124</v>
      </c>
      <c r="C23" s="101">
        <v>16784539777</v>
      </c>
      <c r="D23" s="117">
        <v>16346439378</v>
      </c>
      <c r="E23" s="126" t="s">
        <v>125</v>
      </c>
      <c r="F23" s="101">
        <v>80000000</v>
      </c>
      <c r="G23" s="100">
        <v>0</v>
      </c>
    </row>
    <row r="24" spans="2:7" ht="18" customHeight="1" thickBot="1">
      <c r="B24" s="131" t="s">
        <v>126</v>
      </c>
      <c r="C24" s="109">
        <v>62309000000</v>
      </c>
      <c r="D24" s="110">
        <v>50790000000</v>
      </c>
      <c r="E24" s="132"/>
      <c r="F24" s="109"/>
      <c r="G24" s="110"/>
    </row>
    <row r="25" spans="2:7" ht="16.5" customHeight="1">
      <c r="B25" s="5" t="s">
        <v>127</v>
      </c>
      <c r="C25" s="3"/>
      <c r="D25" s="5"/>
      <c r="E25" s="5"/>
      <c r="F25" s="3"/>
      <c r="G25" s="3"/>
    </row>
    <row r="26" spans="2:7">
      <c r="D26" s="133"/>
      <c r="E26" s="133"/>
      <c r="F26" s="133"/>
      <c r="G26" s="133"/>
    </row>
  </sheetData>
  <mergeCells count="3">
    <mergeCell ref="B2:G2"/>
    <mergeCell ref="B4:D4"/>
    <mergeCell ref="E4:G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  <rowBreaks count="1" manualBreakCount="1">
    <brk id="25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E61"/>
  <sheetViews>
    <sheetView showGridLines="0" defaultGridColor="0" view="pageBreakPreview" topLeftCell="A37" colorId="22" zoomScaleNormal="87" zoomScaleSheetLayoutView="100" workbookViewId="0">
      <selection activeCell="D50" sqref="D50"/>
    </sheetView>
  </sheetViews>
  <sheetFormatPr defaultColWidth="17.83203125" defaultRowHeight="13.5"/>
  <cols>
    <col min="1" max="1" width="18.33203125" style="37" bestFit="1" customWidth="1"/>
    <col min="2" max="2" width="38.1640625" style="37" customWidth="1"/>
    <col min="3" max="5" width="27.83203125" style="37" customWidth="1"/>
    <col min="6" max="6" width="21.1640625" style="37" customWidth="1"/>
    <col min="7" max="256" width="17.83203125" style="37"/>
    <col min="257" max="257" width="18.33203125" style="37" bestFit="1" customWidth="1"/>
    <col min="258" max="258" width="38.1640625" style="37" customWidth="1"/>
    <col min="259" max="261" width="27.83203125" style="37" customWidth="1"/>
    <col min="262" max="262" width="21.1640625" style="37" customWidth="1"/>
    <col min="263" max="512" width="17.83203125" style="37"/>
    <col min="513" max="513" width="18.33203125" style="37" bestFit="1" customWidth="1"/>
    <col min="514" max="514" width="38.1640625" style="37" customWidth="1"/>
    <col min="515" max="517" width="27.83203125" style="37" customWidth="1"/>
    <col min="518" max="518" width="21.1640625" style="37" customWidth="1"/>
    <col min="519" max="768" width="17.83203125" style="37"/>
    <col min="769" max="769" width="18.33203125" style="37" bestFit="1" customWidth="1"/>
    <col min="770" max="770" width="38.1640625" style="37" customWidth="1"/>
    <col min="771" max="773" width="27.83203125" style="37" customWidth="1"/>
    <col min="774" max="774" width="21.1640625" style="37" customWidth="1"/>
    <col min="775" max="1024" width="17.83203125" style="37"/>
    <col min="1025" max="1025" width="18.33203125" style="37" bestFit="1" customWidth="1"/>
    <col min="1026" max="1026" width="38.1640625" style="37" customWidth="1"/>
    <col min="1027" max="1029" width="27.83203125" style="37" customWidth="1"/>
    <col min="1030" max="1030" width="21.1640625" style="37" customWidth="1"/>
    <col min="1031" max="1280" width="17.83203125" style="37"/>
    <col min="1281" max="1281" width="18.33203125" style="37" bestFit="1" customWidth="1"/>
    <col min="1282" max="1282" width="38.1640625" style="37" customWidth="1"/>
    <col min="1283" max="1285" width="27.83203125" style="37" customWidth="1"/>
    <col min="1286" max="1286" width="21.1640625" style="37" customWidth="1"/>
    <col min="1287" max="1536" width="17.83203125" style="37"/>
    <col min="1537" max="1537" width="18.33203125" style="37" bestFit="1" customWidth="1"/>
    <col min="1538" max="1538" width="38.1640625" style="37" customWidth="1"/>
    <col min="1539" max="1541" width="27.83203125" style="37" customWidth="1"/>
    <col min="1542" max="1542" width="21.1640625" style="37" customWidth="1"/>
    <col min="1543" max="1792" width="17.83203125" style="37"/>
    <col min="1793" max="1793" width="18.33203125" style="37" bestFit="1" customWidth="1"/>
    <col min="1794" max="1794" width="38.1640625" style="37" customWidth="1"/>
    <col min="1795" max="1797" width="27.83203125" style="37" customWidth="1"/>
    <col min="1798" max="1798" width="21.1640625" style="37" customWidth="1"/>
    <col min="1799" max="2048" width="17.83203125" style="37"/>
    <col min="2049" max="2049" width="18.33203125" style="37" bestFit="1" customWidth="1"/>
    <col min="2050" max="2050" width="38.1640625" style="37" customWidth="1"/>
    <col min="2051" max="2053" width="27.83203125" style="37" customWidth="1"/>
    <col min="2054" max="2054" width="21.1640625" style="37" customWidth="1"/>
    <col min="2055" max="2304" width="17.83203125" style="37"/>
    <col min="2305" max="2305" width="18.33203125" style="37" bestFit="1" customWidth="1"/>
    <col min="2306" max="2306" width="38.1640625" style="37" customWidth="1"/>
    <col min="2307" max="2309" width="27.83203125" style="37" customWidth="1"/>
    <col min="2310" max="2310" width="21.1640625" style="37" customWidth="1"/>
    <col min="2311" max="2560" width="17.83203125" style="37"/>
    <col min="2561" max="2561" width="18.33203125" style="37" bestFit="1" customWidth="1"/>
    <col min="2562" max="2562" width="38.1640625" style="37" customWidth="1"/>
    <col min="2563" max="2565" width="27.83203125" style="37" customWidth="1"/>
    <col min="2566" max="2566" width="21.1640625" style="37" customWidth="1"/>
    <col min="2567" max="2816" width="17.83203125" style="37"/>
    <col min="2817" max="2817" width="18.33203125" style="37" bestFit="1" customWidth="1"/>
    <col min="2818" max="2818" width="38.1640625" style="37" customWidth="1"/>
    <col min="2819" max="2821" width="27.83203125" style="37" customWidth="1"/>
    <col min="2822" max="2822" width="21.1640625" style="37" customWidth="1"/>
    <col min="2823" max="3072" width="17.83203125" style="37"/>
    <col min="3073" max="3073" width="18.33203125" style="37" bestFit="1" customWidth="1"/>
    <col min="3074" max="3074" width="38.1640625" style="37" customWidth="1"/>
    <col min="3075" max="3077" width="27.83203125" style="37" customWidth="1"/>
    <col min="3078" max="3078" width="21.1640625" style="37" customWidth="1"/>
    <col min="3079" max="3328" width="17.83203125" style="37"/>
    <col min="3329" max="3329" width="18.33203125" style="37" bestFit="1" customWidth="1"/>
    <col min="3330" max="3330" width="38.1640625" style="37" customWidth="1"/>
    <col min="3331" max="3333" width="27.83203125" style="37" customWidth="1"/>
    <col min="3334" max="3334" width="21.1640625" style="37" customWidth="1"/>
    <col min="3335" max="3584" width="17.83203125" style="37"/>
    <col min="3585" max="3585" width="18.33203125" style="37" bestFit="1" customWidth="1"/>
    <col min="3586" max="3586" width="38.1640625" style="37" customWidth="1"/>
    <col min="3587" max="3589" width="27.83203125" style="37" customWidth="1"/>
    <col min="3590" max="3590" width="21.1640625" style="37" customWidth="1"/>
    <col min="3591" max="3840" width="17.83203125" style="37"/>
    <col min="3841" max="3841" width="18.33203125" style="37" bestFit="1" customWidth="1"/>
    <col min="3842" max="3842" width="38.1640625" style="37" customWidth="1"/>
    <col min="3843" max="3845" width="27.83203125" style="37" customWidth="1"/>
    <col min="3846" max="3846" width="21.1640625" style="37" customWidth="1"/>
    <col min="3847" max="4096" width="17.83203125" style="37"/>
    <col min="4097" max="4097" width="18.33203125" style="37" bestFit="1" customWidth="1"/>
    <col min="4098" max="4098" width="38.1640625" style="37" customWidth="1"/>
    <col min="4099" max="4101" width="27.83203125" style="37" customWidth="1"/>
    <col min="4102" max="4102" width="21.1640625" style="37" customWidth="1"/>
    <col min="4103" max="4352" width="17.83203125" style="37"/>
    <col min="4353" max="4353" width="18.33203125" style="37" bestFit="1" customWidth="1"/>
    <col min="4354" max="4354" width="38.1640625" style="37" customWidth="1"/>
    <col min="4355" max="4357" width="27.83203125" style="37" customWidth="1"/>
    <col min="4358" max="4358" width="21.1640625" style="37" customWidth="1"/>
    <col min="4359" max="4608" width="17.83203125" style="37"/>
    <col min="4609" max="4609" width="18.33203125" style="37" bestFit="1" customWidth="1"/>
    <col min="4610" max="4610" width="38.1640625" style="37" customWidth="1"/>
    <col min="4611" max="4613" width="27.83203125" style="37" customWidth="1"/>
    <col min="4614" max="4614" width="21.1640625" style="37" customWidth="1"/>
    <col min="4615" max="4864" width="17.83203125" style="37"/>
    <col min="4865" max="4865" width="18.33203125" style="37" bestFit="1" customWidth="1"/>
    <col min="4866" max="4866" width="38.1640625" style="37" customWidth="1"/>
    <col min="4867" max="4869" width="27.83203125" style="37" customWidth="1"/>
    <col min="4870" max="4870" width="21.1640625" style="37" customWidth="1"/>
    <col min="4871" max="5120" width="17.83203125" style="37"/>
    <col min="5121" max="5121" width="18.33203125" style="37" bestFit="1" customWidth="1"/>
    <col min="5122" max="5122" width="38.1640625" style="37" customWidth="1"/>
    <col min="5123" max="5125" width="27.83203125" style="37" customWidth="1"/>
    <col min="5126" max="5126" width="21.1640625" style="37" customWidth="1"/>
    <col min="5127" max="5376" width="17.83203125" style="37"/>
    <col min="5377" max="5377" width="18.33203125" style="37" bestFit="1" customWidth="1"/>
    <col min="5378" max="5378" width="38.1640625" style="37" customWidth="1"/>
    <col min="5379" max="5381" width="27.83203125" style="37" customWidth="1"/>
    <col min="5382" max="5382" width="21.1640625" style="37" customWidth="1"/>
    <col min="5383" max="5632" width="17.83203125" style="37"/>
    <col min="5633" max="5633" width="18.33203125" style="37" bestFit="1" customWidth="1"/>
    <col min="5634" max="5634" width="38.1640625" style="37" customWidth="1"/>
    <col min="5635" max="5637" width="27.83203125" style="37" customWidth="1"/>
    <col min="5638" max="5638" width="21.1640625" style="37" customWidth="1"/>
    <col min="5639" max="5888" width="17.83203125" style="37"/>
    <col min="5889" max="5889" width="18.33203125" style="37" bestFit="1" customWidth="1"/>
    <col min="5890" max="5890" width="38.1640625" style="37" customWidth="1"/>
    <col min="5891" max="5893" width="27.83203125" style="37" customWidth="1"/>
    <col min="5894" max="5894" width="21.1640625" style="37" customWidth="1"/>
    <col min="5895" max="6144" width="17.83203125" style="37"/>
    <col min="6145" max="6145" width="18.33203125" style="37" bestFit="1" customWidth="1"/>
    <col min="6146" max="6146" width="38.1640625" style="37" customWidth="1"/>
    <col min="6147" max="6149" width="27.83203125" style="37" customWidth="1"/>
    <col min="6150" max="6150" width="21.1640625" style="37" customWidth="1"/>
    <col min="6151" max="6400" width="17.83203125" style="37"/>
    <col min="6401" max="6401" width="18.33203125" style="37" bestFit="1" customWidth="1"/>
    <col min="6402" max="6402" width="38.1640625" style="37" customWidth="1"/>
    <col min="6403" max="6405" width="27.83203125" style="37" customWidth="1"/>
    <col min="6406" max="6406" width="21.1640625" style="37" customWidth="1"/>
    <col min="6407" max="6656" width="17.83203125" style="37"/>
    <col min="6657" max="6657" width="18.33203125" style="37" bestFit="1" customWidth="1"/>
    <col min="6658" max="6658" width="38.1640625" style="37" customWidth="1"/>
    <col min="6659" max="6661" width="27.83203125" style="37" customWidth="1"/>
    <col min="6662" max="6662" width="21.1640625" style="37" customWidth="1"/>
    <col min="6663" max="6912" width="17.83203125" style="37"/>
    <col min="6913" max="6913" width="18.33203125" style="37" bestFit="1" customWidth="1"/>
    <col min="6914" max="6914" width="38.1640625" style="37" customWidth="1"/>
    <col min="6915" max="6917" width="27.83203125" style="37" customWidth="1"/>
    <col min="6918" max="6918" width="21.1640625" style="37" customWidth="1"/>
    <col min="6919" max="7168" width="17.83203125" style="37"/>
    <col min="7169" max="7169" width="18.33203125" style="37" bestFit="1" customWidth="1"/>
    <col min="7170" max="7170" width="38.1640625" style="37" customWidth="1"/>
    <col min="7171" max="7173" width="27.83203125" style="37" customWidth="1"/>
    <col min="7174" max="7174" width="21.1640625" style="37" customWidth="1"/>
    <col min="7175" max="7424" width="17.83203125" style="37"/>
    <col min="7425" max="7425" width="18.33203125" style="37" bestFit="1" customWidth="1"/>
    <col min="7426" max="7426" width="38.1640625" style="37" customWidth="1"/>
    <col min="7427" max="7429" width="27.83203125" style="37" customWidth="1"/>
    <col min="7430" max="7430" width="21.1640625" style="37" customWidth="1"/>
    <col min="7431" max="7680" width="17.83203125" style="37"/>
    <col min="7681" max="7681" width="18.33203125" style="37" bestFit="1" customWidth="1"/>
    <col min="7682" max="7682" width="38.1640625" style="37" customWidth="1"/>
    <col min="7683" max="7685" width="27.83203125" style="37" customWidth="1"/>
    <col min="7686" max="7686" width="21.1640625" style="37" customWidth="1"/>
    <col min="7687" max="7936" width="17.83203125" style="37"/>
    <col min="7937" max="7937" width="18.33203125" style="37" bestFit="1" customWidth="1"/>
    <col min="7938" max="7938" width="38.1640625" style="37" customWidth="1"/>
    <col min="7939" max="7941" width="27.83203125" style="37" customWidth="1"/>
    <col min="7942" max="7942" width="21.1640625" style="37" customWidth="1"/>
    <col min="7943" max="8192" width="17.83203125" style="37"/>
    <col min="8193" max="8193" width="18.33203125" style="37" bestFit="1" customWidth="1"/>
    <col min="8194" max="8194" width="38.1640625" style="37" customWidth="1"/>
    <col min="8195" max="8197" width="27.83203125" style="37" customWidth="1"/>
    <col min="8198" max="8198" width="21.1640625" style="37" customWidth="1"/>
    <col min="8199" max="8448" width="17.83203125" style="37"/>
    <col min="8449" max="8449" width="18.33203125" style="37" bestFit="1" customWidth="1"/>
    <col min="8450" max="8450" width="38.1640625" style="37" customWidth="1"/>
    <col min="8451" max="8453" width="27.83203125" style="37" customWidth="1"/>
    <col min="8454" max="8454" width="21.1640625" style="37" customWidth="1"/>
    <col min="8455" max="8704" width="17.83203125" style="37"/>
    <col min="8705" max="8705" width="18.33203125" style="37" bestFit="1" customWidth="1"/>
    <col min="8706" max="8706" width="38.1640625" style="37" customWidth="1"/>
    <col min="8707" max="8709" width="27.83203125" style="37" customWidth="1"/>
    <col min="8710" max="8710" width="21.1640625" style="37" customWidth="1"/>
    <col min="8711" max="8960" width="17.83203125" style="37"/>
    <col min="8961" max="8961" width="18.33203125" style="37" bestFit="1" customWidth="1"/>
    <col min="8962" max="8962" width="38.1640625" style="37" customWidth="1"/>
    <col min="8963" max="8965" width="27.83203125" style="37" customWidth="1"/>
    <col min="8966" max="8966" width="21.1640625" style="37" customWidth="1"/>
    <col min="8967" max="9216" width="17.83203125" style="37"/>
    <col min="9217" max="9217" width="18.33203125" style="37" bestFit="1" customWidth="1"/>
    <col min="9218" max="9218" width="38.1640625" style="37" customWidth="1"/>
    <col min="9219" max="9221" width="27.83203125" style="37" customWidth="1"/>
    <col min="9222" max="9222" width="21.1640625" style="37" customWidth="1"/>
    <col min="9223" max="9472" width="17.83203125" style="37"/>
    <col min="9473" max="9473" width="18.33203125" style="37" bestFit="1" customWidth="1"/>
    <col min="9474" max="9474" width="38.1640625" style="37" customWidth="1"/>
    <col min="9475" max="9477" width="27.83203125" style="37" customWidth="1"/>
    <col min="9478" max="9478" width="21.1640625" style="37" customWidth="1"/>
    <col min="9479" max="9728" width="17.83203125" style="37"/>
    <col min="9729" max="9729" width="18.33203125" style="37" bestFit="1" customWidth="1"/>
    <col min="9730" max="9730" width="38.1640625" style="37" customWidth="1"/>
    <col min="9731" max="9733" width="27.83203125" style="37" customWidth="1"/>
    <col min="9734" max="9734" width="21.1640625" style="37" customWidth="1"/>
    <col min="9735" max="9984" width="17.83203125" style="37"/>
    <col min="9985" max="9985" width="18.33203125" style="37" bestFit="1" customWidth="1"/>
    <col min="9986" max="9986" width="38.1640625" style="37" customWidth="1"/>
    <col min="9987" max="9989" width="27.83203125" style="37" customWidth="1"/>
    <col min="9990" max="9990" width="21.1640625" style="37" customWidth="1"/>
    <col min="9991" max="10240" width="17.83203125" style="37"/>
    <col min="10241" max="10241" width="18.33203125" style="37" bestFit="1" customWidth="1"/>
    <col min="10242" max="10242" width="38.1640625" style="37" customWidth="1"/>
    <col min="10243" max="10245" width="27.83203125" style="37" customWidth="1"/>
    <col min="10246" max="10246" width="21.1640625" style="37" customWidth="1"/>
    <col min="10247" max="10496" width="17.83203125" style="37"/>
    <col min="10497" max="10497" width="18.33203125" style="37" bestFit="1" customWidth="1"/>
    <col min="10498" max="10498" width="38.1640625" style="37" customWidth="1"/>
    <col min="10499" max="10501" width="27.83203125" style="37" customWidth="1"/>
    <col min="10502" max="10502" width="21.1640625" style="37" customWidth="1"/>
    <col min="10503" max="10752" width="17.83203125" style="37"/>
    <col min="10753" max="10753" width="18.33203125" style="37" bestFit="1" customWidth="1"/>
    <col min="10754" max="10754" width="38.1640625" style="37" customWidth="1"/>
    <col min="10755" max="10757" width="27.83203125" style="37" customWidth="1"/>
    <col min="10758" max="10758" width="21.1640625" style="37" customWidth="1"/>
    <col min="10759" max="11008" width="17.83203125" style="37"/>
    <col min="11009" max="11009" width="18.33203125" style="37" bestFit="1" customWidth="1"/>
    <col min="11010" max="11010" width="38.1640625" style="37" customWidth="1"/>
    <col min="11011" max="11013" width="27.83203125" style="37" customWidth="1"/>
    <col min="11014" max="11014" width="21.1640625" style="37" customWidth="1"/>
    <col min="11015" max="11264" width="17.83203125" style="37"/>
    <col min="11265" max="11265" width="18.33203125" style="37" bestFit="1" customWidth="1"/>
    <col min="11266" max="11266" width="38.1640625" style="37" customWidth="1"/>
    <col min="11267" max="11269" width="27.83203125" style="37" customWidth="1"/>
    <col min="11270" max="11270" width="21.1640625" style="37" customWidth="1"/>
    <col min="11271" max="11520" width="17.83203125" style="37"/>
    <col min="11521" max="11521" width="18.33203125" style="37" bestFit="1" customWidth="1"/>
    <col min="11522" max="11522" width="38.1640625" style="37" customWidth="1"/>
    <col min="11523" max="11525" width="27.83203125" style="37" customWidth="1"/>
    <col min="11526" max="11526" width="21.1640625" style="37" customWidth="1"/>
    <col min="11527" max="11776" width="17.83203125" style="37"/>
    <col min="11777" max="11777" width="18.33203125" style="37" bestFit="1" customWidth="1"/>
    <col min="11778" max="11778" width="38.1640625" style="37" customWidth="1"/>
    <col min="11779" max="11781" width="27.83203125" style="37" customWidth="1"/>
    <col min="11782" max="11782" width="21.1640625" style="37" customWidth="1"/>
    <col min="11783" max="12032" width="17.83203125" style="37"/>
    <col min="12033" max="12033" width="18.33203125" style="37" bestFit="1" customWidth="1"/>
    <col min="12034" max="12034" width="38.1640625" style="37" customWidth="1"/>
    <col min="12035" max="12037" width="27.83203125" style="37" customWidth="1"/>
    <col min="12038" max="12038" width="21.1640625" style="37" customWidth="1"/>
    <col min="12039" max="12288" width="17.83203125" style="37"/>
    <col min="12289" max="12289" width="18.33203125" style="37" bestFit="1" customWidth="1"/>
    <col min="12290" max="12290" width="38.1640625" style="37" customWidth="1"/>
    <col min="12291" max="12293" width="27.83203125" style="37" customWidth="1"/>
    <col min="12294" max="12294" width="21.1640625" style="37" customWidth="1"/>
    <col min="12295" max="12544" width="17.83203125" style="37"/>
    <col min="12545" max="12545" width="18.33203125" style="37" bestFit="1" customWidth="1"/>
    <col min="12546" max="12546" width="38.1640625" style="37" customWidth="1"/>
    <col min="12547" max="12549" width="27.83203125" style="37" customWidth="1"/>
    <col min="12550" max="12550" width="21.1640625" style="37" customWidth="1"/>
    <col min="12551" max="12800" width="17.83203125" style="37"/>
    <col min="12801" max="12801" width="18.33203125" style="37" bestFit="1" customWidth="1"/>
    <col min="12802" max="12802" width="38.1640625" style="37" customWidth="1"/>
    <col min="12803" max="12805" width="27.83203125" style="37" customWidth="1"/>
    <col min="12806" max="12806" width="21.1640625" style="37" customWidth="1"/>
    <col min="12807" max="13056" width="17.83203125" style="37"/>
    <col min="13057" max="13057" width="18.33203125" style="37" bestFit="1" customWidth="1"/>
    <col min="13058" max="13058" width="38.1640625" style="37" customWidth="1"/>
    <col min="13059" max="13061" width="27.83203125" style="37" customWidth="1"/>
    <col min="13062" max="13062" width="21.1640625" style="37" customWidth="1"/>
    <col min="13063" max="13312" width="17.83203125" style="37"/>
    <col min="13313" max="13313" width="18.33203125" style="37" bestFit="1" customWidth="1"/>
    <col min="13314" max="13314" width="38.1640625" style="37" customWidth="1"/>
    <col min="13315" max="13317" width="27.83203125" style="37" customWidth="1"/>
    <col min="13318" max="13318" width="21.1640625" style="37" customWidth="1"/>
    <col min="13319" max="13568" width="17.83203125" style="37"/>
    <col min="13569" max="13569" width="18.33203125" style="37" bestFit="1" customWidth="1"/>
    <col min="13570" max="13570" width="38.1640625" style="37" customWidth="1"/>
    <col min="13571" max="13573" width="27.83203125" style="37" customWidth="1"/>
    <col min="13574" max="13574" width="21.1640625" style="37" customWidth="1"/>
    <col min="13575" max="13824" width="17.83203125" style="37"/>
    <col min="13825" max="13825" width="18.33203125" style="37" bestFit="1" customWidth="1"/>
    <col min="13826" max="13826" width="38.1640625" style="37" customWidth="1"/>
    <col min="13827" max="13829" width="27.83203125" style="37" customWidth="1"/>
    <col min="13830" max="13830" width="21.1640625" style="37" customWidth="1"/>
    <col min="13831" max="14080" width="17.83203125" style="37"/>
    <col min="14081" max="14081" width="18.33203125" style="37" bestFit="1" customWidth="1"/>
    <col min="14082" max="14082" width="38.1640625" style="37" customWidth="1"/>
    <col min="14083" max="14085" width="27.83203125" style="37" customWidth="1"/>
    <col min="14086" max="14086" width="21.1640625" style="37" customWidth="1"/>
    <col min="14087" max="14336" width="17.83203125" style="37"/>
    <col min="14337" max="14337" width="18.33203125" style="37" bestFit="1" customWidth="1"/>
    <col min="14338" max="14338" width="38.1640625" style="37" customWidth="1"/>
    <col min="14339" max="14341" width="27.83203125" style="37" customWidth="1"/>
    <col min="14342" max="14342" width="21.1640625" style="37" customWidth="1"/>
    <col min="14343" max="14592" width="17.83203125" style="37"/>
    <col min="14593" max="14593" width="18.33203125" style="37" bestFit="1" customWidth="1"/>
    <col min="14594" max="14594" width="38.1640625" style="37" customWidth="1"/>
    <col min="14595" max="14597" width="27.83203125" style="37" customWidth="1"/>
    <col min="14598" max="14598" width="21.1640625" style="37" customWidth="1"/>
    <col min="14599" max="14848" width="17.83203125" style="37"/>
    <col min="14849" max="14849" width="18.33203125" style="37" bestFit="1" customWidth="1"/>
    <col min="14850" max="14850" width="38.1640625" style="37" customWidth="1"/>
    <col min="14851" max="14853" width="27.83203125" style="37" customWidth="1"/>
    <col min="14854" max="14854" width="21.1640625" style="37" customWidth="1"/>
    <col min="14855" max="15104" width="17.83203125" style="37"/>
    <col min="15105" max="15105" width="18.33203125" style="37" bestFit="1" customWidth="1"/>
    <col min="15106" max="15106" width="38.1640625" style="37" customWidth="1"/>
    <col min="15107" max="15109" width="27.83203125" style="37" customWidth="1"/>
    <col min="15110" max="15110" width="21.1640625" style="37" customWidth="1"/>
    <col min="15111" max="15360" width="17.83203125" style="37"/>
    <col min="15361" max="15361" width="18.33203125" style="37" bestFit="1" customWidth="1"/>
    <col min="15362" max="15362" width="38.1640625" style="37" customWidth="1"/>
    <col min="15363" max="15365" width="27.83203125" style="37" customWidth="1"/>
    <col min="15366" max="15366" width="21.1640625" style="37" customWidth="1"/>
    <col min="15367" max="15616" width="17.83203125" style="37"/>
    <col min="15617" max="15617" width="18.33203125" style="37" bestFit="1" customWidth="1"/>
    <col min="15618" max="15618" width="38.1640625" style="37" customWidth="1"/>
    <col min="15619" max="15621" width="27.83203125" style="37" customWidth="1"/>
    <col min="15622" max="15622" width="21.1640625" style="37" customWidth="1"/>
    <col min="15623" max="15872" width="17.83203125" style="37"/>
    <col min="15873" max="15873" width="18.33203125" style="37" bestFit="1" customWidth="1"/>
    <col min="15874" max="15874" width="38.1640625" style="37" customWidth="1"/>
    <col min="15875" max="15877" width="27.83203125" style="37" customWidth="1"/>
    <col min="15878" max="15878" width="21.1640625" style="37" customWidth="1"/>
    <col min="15879" max="16128" width="17.83203125" style="37"/>
    <col min="16129" max="16129" width="18.33203125" style="37" bestFit="1" customWidth="1"/>
    <col min="16130" max="16130" width="38.1640625" style="37" customWidth="1"/>
    <col min="16131" max="16133" width="27.83203125" style="37" customWidth="1"/>
    <col min="16134" max="16134" width="21.1640625" style="37" customWidth="1"/>
    <col min="16135" max="16384" width="17.83203125" style="37"/>
  </cols>
  <sheetData>
    <row r="1" spans="1:5">
      <c r="D1" s="133"/>
    </row>
    <row r="2" spans="1:5" ht="23.25" customHeight="1"/>
    <row r="3" spans="1:5" ht="28.5" customHeight="1">
      <c r="A3" s="39"/>
      <c r="B3" s="377" t="s">
        <v>128</v>
      </c>
      <c r="C3" s="377"/>
      <c r="D3" s="377"/>
      <c r="E3" s="377"/>
    </row>
    <row r="4" spans="1:5" s="40" customFormat="1" ht="15" customHeight="1" thickBot="1">
      <c r="B4" s="66"/>
      <c r="C4" s="66"/>
      <c r="D4" s="66"/>
      <c r="E4" s="67" t="s">
        <v>63</v>
      </c>
    </row>
    <row r="5" spans="1:5" ht="21.75" customHeight="1">
      <c r="B5" s="134" t="s">
        <v>129</v>
      </c>
      <c r="C5" s="135" t="s">
        <v>130</v>
      </c>
      <c r="D5" s="135" t="s">
        <v>131</v>
      </c>
      <c r="E5" s="136" t="s">
        <v>132</v>
      </c>
    </row>
    <row r="6" spans="1:5" ht="15.75" customHeight="1">
      <c r="B6" s="137" t="s">
        <v>133</v>
      </c>
      <c r="C6" s="101">
        <v>286218095590</v>
      </c>
      <c r="D6" s="117">
        <v>273206113604</v>
      </c>
      <c r="E6" s="138">
        <v>259875691540</v>
      </c>
    </row>
    <row r="7" spans="1:5" ht="15.75" customHeight="1">
      <c r="B7" s="137">
        <v>28</v>
      </c>
      <c r="C7" s="96">
        <v>288608951270</v>
      </c>
      <c r="D7" s="138">
        <v>273658761983</v>
      </c>
      <c r="E7" s="138">
        <v>264101881196</v>
      </c>
    </row>
    <row r="8" spans="1:5" ht="15.75" customHeight="1">
      <c r="B8" s="137">
        <v>29</v>
      </c>
      <c r="C8" s="96">
        <f>SUM(C10:C28)</f>
        <v>299531527657</v>
      </c>
      <c r="D8" s="138">
        <f>SUM(D10:D28)</f>
        <v>283748225772</v>
      </c>
      <c r="E8" s="138">
        <f>SUM(E10:E28)</f>
        <v>273420716910</v>
      </c>
    </row>
    <row r="9" spans="1:5" ht="6" customHeight="1">
      <c r="B9" s="103"/>
      <c r="C9" s="123"/>
      <c r="D9" s="3"/>
      <c r="E9" s="3"/>
    </row>
    <row r="10" spans="1:5" ht="15.75" customHeight="1">
      <c r="B10" s="104" t="s">
        <v>134</v>
      </c>
      <c r="C10" s="101">
        <v>1323717000</v>
      </c>
      <c r="D10" s="117">
        <v>1726262913</v>
      </c>
      <c r="E10" s="117">
        <v>1169293392</v>
      </c>
    </row>
    <row r="11" spans="1:5" ht="15.75" customHeight="1">
      <c r="B11" s="104" t="s">
        <v>135</v>
      </c>
      <c r="C11" s="101">
        <v>1745983000</v>
      </c>
      <c r="D11" s="117">
        <v>4756922292</v>
      </c>
      <c r="E11" s="121">
        <v>697736840</v>
      </c>
    </row>
    <row r="12" spans="1:5" ht="15.75" customHeight="1">
      <c r="B12" s="104" t="s">
        <v>136</v>
      </c>
      <c r="C12" s="101">
        <v>231687000</v>
      </c>
      <c r="D12" s="117">
        <v>228641210</v>
      </c>
      <c r="E12" s="117">
        <v>228641168</v>
      </c>
    </row>
    <row r="13" spans="1:5" ht="15.75" customHeight="1">
      <c r="B13" s="104" t="s">
        <v>137</v>
      </c>
      <c r="C13" s="101">
        <v>165668000</v>
      </c>
      <c r="D13" s="117">
        <v>301748999</v>
      </c>
      <c r="E13" s="117">
        <v>85488850</v>
      </c>
    </row>
    <row r="14" spans="1:5" ht="15.75" customHeight="1">
      <c r="B14" s="104" t="s">
        <v>138</v>
      </c>
      <c r="C14" s="101">
        <v>129908262000</v>
      </c>
      <c r="D14" s="117">
        <v>107877635200</v>
      </c>
      <c r="E14" s="117">
        <v>107675983712</v>
      </c>
    </row>
    <row r="15" spans="1:5" ht="15.75" customHeight="1">
      <c r="B15" s="104" t="s">
        <v>139</v>
      </c>
      <c r="C15" s="101">
        <v>174140000</v>
      </c>
      <c r="D15" s="117">
        <v>2663162112</v>
      </c>
      <c r="E15" s="117">
        <v>167781096</v>
      </c>
    </row>
    <row r="16" spans="1:5" ht="15.75" customHeight="1">
      <c r="B16" s="104" t="s">
        <v>140</v>
      </c>
      <c r="C16" s="101">
        <v>104244000</v>
      </c>
      <c r="D16" s="117">
        <v>292631406</v>
      </c>
      <c r="E16" s="117">
        <v>70223103</v>
      </c>
    </row>
    <row r="17" spans="2:5" ht="15.75" customHeight="1">
      <c r="B17" s="104" t="s">
        <v>141</v>
      </c>
      <c r="C17" s="101">
        <v>5768000</v>
      </c>
      <c r="D17" s="117">
        <v>26513806</v>
      </c>
      <c r="E17" s="117">
        <v>4712574</v>
      </c>
    </row>
    <row r="18" spans="2:5" ht="15.75" customHeight="1">
      <c r="B18" s="104" t="s">
        <v>142</v>
      </c>
      <c r="C18" s="101">
        <v>15444000</v>
      </c>
      <c r="D18" s="117">
        <v>273597870</v>
      </c>
      <c r="E18" s="117">
        <v>120300</v>
      </c>
    </row>
    <row r="19" spans="2:5" ht="15.75" customHeight="1">
      <c r="B19" s="104" t="s">
        <v>143</v>
      </c>
      <c r="C19" s="101">
        <v>249930000</v>
      </c>
      <c r="D19" s="117">
        <v>217470629</v>
      </c>
      <c r="E19" s="117">
        <v>216724426</v>
      </c>
    </row>
    <row r="20" spans="2:5" ht="15.75" customHeight="1">
      <c r="B20" s="104" t="s">
        <v>144</v>
      </c>
      <c r="C20" s="101">
        <v>768000</v>
      </c>
      <c r="D20" s="117">
        <v>261024912</v>
      </c>
      <c r="E20" s="117">
        <v>668637</v>
      </c>
    </row>
    <row r="21" spans="2:5" ht="15.75" customHeight="1">
      <c r="B21" s="104" t="s">
        <v>145</v>
      </c>
      <c r="C21" s="101">
        <v>3650787207</v>
      </c>
      <c r="D21" s="117">
        <v>3736870546</v>
      </c>
      <c r="E21" s="117">
        <v>3438127820</v>
      </c>
    </row>
    <row r="22" spans="2:5" ht="15.75" customHeight="1">
      <c r="B22" s="104" t="s">
        <v>146</v>
      </c>
      <c r="C22" s="101">
        <v>1024365250</v>
      </c>
      <c r="D22" s="117">
        <v>868426215</v>
      </c>
      <c r="E22" s="117">
        <v>859884186</v>
      </c>
    </row>
    <row r="23" spans="2:5" ht="15.75" customHeight="1">
      <c r="B23" s="104" t="s">
        <v>147</v>
      </c>
      <c r="C23" s="101">
        <v>5378582200</v>
      </c>
      <c r="D23" s="117">
        <v>5429332065</v>
      </c>
      <c r="E23" s="117">
        <v>4981950086</v>
      </c>
    </row>
    <row r="24" spans="2:5" ht="15.75" customHeight="1">
      <c r="B24" s="104" t="s">
        <v>148</v>
      </c>
      <c r="C24" s="101">
        <v>130336000</v>
      </c>
      <c r="D24" s="117">
        <v>189921836</v>
      </c>
      <c r="E24" s="102">
        <v>13978625</v>
      </c>
    </row>
    <row r="25" spans="2:5" ht="15.75" customHeight="1">
      <c r="B25" s="104" t="s">
        <v>149</v>
      </c>
      <c r="C25" s="101">
        <v>211979000</v>
      </c>
      <c r="D25" s="117">
        <v>567850240</v>
      </c>
      <c r="E25" s="139">
        <v>207919536</v>
      </c>
    </row>
    <row r="26" spans="2:5" ht="15.75" customHeight="1">
      <c r="B26" s="104" t="s">
        <v>150</v>
      </c>
      <c r="C26" s="101">
        <v>3493691000</v>
      </c>
      <c r="D26" s="117">
        <v>3435364307</v>
      </c>
      <c r="E26" s="139">
        <v>2706633345</v>
      </c>
    </row>
    <row r="27" spans="2:5" ht="15.75" customHeight="1">
      <c r="B27" s="104" t="s">
        <v>151</v>
      </c>
      <c r="C27" s="101">
        <v>120772385000</v>
      </c>
      <c r="D27" s="117">
        <v>120647295566</v>
      </c>
      <c r="E27" s="139">
        <v>120647295566</v>
      </c>
    </row>
    <row r="28" spans="2:5" ht="15.75" customHeight="1" thickBot="1">
      <c r="B28" s="108" t="s">
        <v>152</v>
      </c>
      <c r="C28" s="109">
        <v>30943791000</v>
      </c>
      <c r="D28" s="110">
        <v>30247553648</v>
      </c>
      <c r="E28" s="140">
        <v>30247553648</v>
      </c>
    </row>
    <row r="29" spans="2:5" ht="16.5" customHeight="1">
      <c r="B29" s="5" t="s">
        <v>153</v>
      </c>
      <c r="C29" s="138"/>
      <c r="D29" s="138"/>
      <c r="E29" s="138"/>
    </row>
    <row r="30" spans="2:5" ht="5.25" customHeight="1">
      <c r="C30" s="141"/>
    </row>
    <row r="31" spans="2:5" ht="9.9499999999999993" customHeight="1"/>
    <row r="32" spans="2:5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</sheetData>
  <mergeCells count="1">
    <mergeCell ref="B3:E3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H26"/>
  <sheetViews>
    <sheetView showGridLines="0" defaultGridColor="0" topLeftCell="A19" colorId="22" zoomScaleNormal="100" zoomScaleSheetLayoutView="120" workbookViewId="0">
      <selection activeCell="E43" sqref="E43"/>
    </sheetView>
  </sheetViews>
  <sheetFormatPr defaultColWidth="17.83203125" defaultRowHeight="13.5"/>
  <cols>
    <col min="1" max="1" width="18.33203125" style="142" bestFit="1" customWidth="1"/>
    <col min="2" max="2" width="18.83203125" style="142" customWidth="1"/>
    <col min="3" max="3" width="18.5" style="142" customWidth="1"/>
    <col min="4" max="7" width="21.1640625" style="142" customWidth="1"/>
    <col min="8" max="8" width="21.1640625" style="142" bestFit="1" customWidth="1"/>
    <col min="9" max="16384" width="17.83203125" style="142"/>
  </cols>
  <sheetData>
    <row r="2" spans="2:8" ht="23.25" customHeight="1"/>
    <row r="3" spans="2:8" ht="24.75" customHeight="1">
      <c r="B3" s="377" t="s">
        <v>154</v>
      </c>
      <c r="C3" s="377"/>
      <c r="D3" s="377"/>
      <c r="E3" s="377"/>
      <c r="F3" s="377"/>
      <c r="G3" s="377"/>
    </row>
    <row r="4" spans="2:8" s="144" customFormat="1" ht="16.5" customHeight="1" thickBot="1">
      <c r="B4" s="66"/>
      <c r="C4" s="66"/>
      <c r="D4" s="66"/>
      <c r="E4" s="66"/>
      <c r="F4" s="21"/>
      <c r="G4" s="143" t="s">
        <v>155</v>
      </c>
    </row>
    <row r="5" spans="2:8" ht="17.25" customHeight="1">
      <c r="B5" s="433" t="s">
        <v>156</v>
      </c>
      <c r="C5" s="434"/>
      <c r="D5" s="437" t="s">
        <v>157</v>
      </c>
      <c r="E5" s="379"/>
      <c r="F5" s="437" t="s">
        <v>158</v>
      </c>
      <c r="G5" s="378"/>
    </row>
    <row r="6" spans="2:8" ht="17.25" customHeight="1">
      <c r="B6" s="435"/>
      <c r="C6" s="436"/>
      <c r="D6" s="145" t="s">
        <v>159</v>
      </c>
      <c r="E6" s="145" t="s">
        <v>160</v>
      </c>
      <c r="F6" s="145" t="s">
        <v>159</v>
      </c>
      <c r="G6" s="145" t="s">
        <v>161</v>
      </c>
    </row>
    <row r="7" spans="2:8" ht="18" customHeight="1">
      <c r="B7" s="380" t="s">
        <v>162</v>
      </c>
      <c r="C7" s="381"/>
      <c r="D7" s="146">
        <f>D9+D10</f>
        <v>35665118107</v>
      </c>
      <c r="E7" s="146">
        <v>36249609051</v>
      </c>
      <c r="F7" s="146">
        <f>F9+F10</f>
        <v>37881124996</v>
      </c>
      <c r="G7" s="147">
        <v>37812907189</v>
      </c>
      <c r="H7" s="148"/>
    </row>
    <row r="8" spans="2:8" ht="6" customHeight="1">
      <c r="B8" s="3"/>
      <c r="C8" s="149"/>
      <c r="D8" s="150"/>
      <c r="E8" s="150"/>
      <c r="F8" s="150"/>
    </row>
    <row r="9" spans="2:8" ht="18" customHeight="1">
      <c r="B9" s="375" t="s">
        <v>163</v>
      </c>
      <c r="C9" s="151" t="s">
        <v>164</v>
      </c>
      <c r="D9" s="146">
        <f t="shared" ref="D9:F10" si="0">D12+D15+D18+D21+D24</f>
        <v>27744666216</v>
      </c>
      <c r="E9" s="146">
        <v>28229386601</v>
      </c>
      <c r="F9" s="146">
        <f t="shared" si="0"/>
        <v>27273009321</v>
      </c>
      <c r="G9" s="152">
        <v>28012121637</v>
      </c>
      <c r="H9" s="148"/>
    </row>
    <row r="10" spans="2:8" ht="18" customHeight="1">
      <c r="B10" s="375"/>
      <c r="C10" s="153" t="s">
        <v>165</v>
      </c>
      <c r="D10" s="146">
        <f t="shared" si="0"/>
        <v>7920451891</v>
      </c>
      <c r="E10" s="146">
        <v>8020222450</v>
      </c>
      <c r="F10" s="146">
        <f t="shared" si="0"/>
        <v>10608115675</v>
      </c>
      <c r="G10" s="154">
        <v>9800785552</v>
      </c>
      <c r="H10" s="148"/>
    </row>
    <row r="11" spans="2:8" ht="6" customHeight="1">
      <c r="B11" s="3"/>
      <c r="C11" s="151"/>
      <c r="D11" s="150"/>
      <c r="E11" s="150"/>
      <c r="F11" s="150"/>
      <c r="G11" s="155"/>
    </row>
    <row r="12" spans="2:8" ht="18" customHeight="1">
      <c r="B12" s="375" t="s">
        <v>166</v>
      </c>
      <c r="C12" s="151" t="s">
        <v>164</v>
      </c>
      <c r="D12" s="156">
        <v>3294094259</v>
      </c>
      <c r="E12" s="157">
        <v>3490516000</v>
      </c>
      <c r="F12" s="156">
        <v>2694795408</v>
      </c>
      <c r="G12" s="158">
        <v>3052221683</v>
      </c>
    </row>
    <row r="13" spans="2:8" ht="18" customHeight="1">
      <c r="B13" s="375"/>
      <c r="C13" s="153" t="s">
        <v>165</v>
      </c>
      <c r="D13" s="156">
        <v>472371033</v>
      </c>
      <c r="E13" s="157">
        <v>372065482</v>
      </c>
      <c r="F13" s="156">
        <v>1420053054</v>
      </c>
      <c r="G13" s="159">
        <v>473944934</v>
      </c>
    </row>
    <row r="14" spans="2:8" ht="6" customHeight="1">
      <c r="B14" s="104"/>
      <c r="C14" s="151"/>
      <c r="D14" s="156"/>
      <c r="E14" s="157"/>
      <c r="F14" s="156"/>
      <c r="G14" s="3"/>
    </row>
    <row r="15" spans="2:8" ht="18" customHeight="1">
      <c r="B15" s="438" t="s">
        <v>167</v>
      </c>
      <c r="C15" s="151" t="s">
        <v>164</v>
      </c>
      <c r="D15" s="156">
        <v>1218635512</v>
      </c>
      <c r="E15" s="157">
        <v>1196328569</v>
      </c>
      <c r="F15" s="156">
        <v>882056309</v>
      </c>
      <c r="G15" s="159">
        <v>872588885</v>
      </c>
    </row>
    <row r="16" spans="2:8" ht="18" customHeight="1">
      <c r="B16" s="438"/>
      <c r="C16" s="153" t="s">
        <v>165</v>
      </c>
      <c r="D16" s="156">
        <v>643083751</v>
      </c>
      <c r="E16" s="157">
        <v>21941055</v>
      </c>
      <c r="F16" s="156">
        <v>1164098769</v>
      </c>
      <c r="G16" s="159">
        <v>680505704</v>
      </c>
    </row>
    <row r="17" spans="2:7" ht="6" customHeight="1">
      <c r="B17" s="104"/>
      <c r="C17" s="151"/>
      <c r="D17" s="156"/>
      <c r="E17" s="157"/>
      <c r="F17" s="156"/>
      <c r="G17" s="3"/>
    </row>
    <row r="18" spans="2:7" ht="18" customHeight="1">
      <c r="B18" s="375" t="s">
        <v>168</v>
      </c>
      <c r="C18" s="151" t="s">
        <v>164</v>
      </c>
      <c r="D18" s="156">
        <v>8125758</v>
      </c>
      <c r="E18" s="157">
        <v>7989102</v>
      </c>
      <c r="F18" s="156">
        <v>1181910</v>
      </c>
      <c r="G18" s="159">
        <v>1151261</v>
      </c>
    </row>
    <row r="19" spans="2:7" ht="18" customHeight="1">
      <c r="B19" s="375"/>
      <c r="C19" s="153" t="s">
        <v>165</v>
      </c>
      <c r="D19" s="160">
        <v>137692307</v>
      </c>
      <c r="E19" s="161" t="s">
        <v>169</v>
      </c>
      <c r="F19" s="160">
        <v>50000000</v>
      </c>
      <c r="G19" s="161" t="s">
        <v>170</v>
      </c>
    </row>
    <row r="20" spans="2:7" ht="6" customHeight="1">
      <c r="B20" s="104"/>
      <c r="C20" s="153"/>
      <c r="D20" s="156"/>
      <c r="E20" s="157"/>
      <c r="F20" s="156"/>
      <c r="G20" s="3"/>
    </row>
    <row r="21" spans="2:7" ht="18" customHeight="1">
      <c r="B21" s="375" t="s">
        <v>171</v>
      </c>
      <c r="C21" s="151" t="s">
        <v>164</v>
      </c>
      <c r="D21" s="156">
        <v>76925044</v>
      </c>
      <c r="E21" s="157">
        <v>75924531</v>
      </c>
      <c r="F21" s="156">
        <v>46661345</v>
      </c>
      <c r="G21" s="159">
        <v>53300552</v>
      </c>
    </row>
    <row r="22" spans="2:7" ht="18" customHeight="1">
      <c r="B22" s="375"/>
      <c r="C22" s="153" t="s">
        <v>165</v>
      </c>
      <c r="D22" s="160" t="s">
        <v>172</v>
      </c>
      <c r="E22" s="161">
        <v>21913</v>
      </c>
      <c r="F22" s="160">
        <v>15826968</v>
      </c>
      <c r="G22" s="159">
        <v>19323132</v>
      </c>
    </row>
    <row r="23" spans="2:7" ht="6" customHeight="1">
      <c r="B23" s="104"/>
      <c r="C23" s="151"/>
      <c r="D23" s="162"/>
      <c r="E23" s="162"/>
      <c r="F23" s="162"/>
      <c r="G23" s="155"/>
    </row>
    <row r="24" spans="2:7" ht="18" customHeight="1">
      <c r="B24" s="439" t="s">
        <v>173</v>
      </c>
      <c r="C24" s="151" t="s">
        <v>164</v>
      </c>
      <c r="D24" s="163">
        <v>23146885643</v>
      </c>
      <c r="E24" s="163">
        <v>23458628399</v>
      </c>
      <c r="F24" s="163">
        <v>23648314349</v>
      </c>
      <c r="G24" s="163">
        <v>24032859256</v>
      </c>
    </row>
    <row r="25" spans="2:7" ht="18" customHeight="1" thickBot="1">
      <c r="B25" s="440"/>
      <c r="C25" s="164" t="s">
        <v>165</v>
      </c>
      <c r="D25" s="165">
        <v>6667304800</v>
      </c>
      <c r="E25" s="165">
        <v>7626194000</v>
      </c>
      <c r="F25" s="165">
        <v>7958136884</v>
      </c>
      <c r="G25" s="165">
        <v>8627011782</v>
      </c>
    </row>
    <row r="26" spans="2:7" ht="15" customHeight="1">
      <c r="B26" s="432" t="s">
        <v>174</v>
      </c>
      <c r="C26" s="432"/>
      <c r="D26" s="102"/>
      <c r="E26" s="102"/>
      <c r="F26" s="5"/>
    </row>
  </sheetData>
  <mergeCells count="12">
    <mergeCell ref="B26:C26"/>
    <mergeCell ref="B3:G3"/>
    <mergeCell ref="B5:C6"/>
    <mergeCell ref="D5:E5"/>
    <mergeCell ref="F5:G5"/>
    <mergeCell ref="B7:C7"/>
    <mergeCell ref="B9:B10"/>
    <mergeCell ref="B12:B13"/>
    <mergeCell ref="B15:B16"/>
    <mergeCell ref="B18:B19"/>
    <mergeCell ref="B21:B22"/>
    <mergeCell ref="B24:B2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L106"/>
  <sheetViews>
    <sheetView showGridLines="0" defaultGridColor="0" view="pageBreakPreview" colorId="22" zoomScaleNormal="100" zoomScaleSheetLayoutView="100" workbookViewId="0">
      <selection activeCell="V27" sqref="V27"/>
    </sheetView>
  </sheetViews>
  <sheetFormatPr defaultColWidth="17.83203125" defaultRowHeight="13.5"/>
  <cols>
    <col min="1" max="1" width="3.5" style="166" customWidth="1"/>
    <col min="2" max="2" width="2.33203125" style="166" customWidth="1"/>
    <col min="3" max="3" width="2.1640625" style="166" customWidth="1"/>
    <col min="4" max="4" width="3" style="166" customWidth="1"/>
    <col min="5" max="5" width="2.1640625" style="166" customWidth="1"/>
    <col min="6" max="6" width="25" style="166" customWidth="1"/>
    <col min="7" max="7" width="8.5" style="166" customWidth="1"/>
    <col min="8" max="9" width="26.1640625" style="166" customWidth="1"/>
    <col min="10" max="10" width="26.83203125" style="166" customWidth="1"/>
    <col min="11" max="12" width="19.6640625" style="166" bestFit="1" customWidth="1"/>
    <col min="13" max="16384" width="17.83203125" style="166"/>
  </cols>
  <sheetData>
    <row r="2" spans="1:12" ht="28.5" customHeight="1">
      <c r="A2" s="7"/>
      <c r="B2" s="385" t="s">
        <v>175</v>
      </c>
      <c r="C2" s="385"/>
      <c r="D2" s="385"/>
      <c r="E2" s="385"/>
      <c r="F2" s="385"/>
      <c r="G2" s="385"/>
      <c r="H2" s="385"/>
      <c r="I2" s="385"/>
      <c r="J2" s="385"/>
    </row>
    <row r="3" spans="1:12" ht="19.5" customHeight="1" thickBot="1">
      <c r="B3" s="167"/>
      <c r="C3" s="167"/>
      <c r="D3" s="167"/>
      <c r="E3" s="167"/>
      <c r="F3" s="167"/>
      <c r="G3" s="167"/>
      <c r="H3" s="168"/>
      <c r="I3" s="169"/>
      <c r="J3" s="170" t="s">
        <v>176</v>
      </c>
    </row>
    <row r="4" spans="1:12" ht="15" customHeight="1">
      <c r="B4" s="386" t="s">
        <v>177</v>
      </c>
      <c r="C4" s="386"/>
      <c r="D4" s="386"/>
      <c r="E4" s="386"/>
      <c r="F4" s="386"/>
      <c r="G4" s="387"/>
      <c r="H4" s="171" t="s">
        <v>178</v>
      </c>
      <c r="I4" s="171" t="s">
        <v>179</v>
      </c>
      <c r="J4" s="171" t="s">
        <v>180</v>
      </c>
      <c r="K4" s="172"/>
    </row>
    <row r="5" spans="1:12" ht="13.5" customHeight="1">
      <c r="B5" s="388"/>
      <c r="C5" s="388"/>
      <c r="D5" s="388"/>
      <c r="E5" s="388"/>
      <c r="F5" s="173" t="s">
        <v>181</v>
      </c>
      <c r="G5" s="174" t="s">
        <v>182</v>
      </c>
      <c r="H5" s="175">
        <f>SUM(H6:H7)</f>
        <v>51309019.009999998</v>
      </c>
      <c r="I5" s="176">
        <f>SUM(I6:I7)</f>
        <v>11046531.74</v>
      </c>
      <c r="J5" s="176">
        <f>SUM(J6:J7)</f>
        <v>40262487.270000003</v>
      </c>
      <c r="K5" s="172"/>
      <c r="L5" s="172"/>
    </row>
    <row r="6" spans="1:12" ht="13.5" customHeight="1">
      <c r="B6" s="389" t="s">
        <v>183</v>
      </c>
      <c r="C6" s="389"/>
      <c r="D6" s="389"/>
      <c r="E6" s="389"/>
      <c r="F6" s="177" t="s">
        <v>184</v>
      </c>
      <c r="G6" s="174" t="s">
        <v>182</v>
      </c>
      <c r="H6" s="178">
        <f>I6+J6</f>
        <v>10991360.01</v>
      </c>
      <c r="I6" s="179">
        <f>8426726.78+2781.96</f>
        <v>8429508.7400000002</v>
      </c>
      <c r="J6" s="179">
        <f>2259498.11+302353.16</f>
        <v>2561851.27</v>
      </c>
      <c r="K6" s="172"/>
    </row>
    <row r="7" spans="1:12" ht="13.5" customHeight="1">
      <c r="B7" s="389"/>
      <c r="C7" s="389"/>
      <c r="D7" s="389"/>
      <c r="E7" s="389"/>
      <c r="F7" s="173" t="s">
        <v>185</v>
      </c>
      <c r="G7" s="174" t="s">
        <v>182</v>
      </c>
      <c r="H7" s="178">
        <f>I7+J7</f>
        <v>40317659</v>
      </c>
      <c r="I7" s="179">
        <f>2184351+432672</f>
        <v>2617023</v>
      </c>
      <c r="J7" s="179">
        <f>11096+37689540</f>
        <v>37700636</v>
      </c>
      <c r="K7" s="172"/>
    </row>
    <row r="8" spans="1:12" ht="13.5" customHeight="1">
      <c r="B8" s="390"/>
      <c r="C8" s="390"/>
      <c r="D8" s="390"/>
      <c r="E8" s="390"/>
      <c r="F8" s="180"/>
      <c r="G8" s="174"/>
      <c r="H8" s="181"/>
      <c r="I8" s="182"/>
      <c r="J8" s="182"/>
    </row>
    <row r="9" spans="1:12" ht="13.5" customHeight="1">
      <c r="B9" s="384" t="s">
        <v>186</v>
      </c>
      <c r="C9" s="384"/>
      <c r="D9" s="384"/>
      <c r="E9" s="384"/>
      <c r="F9" s="384"/>
      <c r="G9" s="174" t="s">
        <v>187</v>
      </c>
      <c r="H9" s="178">
        <f>I9+J9</f>
        <v>1201208.1100000001</v>
      </c>
      <c r="I9" s="179">
        <f>1071577.59+185.03</f>
        <v>1071762.6200000001</v>
      </c>
      <c r="J9" s="179">
        <f>124706.32+4739.17</f>
        <v>129445.49</v>
      </c>
    </row>
    <row r="10" spans="1:12" ht="13.5" customHeight="1">
      <c r="B10" s="384" t="s">
        <v>188</v>
      </c>
      <c r="C10" s="384"/>
      <c r="D10" s="384"/>
      <c r="E10" s="384"/>
      <c r="F10" s="384"/>
      <c r="G10" s="183" t="s">
        <v>189</v>
      </c>
      <c r="H10" s="178">
        <f>I10+J10</f>
        <v>1298768.3799999999</v>
      </c>
      <c r="I10" s="179">
        <f>19799.38+6543+0</f>
        <v>26342.38</v>
      </c>
      <c r="J10" s="179">
        <f>1435+923820+347171</f>
        <v>1272426</v>
      </c>
    </row>
    <row r="11" spans="1:12" ht="13.5" customHeight="1">
      <c r="B11" s="384" t="s">
        <v>190</v>
      </c>
      <c r="C11" s="384"/>
      <c r="D11" s="384"/>
      <c r="E11" s="384"/>
      <c r="F11" s="384"/>
      <c r="G11" s="174" t="s">
        <v>191</v>
      </c>
      <c r="H11" s="184">
        <f>I11+J11</f>
        <v>3</v>
      </c>
      <c r="I11" s="185">
        <v>3</v>
      </c>
      <c r="J11" s="186" t="s">
        <v>35</v>
      </c>
    </row>
    <row r="12" spans="1:12" ht="13.5" customHeight="1">
      <c r="B12" s="384" t="s">
        <v>192</v>
      </c>
      <c r="C12" s="384"/>
      <c r="D12" s="384"/>
      <c r="E12" s="384"/>
      <c r="F12" s="384"/>
      <c r="G12" s="174" t="s">
        <v>193</v>
      </c>
      <c r="H12" s="184">
        <f t="shared" ref="H12:H13" si="0">I12+J12</f>
        <v>2</v>
      </c>
      <c r="I12" s="187">
        <v>1</v>
      </c>
      <c r="J12" s="187">
        <v>1</v>
      </c>
    </row>
    <row r="13" spans="1:12" ht="13.5" customHeight="1">
      <c r="B13" s="384" t="s">
        <v>194</v>
      </c>
      <c r="C13" s="384"/>
      <c r="D13" s="384"/>
      <c r="E13" s="384"/>
      <c r="F13" s="384"/>
      <c r="G13" s="174" t="s">
        <v>182</v>
      </c>
      <c r="H13" s="178">
        <f t="shared" si="0"/>
        <v>23631235.350000001</v>
      </c>
      <c r="I13" s="179">
        <f>204.56+46656.79</f>
        <v>46861.35</v>
      </c>
      <c r="J13" s="179">
        <f>23584374</f>
        <v>23584374</v>
      </c>
    </row>
    <row r="14" spans="1:12" ht="13.5" customHeight="1">
      <c r="B14" s="384" t="s">
        <v>195</v>
      </c>
      <c r="C14" s="384"/>
      <c r="D14" s="384"/>
      <c r="E14" s="384"/>
      <c r="F14" s="384"/>
      <c r="G14" s="174" t="s">
        <v>196</v>
      </c>
      <c r="H14" s="184">
        <f>J14</f>
        <v>69533</v>
      </c>
      <c r="I14" s="188" t="s">
        <v>35</v>
      </c>
      <c r="J14" s="185">
        <f>69531+2</f>
        <v>69533</v>
      </c>
    </row>
    <row r="15" spans="1:12" ht="13.5" customHeight="1">
      <c r="B15" s="384" t="s">
        <v>197</v>
      </c>
      <c r="C15" s="384"/>
      <c r="D15" s="384"/>
      <c r="E15" s="384"/>
      <c r="F15" s="384"/>
      <c r="G15" s="174" t="s">
        <v>198</v>
      </c>
      <c r="H15" s="184">
        <f xml:space="preserve"> J15</f>
        <v>81</v>
      </c>
      <c r="I15" s="188" t="s">
        <v>35</v>
      </c>
      <c r="J15" s="185">
        <v>81</v>
      </c>
    </row>
    <row r="16" spans="1:12" ht="13.5" customHeight="1">
      <c r="B16" s="384" t="s">
        <v>199</v>
      </c>
      <c r="C16" s="384"/>
      <c r="D16" s="384"/>
      <c r="E16" s="384"/>
      <c r="F16" s="384"/>
      <c r="G16" s="174" t="s">
        <v>198</v>
      </c>
      <c r="H16" s="184">
        <f>I16+J16</f>
        <v>17434</v>
      </c>
      <c r="I16" s="185">
        <f>16693</f>
        <v>16693</v>
      </c>
      <c r="J16" s="185">
        <f>739+2</f>
        <v>741</v>
      </c>
    </row>
    <row r="17" spans="2:10" ht="13.5" customHeight="1">
      <c r="B17" s="384" t="s">
        <v>200</v>
      </c>
      <c r="C17" s="384"/>
      <c r="D17" s="384"/>
      <c r="E17" s="384"/>
      <c r="F17" s="384"/>
      <c r="G17" s="174" t="s">
        <v>201</v>
      </c>
      <c r="H17" s="184">
        <f>I17</f>
        <v>1</v>
      </c>
      <c r="I17" s="185">
        <v>1</v>
      </c>
      <c r="J17" s="188" t="s">
        <v>35</v>
      </c>
    </row>
    <row r="18" spans="2:10" ht="13.5" customHeight="1">
      <c r="B18" s="384" t="s">
        <v>202</v>
      </c>
      <c r="C18" s="384"/>
      <c r="D18" s="384"/>
      <c r="E18" s="384"/>
      <c r="F18" s="384"/>
      <c r="G18" s="174" t="s">
        <v>198</v>
      </c>
      <c r="H18" s="184">
        <f>J18</f>
        <v>134</v>
      </c>
      <c r="I18" s="188" t="s">
        <v>35</v>
      </c>
      <c r="J18" s="185">
        <v>134</v>
      </c>
    </row>
    <row r="19" spans="2:10" ht="13.5" customHeight="1" thickBot="1">
      <c r="B19" s="391" t="s">
        <v>203</v>
      </c>
      <c r="C19" s="391"/>
      <c r="D19" s="391"/>
      <c r="E19" s="391"/>
      <c r="F19" s="391"/>
      <c r="G19" s="189" t="s">
        <v>198</v>
      </c>
      <c r="H19" s="190" t="s">
        <v>35</v>
      </c>
      <c r="I19" s="191" t="s">
        <v>35</v>
      </c>
      <c r="J19" s="191" t="s">
        <v>35</v>
      </c>
    </row>
    <row r="20" spans="2:10" ht="16.5" customHeight="1">
      <c r="B20" s="192"/>
      <c r="C20" s="192"/>
      <c r="D20" s="192"/>
      <c r="E20" s="192"/>
      <c r="F20" s="192"/>
      <c r="G20" s="192"/>
      <c r="H20" s="193"/>
      <c r="I20" s="192"/>
      <c r="J20" s="192"/>
    </row>
    <row r="21" spans="2:10" ht="16.5" customHeight="1">
      <c r="B21" s="192"/>
      <c r="C21" s="192"/>
      <c r="D21" s="192"/>
      <c r="E21" s="192"/>
      <c r="F21" s="192"/>
      <c r="G21" s="192"/>
      <c r="H21" s="192"/>
      <c r="I21" s="192"/>
      <c r="J21" s="192"/>
    </row>
    <row r="22" spans="2:10" ht="16.5" customHeight="1">
      <c r="B22" s="192"/>
      <c r="C22" s="192"/>
      <c r="D22" s="192"/>
      <c r="E22" s="192"/>
      <c r="F22" s="192"/>
      <c r="G22" s="192"/>
      <c r="H22" s="192"/>
      <c r="I22" s="192"/>
      <c r="J22" s="192"/>
    </row>
    <row r="23" spans="2:10" ht="16.5" customHeight="1">
      <c r="B23" s="192"/>
      <c r="C23" s="192"/>
      <c r="D23" s="192"/>
      <c r="E23" s="192"/>
      <c r="F23" s="192"/>
      <c r="G23" s="192"/>
      <c r="H23" s="192"/>
      <c r="I23" s="192"/>
      <c r="J23" s="192"/>
    </row>
    <row r="24" spans="2:10" ht="5.25" customHeight="1">
      <c r="B24" s="194"/>
      <c r="C24" s="194"/>
      <c r="D24" s="194"/>
      <c r="E24" s="194"/>
      <c r="F24" s="194"/>
      <c r="G24" s="194"/>
      <c r="H24" s="194"/>
      <c r="I24" s="194"/>
      <c r="J24" s="194"/>
    </row>
    <row r="25" spans="2:10" ht="9.9499999999999993" customHeight="1">
      <c r="B25" s="194"/>
      <c r="C25" s="194"/>
      <c r="D25" s="194"/>
      <c r="E25" s="194"/>
      <c r="F25" s="194"/>
      <c r="G25" s="194"/>
      <c r="H25" s="194"/>
      <c r="I25" s="194"/>
      <c r="J25" s="194"/>
    </row>
    <row r="26" spans="2:10" ht="9.9499999999999993" customHeight="1">
      <c r="B26" s="194"/>
      <c r="C26" s="194"/>
      <c r="D26" s="194"/>
      <c r="E26" s="194"/>
      <c r="F26" s="194"/>
      <c r="G26" s="194"/>
      <c r="H26" s="194"/>
      <c r="I26" s="194"/>
      <c r="J26" s="194"/>
    </row>
    <row r="27" spans="2:10" ht="9.9499999999999993" customHeight="1">
      <c r="B27" s="194"/>
      <c r="C27" s="194"/>
      <c r="D27" s="194"/>
      <c r="E27" s="194"/>
      <c r="F27" s="194"/>
      <c r="G27" s="194"/>
      <c r="H27" s="194"/>
      <c r="I27" s="194"/>
      <c r="J27" s="194"/>
    </row>
    <row r="28" spans="2:10" ht="9.9499999999999993" customHeight="1">
      <c r="B28" s="194"/>
      <c r="C28" s="194"/>
      <c r="D28" s="194"/>
      <c r="E28" s="194"/>
      <c r="F28" s="194"/>
      <c r="G28" s="194"/>
      <c r="H28" s="194"/>
      <c r="I28" s="194"/>
      <c r="J28" s="194"/>
    </row>
    <row r="29" spans="2:10" ht="9.9499999999999993" customHeight="1">
      <c r="B29" s="194"/>
      <c r="C29" s="194"/>
      <c r="D29" s="194"/>
      <c r="E29" s="194"/>
      <c r="F29" s="194"/>
      <c r="G29" s="194"/>
      <c r="H29" s="194"/>
      <c r="I29" s="194"/>
      <c r="J29" s="194"/>
    </row>
    <row r="30" spans="2:10" ht="9.9499999999999993" customHeight="1">
      <c r="B30" s="194"/>
      <c r="C30" s="194"/>
      <c r="D30" s="194"/>
      <c r="E30" s="194"/>
      <c r="F30" s="194"/>
      <c r="G30" s="194"/>
      <c r="H30" s="194"/>
      <c r="I30" s="194"/>
      <c r="J30" s="194"/>
    </row>
    <row r="31" spans="2:10" ht="9.9499999999999993" customHeight="1">
      <c r="B31" s="194"/>
      <c r="C31" s="194"/>
      <c r="D31" s="194"/>
      <c r="E31" s="194"/>
      <c r="F31" s="194"/>
      <c r="G31" s="194"/>
      <c r="H31" s="194"/>
      <c r="I31" s="194"/>
      <c r="J31" s="194"/>
    </row>
    <row r="32" spans="2:10" ht="9.9499999999999993" customHeight="1">
      <c r="B32" s="194"/>
      <c r="C32" s="194"/>
      <c r="D32" s="194"/>
      <c r="E32" s="194"/>
      <c r="F32" s="194"/>
      <c r="G32" s="194"/>
      <c r="H32" s="194"/>
      <c r="I32" s="194"/>
      <c r="J32" s="194"/>
    </row>
    <row r="33" spans="2:10" ht="9.9499999999999993" customHeight="1">
      <c r="B33" s="194"/>
      <c r="C33" s="194"/>
      <c r="D33" s="194"/>
      <c r="E33" s="194"/>
      <c r="F33" s="194"/>
      <c r="G33" s="194"/>
      <c r="H33" s="194"/>
      <c r="I33" s="194"/>
      <c r="J33" s="194"/>
    </row>
    <row r="34" spans="2:10" ht="9.9499999999999993" customHeight="1">
      <c r="B34" s="194"/>
      <c r="C34" s="194"/>
      <c r="D34" s="194"/>
      <c r="E34" s="194"/>
      <c r="F34" s="194"/>
      <c r="G34" s="194"/>
      <c r="H34" s="194"/>
      <c r="I34" s="194"/>
      <c r="J34" s="194"/>
    </row>
    <row r="35" spans="2:10" ht="9.9499999999999993" customHeight="1">
      <c r="B35" s="194"/>
      <c r="C35" s="194"/>
      <c r="D35" s="194"/>
      <c r="E35" s="194"/>
      <c r="F35" s="194"/>
      <c r="G35" s="194"/>
      <c r="H35" s="194"/>
      <c r="I35" s="194"/>
      <c r="J35" s="194"/>
    </row>
    <row r="36" spans="2:10" ht="9.9499999999999993" customHeight="1">
      <c r="B36" s="194"/>
      <c r="C36" s="194"/>
      <c r="D36" s="194"/>
      <c r="E36" s="194"/>
      <c r="F36" s="194"/>
      <c r="G36" s="194"/>
      <c r="H36" s="194"/>
      <c r="I36" s="194"/>
      <c r="J36" s="194"/>
    </row>
    <row r="37" spans="2:10" ht="9.9499999999999993" customHeight="1">
      <c r="B37" s="194"/>
      <c r="C37" s="194"/>
      <c r="D37" s="194"/>
      <c r="E37" s="194"/>
      <c r="F37" s="194"/>
      <c r="G37" s="194"/>
      <c r="H37" s="194"/>
      <c r="I37" s="194"/>
      <c r="J37" s="194"/>
    </row>
    <row r="38" spans="2:10" ht="9.9499999999999993" customHeight="1">
      <c r="B38" s="194"/>
      <c r="C38" s="194"/>
      <c r="D38" s="194"/>
      <c r="E38" s="194"/>
      <c r="F38" s="194"/>
      <c r="G38" s="194"/>
      <c r="H38" s="194"/>
      <c r="I38" s="194"/>
      <c r="J38" s="194"/>
    </row>
    <row r="39" spans="2:10" ht="9.9499999999999993" customHeight="1">
      <c r="B39" s="194"/>
      <c r="C39" s="194"/>
      <c r="D39" s="194"/>
      <c r="E39" s="194"/>
      <c r="F39" s="194"/>
      <c r="G39" s="194"/>
      <c r="H39" s="194"/>
      <c r="I39" s="194"/>
      <c r="J39" s="194"/>
    </row>
    <row r="40" spans="2:10" ht="9.9499999999999993" customHeight="1">
      <c r="B40" s="194"/>
      <c r="C40" s="194"/>
      <c r="D40" s="194"/>
      <c r="E40" s="194"/>
      <c r="F40" s="194"/>
      <c r="G40" s="194"/>
      <c r="H40" s="194"/>
      <c r="I40" s="194"/>
      <c r="J40" s="194"/>
    </row>
    <row r="41" spans="2:10" ht="9.9499999999999993" customHeight="1">
      <c r="B41" s="194"/>
      <c r="C41" s="194"/>
      <c r="D41" s="194"/>
      <c r="E41" s="194"/>
      <c r="F41" s="194"/>
      <c r="G41" s="194"/>
      <c r="H41" s="194"/>
      <c r="I41" s="194"/>
      <c r="J41" s="194"/>
    </row>
    <row r="42" spans="2:10" ht="9.9499999999999993" customHeight="1">
      <c r="B42" s="194"/>
      <c r="C42" s="194"/>
      <c r="D42" s="194"/>
      <c r="E42" s="194"/>
      <c r="F42" s="194"/>
      <c r="G42" s="194"/>
      <c r="H42" s="194"/>
      <c r="I42" s="194"/>
      <c r="J42" s="194"/>
    </row>
    <row r="43" spans="2:10" ht="9.9499999999999993" customHeight="1">
      <c r="B43" s="194"/>
      <c r="C43" s="194"/>
      <c r="D43" s="194"/>
      <c r="E43" s="194"/>
      <c r="F43" s="194"/>
      <c r="G43" s="194"/>
      <c r="H43" s="194"/>
      <c r="I43" s="194"/>
      <c r="J43" s="194"/>
    </row>
    <row r="44" spans="2:10" ht="9.9499999999999993" customHeight="1">
      <c r="B44" s="194"/>
      <c r="C44" s="194"/>
      <c r="D44" s="194"/>
      <c r="E44" s="194"/>
      <c r="F44" s="194"/>
      <c r="G44" s="194"/>
      <c r="H44" s="194"/>
      <c r="I44" s="194"/>
      <c r="J44" s="194"/>
    </row>
    <row r="45" spans="2:10" ht="9.9499999999999993" customHeight="1">
      <c r="B45" s="194"/>
      <c r="C45" s="194"/>
      <c r="D45" s="194"/>
      <c r="E45" s="194"/>
      <c r="F45" s="194"/>
      <c r="G45" s="194"/>
      <c r="H45" s="194"/>
      <c r="I45" s="194"/>
      <c r="J45" s="194"/>
    </row>
    <row r="46" spans="2:10" ht="9.9499999999999993" customHeight="1">
      <c r="B46" s="194"/>
      <c r="C46" s="194"/>
      <c r="D46" s="194"/>
      <c r="E46" s="194"/>
      <c r="F46" s="194"/>
      <c r="G46" s="194"/>
      <c r="H46" s="194"/>
      <c r="I46" s="194"/>
      <c r="J46" s="194"/>
    </row>
    <row r="47" spans="2:10" ht="9.9499999999999993" customHeight="1">
      <c r="B47" s="194"/>
      <c r="C47" s="194"/>
      <c r="D47" s="194"/>
      <c r="E47" s="194"/>
      <c r="F47" s="194"/>
      <c r="G47" s="194"/>
      <c r="H47" s="194"/>
      <c r="I47" s="194"/>
      <c r="J47" s="194"/>
    </row>
    <row r="48" spans="2:10" ht="9.9499999999999993" customHeight="1">
      <c r="B48" s="194"/>
      <c r="C48" s="194"/>
      <c r="D48" s="194"/>
      <c r="E48" s="194"/>
      <c r="F48" s="194"/>
      <c r="G48" s="194"/>
      <c r="H48" s="194"/>
      <c r="I48" s="194"/>
      <c r="J48" s="194"/>
    </row>
    <row r="49" spans="2:10" ht="9.9499999999999993" customHeight="1">
      <c r="B49" s="194"/>
      <c r="C49" s="194"/>
      <c r="D49" s="194"/>
      <c r="E49" s="194"/>
      <c r="F49" s="194"/>
      <c r="G49" s="194"/>
      <c r="H49" s="194"/>
      <c r="I49" s="194"/>
      <c r="J49" s="194"/>
    </row>
    <row r="50" spans="2:10" ht="9.9499999999999993" customHeight="1">
      <c r="B50" s="194"/>
      <c r="C50" s="194"/>
      <c r="D50" s="194"/>
      <c r="E50" s="194"/>
      <c r="F50" s="194"/>
      <c r="G50" s="194"/>
      <c r="H50" s="194"/>
      <c r="I50" s="194"/>
      <c r="J50" s="194"/>
    </row>
    <row r="51" spans="2:10" ht="9.9499999999999993" customHeight="1">
      <c r="B51" s="194"/>
      <c r="C51" s="194"/>
      <c r="D51" s="194"/>
      <c r="E51" s="194"/>
      <c r="F51" s="194"/>
      <c r="G51" s="194"/>
      <c r="H51" s="194"/>
      <c r="I51" s="194"/>
      <c r="J51" s="194"/>
    </row>
    <row r="52" spans="2:10" ht="9.9499999999999993" customHeight="1">
      <c r="B52" s="194"/>
      <c r="C52" s="194"/>
      <c r="D52" s="194"/>
      <c r="E52" s="194"/>
      <c r="F52" s="194"/>
      <c r="G52" s="194"/>
      <c r="H52" s="194"/>
      <c r="I52" s="194"/>
      <c r="J52" s="194"/>
    </row>
    <row r="53" spans="2:10" ht="9.9499999999999993" customHeight="1">
      <c r="B53" s="194"/>
      <c r="C53" s="194"/>
      <c r="D53" s="194"/>
      <c r="E53" s="194"/>
      <c r="F53" s="194"/>
      <c r="G53" s="194"/>
      <c r="H53" s="194"/>
      <c r="I53" s="194"/>
      <c r="J53" s="194"/>
    </row>
    <row r="54" spans="2:10" ht="9.9499999999999993" customHeight="1">
      <c r="B54" s="194"/>
      <c r="C54" s="194"/>
      <c r="D54" s="194"/>
      <c r="E54" s="194"/>
      <c r="F54" s="194"/>
      <c r="G54" s="194"/>
      <c r="H54" s="194"/>
      <c r="I54" s="194"/>
      <c r="J54" s="194"/>
    </row>
    <row r="55" spans="2:10" ht="9.9499999999999993" customHeight="1">
      <c r="B55" s="194"/>
      <c r="C55" s="194"/>
      <c r="D55" s="194"/>
      <c r="E55" s="194"/>
      <c r="F55" s="194"/>
      <c r="G55" s="194"/>
      <c r="H55" s="194"/>
      <c r="I55" s="194"/>
      <c r="J55" s="194"/>
    </row>
    <row r="56" spans="2:10" ht="9.9499999999999993" customHeight="1">
      <c r="B56" s="194"/>
      <c r="C56" s="194"/>
      <c r="D56" s="194"/>
      <c r="E56" s="194"/>
      <c r="F56" s="194"/>
      <c r="G56" s="194"/>
      <c r="H56" s="194"/>
      <c r="I56" s="194"/>
      <c r="J56" s="194"/>
    </row>
    <row r="57" spans="2:10" ht="9.9499999999999993" customHeight="1">
      <c r="B57" s="194"/>
      <c r="C57" s="194"/>
      <c r="D57" s="194"/>
      <c r="E57" s="194"/>
      <c r="F57" s="194"/>
      <c r="G57" s="194"/>
      <c r="H57" s="194"/>
      <c r="I57" s="194"/>
      <c r="J57" s="194"/>
    </row>
    <row r="58" spans="2:10" ht="9.9499999999999993" customHeight="1">
      <c r="B58" s="194"/>
      <c r="C58" s="194"/>
      <c r="D58" s="194"/>
      <c r="E58" s="194"/>
      <c r="F58" s="194"/>
      <c r="G58" s="194"/>
      <c r="H58" s="194"/>
      <c r="I58" s="194"/>
      <c r="J58" s="194"/>
    </row>
    <row r="59" spans="2:10" ht="9.9499999999999993" customHeight="1">
      <c r="B59" s="194"/>
      <c r="C59" s="194"/>
      <c r="D59" s="194"/>
      <c r="E59" s="194"/>
      <c r="F59" s="194"/>
      <c r="G59" s="194"/>
      <c r="H59" s="194"/>
      <c r="I59" s="194"/>
      <c r="J59" s="194"/>
    </row>
    <row r="60" spans="2:10" ht="9.9499999999999993" customHeight="1">
      <c r="B60" s="194"/>
      <c r="C60" s="194"/>
      <c r="D60" s="194"/>
      <c r="E60" s="194"/>
      <c r="F60" s="194"/>
      <c r="G60" s="194"/>
      <c r="H60" s="194"/>
      <c r="I60" s="194"/>
      <c r="J60" s="194"/>
    </row>
    <row r="61" spans="2:10" ht="9.9499999999999993" customHeight="1">
      <c r="B61" s="194"/>
      <c r="C61" s="194"/>
      <c r="D61" s="194"/>
      <c r="E61" s="194"/>
      <c r="F61" s="194"/>
      <c r="G61" s="194"/>
      <c r="H61" s="194"/>
      <c r="I61" s="194"/>
      <c r="J61" s="194"/>
    </row>
    <row r="62" spans="2:10" ht="9.9499999999999993" customHeight="1">
      <c r="B62" s="194"/>
      <c r="C62" s="194"/>
      <c r="D62" s="194"/>
      <c r="E62" s="194"/>
      <c r="F62" s="194"/>
      <c r="G62" s="194"/>
      <c r="H62" s="194"/>
      <c r="I62" s="194"/>
      <c r="J62" s="194"/>
    </row>
    <row r="63" spans="2:10" ht="9.9499999999999993" customHeight="1">
      <c r="B63" s="194"/>
      <c r="C63" s="194"/>
      <c r="D63" s="194"/>
      <c r="E63" s="194"/>
      <c r="F63" s="194"/>
      <c r="G63" s="194"/>
      <c r="H63" s="194"/>
      <c r="I63" s="194"/>
      <c r="J63" s="194"/>
    </row>
    <row r="64" spans="2:10" ht="9.9499999999999993" customHeight="1">
      <c r="B64" s="194"/>
      <c r="C64" s="194"/>
      <c r="D64" s="194"/>
      <c r="E64" s="194"/>
      <c r="F64" s="194"/>
      <c r="G64" s="194"/>
      <c r="H64" s="194"/>
      <c r="I64" s="194"/>
      <c r="J64" s="194"/>
    </row>
    <row r="65" spans="2:10" ht="9.9499999999999993" customHeight="1">
      <c r="B65" s="194"/>
      <c r="C65" s="194"/>
      <c r="D65" s="194"/>
      <c r="E65" s="194"/>
      <c r="F65" s="194"/>
      <c r="G65" s="194"/>
      <c r="H65" s="194"/>
      <c r="I65" s="194"/>
      <c r="J65" s="194"/>
    </row>
    <row r="66" spans="2:10" ht="9.9499999999999993" customHeight="1">
      <c r="B66" s="194"/>
      <c r="C66" s="194"/>
      <c r="D66" s="194"/>
      <c r="E66" s="194"/>
      <c r="F66" s="194"/>
      <c r="G66" s="194"/>
      <c r="H66" s="194"/>
      <c r="I66" s="194"/>
      <c r="J66" s="194"/>
    </row>
    <row r="67" spans="2:10" ht="9.9499999999999993" customHeight="1">
      <c r="B67" s="194"/>
      <c r="C67" s="194"/>
      <c r="D67" s="194"/>
      <c r="E67" s="194"/>
      <c r="F67" s="194"/>
      <c r="G67" s="194"/>
      <c r="H67" s="194"/>
      <c r="I67" s="194"/>
      <c r="J67" s="194"/>
    </row>
    <row r="68" spans="2:10" ht="9.9499999999999993" customHeight="1">
      <c r="B68" s="194"/>
      <c r="C68" s="194"/>
      <c r="D68" s="194"/>
      <c r="E68" s="194"/>
      <c r="F68" s="194"/>
      <c r="G68" s="194"/>
      <c r="H68" s="194"/>
      <c r="I68" s="194"/>
      <c r="J68" s="194"/>
    </row>
    <row r="69" spans="2:10" ht="9.9499999999999993" customHeight="1">
      <c r="B69" s="194"/>
      <c r="C69" s="194"/>
      <c r="D69" s="194"/>
      <c r="E69" s="194"/>
      <c r="F69" s="194"/>
      <c r="G69" s="194"/>
      <c r="H69" s="194"/>
      <c r="I69" s="194"/>
      <c r="J69" s="194"/>
    </row>
    <row r="70" spans="2:10" ht="9.9499999999999993" customHeight="1">
      <c r="B70" s="194"/>
      <c r="C70" s="194"/>
      <c r="D70" s="194"/>
      <c r="E70" s="194"/>
      <c r="F70" s="194"/>
      <c r="G70" s="194"/>
      <c r="H70" s="194"/>
      <c r="I70" s="194"/>
      <c r="J70" s="194"/>
    </row>
    <row r="71" spans="2:10" ht="9.9499999999999993" customHeight="1">
      <c r="B71" s="194"/>
      <c r="C71" s="194"/>
      <c r="D71" s="194"/>
      <c r="E71" s="194"/>
      <c r="F71" s="194"/>
      <c r="G71" s="194"/>
      <c r="H71" s="194"/>
      <c r="I71" s="194"/>
      <c r="J71" s="194"/>
    </row>
    <row r="72" spans="2:10" ht="9.9499999999999993" customHeight="1">
      <c r="B72" s="194"/>
      <c r="C72" s="194"/>
      <c r="D72" s="194"/>
      <c r="E72" s="194"/>
      <c r="F72" s="194"/>
      <c r="G72" s="194"/>
      <c r="H72" s="194"/>
      <c r="I72" s="194"/>
      <c r="J72" s="194"/>
    </row>
    <row r="73" spans="2:10" ht="9.9499999999999993" customHeight="1">
      <c r="B73" s="194"/>
      <c r="C73" s="194"/>
      <c r="D73" s="194"/>
      <c r="E73" s="194"/>
      <c r="F73" s="194"/>
      <c r="G73" s="194"/>
      <c r="H73" s="194"/>
      <c r="I73" s="194"/>
      <c r="J73" s="194"/>
    </row>
    <row r="74" spans="2:10" ht="9.9499999999999993" customHeight="1">
      <c r="B74" s="194"/>
      <c r="C74" s="194"/>
      <c r="D74" s="194"/>
      <c r="E74" s="194"/>
      <c r="F74" s="194"/>
      <c r="G74" s="194"/>
      <c r="H74" s="194"/>
      <c r="I74" s="194"/>
      <c r="J74" s="194"/>
    </row>
    <row r="75" spans="2:10" ht="9.9499999999999993" customHeight="1">
      <c r="B75" s="194"/>
      <c r="C75" s="194"/>
      <c r="D75" s="194"/>
      <c r="E75" s="194"/>
      <c r="F75" s="194"/>
      <c r="G75" s="194"/>
      <c r="H75" s="194"/>
      <c r="I75" s="194"/>
      <c r="J75" s="194"/>
    </row>
    <row r="76" spans="2:10" ht="9.9499999999999993" customHeight="1">
      <c r="B76" s="194"/>
      <c r="C76" s="194"/>
      <c r="D76" s="194"/>
      <c r="E76" s="194"/>
      <c r="F76" s="194"/>
      <c r="G76" s="194"/>
      <c r="H76" s="194"/>
      <c r="I76" s="194"/>
      <c r="J76" s="194"/>
    </row>
    <row r="77" spans="2:10" ht="9.9499999999999993" customHeight="1">
      <c r="B77" s="194"/>
      <c r="C77" s="194"/>
      <c r="D77" s="194"/>
      <c r="E77" s="194"/>
      <c r="F77" s="194"/>
      <c r="G77" s="194"/>
      <c r="H77" s="194"/>
      <c r="I77" s="194"/>
      <c r="J77" s="194"/>
    </row>
    <row r="78" spans="2:10" ht="9.9499999999999993" customHeight="1">
      <c r="B78" s="194"/>
      <c r="C78" s="194"/>
      <c r="D78" s="194"/>
      <c r="E78" s="194"/>
      <c r="F78" s="194"/>
      <c r="G78" s="194"/>
      <c r="H78" s="194"/>
      <c r="I78" s="194"/>
      <c r="J78" s="194"/>
    </row>
    <row r="79" spans="2:10" ht="9.9499999999999993" customHeight="1">
      <c r="B79" s="194"/>
      <c r="C79" s="194"/>
      <c r="D79" s="194"/>
      <c r="E79" s="194"/>
      <c r="F79" s="194"/>
      <c r="G79" s="194"/>
      <c r="H79" s="194"/>
      <c r="I79" s="194"/>
      <c r="J79" s="194"/>
    </row>
    <row r="80" spans="2:10" ht="9.9499999999999993" customHeight="1">
      <c r="B80" s="194"/>
      <c r="C80" s="194"/>
      <c r="D80" s="194"/>
      <c r="E80" s="194"/>
      <c r="F80" s="194"/>
      <c r="G80" s="194"/>
      <c r="H80" s="194"/>
      <c r="I80" s="194"/>
      <c r="J80" s="194"/>
    </row>
    <row r="81" spans="2:10" ht="9.9499999999999993" customHeight="1">
      <c r="B81" s="194"/>
      <c r="C81" s="194"/>
      <c r="D81" s="194"/>
      <c r="E81" s="194"/>
      <c r="F81" s="194"/>
      <c r="G81" s="194"/>
      <c r="H81" s="194"/>
      <c r="I81" s="194"/>
      <c r="J81" s="194"/>
    </row>
    <row r="82" spans="2:10" ht="9.9499999999999993" customHeight="1">
      <c r="B82" s="194"/>
      <c r="C82" s="194"/>
      <c r="D82" s="194"/>
      <c r="E82" s="194"/>
      <c r="F82" s="194"/>
      <c r="G82" s="194"/>
      <c r="H82" s="194"/>
      <c r="I82" s="194"/>
      <c r="J82" s="194"/>
    </row>
    <row r="83" spans="2:10" ht="9.9499999999999993" customHeight="1">
      <c r="B83" s="194"/>
      <c r="C83" s="194"/>
      <c r="D83" s="194"/>
      <c r="E83" s="194"/>
      <c r="F83" s="194"/>
      <c r="G83" s="194"/>
      <c r="H83" s="194"/>
      <c r="I83" s="194"/>
      <c r="J83" s="194"/>
    </row>
    <row r="84" spans="2:10" ht="9.9499999999999993" customHeight="1">
      <c r="B84" s="194"/>
      <c r="C84" s="194"/>
      <c r="D84" s="194"/>
      <c r="E84" s="194"/>
      <c r="F84" s="194"/>
      <c r="G84" s="194"/>
      <c r="H84" s="194"/>
      <c r="I84" s="194"/>
      <c r="J84" s="194"/>
    </row>
    <row r="85" spans="2:10" ht="9.9499999999999993" customHeight="1">
      <c r="B85" s="194"/>
      <c r="C85" s="194"/>
      <c r="D85" s="194"/>
      <c r="E85" s="194"/>
      <c r="F85" s="194"/>
      <c r="G85" s="194"/>
      <c r="H85" s="194"/>
      <c r="I85" s="194"/>
      <c r="J85" s="194"/>
    </row>
    <row r="86" spans="2:10" ht="9.9499999999999993" customHeight="1">
      <c r="B86" s="194"/>
      <c r="C86" s="194"/>
      <c r="D86" s="194"/>
      <c r="E86" s="194"/>
      <c r="F86" s="194"/>
      <c r="G86" s="194"/>
      <c r="H86" s="194"/>
      <c r="I86" s="194"/>
      <c r="J86" s="194"/>
    </row>
    <row r="87" spans="2:10" ht="9.9499999999999993" customHeight="1">
      <c r="B87" s="194"/>
      <c r="C87" s="194"/>
      <c r="D87" s="194"/>
      <c r="E87" s="194"/>
      <c r="F87" s="194"/>
      <c r="G87" s="194"/>
      <c r="H87" s="194"/>
      <c r="I87" s="194"/>
      <c r="J87" s="194"/>
    </row>
    <row r="88" spans="2:10" ht="9.9499999999999993" customHeight="1">
      <c r="B88" s="194"/>
      <c r="C88" s="194"/>
      <c r="D88" s="194"/>
      <c r="E88" s="194"/>
      <c r="F88" s="194"/>
      <c r="G88" s="194"/>
      <c r="H88" s="194"/>
      <c r="I88" s="194"/>
      <c r="J88" s="194"/>
    </row>
    <row r="89" spans="2:10" ht="9.9499999999999993" customHeight="1">
      <c r="B89" s="194"/>
      <c r="C89" s="194"/>
      <c r="D89" s="194"/>
      <c r="E89" s="194"/>
      <c r="F89" s="194"/>
      <c r="G89" s="194"/>
      <c r="H89" s="194"/>
      <c r="I89" s="194"/>
      <c r="J89" s="194"/>
    </row>
    <row r="90" spans="2:10" ht="9.9499999999999993" customHeight="1">
      <c r="B90" s="194"/>
      <c r="C90" s="194"/>
      <c r="D90" s="194"/>
      <c r="E90" s="194"/>
      <c r="F90" s="194"/>
      <c r="G90" s="194"/>
      <c r="H90" s="194"/>
      <c r="I90" s="194"/>
      <c r="J90" s="194"/>
    </row>
    <row r="91" spans="2:10" ht="9.9499999999999993" customHeight="1">
      <c r="B91" s="194"/>
      <c r="C91" s="194"/>
      <c r="D91" s="194"/>
      <c r="E91" s="194"/>
      <c r="F91" s="194"/>
      <c r="G91" s="194"/>
      <c r="H91" s="194"/>
      <c r="I91" s="194"/>
      <c r="J91" s="194"/>
    </row>
    <row r="92" spans="2:10" ht="9.9499999999999993" customHeight="1">
      <c r="B92" s="194"/>
      <c r="C92" s="194"/>
      <c r="D92" s="194"/>
      <c r="E92" s="194"/>
      <c r="F92" s="194"/>
      <c r="G92" s="194"/>
      <c r="H92" s="194"/>
      <c r="I92" s="194"/>
      <c r="J92" s="194"/>
    </row>
    <row r="93" spans="2:10" ht="9.9499999999999993" customHeight="1">
      <c r="B93" s="194"/>
      <c r="C93" s="194"/>
      <c r="D93" s="194"/>
      <c r="E93" s="194"/>
      <c r="F93" s="194"/>
      <c r="G93" s="194"/>
      <c r="H93" s="194"/>
      <c r="I93" s="194"/>
      <c r="J93" s="194"/>
    </row>
    <row r="94" spans="2:10" ht="9.9499999999999993" customHeight="1">
      <c r="B94" s="194"/>
      <c r="C94" s="194"/>
      <c r="D94" s="194"/>
      <c r="E94" s="194"/>
      <c r="F94" s="194"/>
      <c r="G94" s="194"/>
      <c r="H94" s="194"/>
      <c r="I94" s="194"/>
      <c r="J94" s="194"/>
    </row>
    <row r="95" spans="2:10" ht="9.9499999999999993" customHeight="1">
      <c r="B95" s="194"/>
      <c r="C95" s="194"/>
      <c r="D95" s="194"/>
      <c r="E95" s="194"/>
      <c r="F95" s="194"/>
      <c r="G95" s="194"/>
      <c r="H95" s="194"/>
      <c r="I95" s="194"/>
      <c r="J95" s="194"/>
    </row>
    <row r="96" spans="2:10" ht="9.9499999999999993" customHeight="1">
      <c r="B96" s="194"/>
      <c r="C96" s="194"/>
      <c r="D96" s="194"/>
      <c r="E96" s="194"/>
      <c r="F96" s="194"/>
      <c r="G96" s="194"/>
      <c r="H96" s="194"/>
      <c r="I96" s="194"/>
      <c r="J96" s="194"/>
    </row>
    <row r="97" spans="2:10" ht="9.9499999999999993" customHeight="1">
      <c r="B97" s="194"/>
      <c r="C97" s="194"/>
      <c r="D97" s="194"/>
      <c r="E97" s="194"/>
      <c r="F97" s="194"/>
      <c r="G97" s="194"/>
      <c r="H97" s="194"/>
      <c r="I97" s="194"/>
      <c r="J97" s="194"/>
    </row>
    <row r="98" spans="2:10" ht="9.9499999999999993" customHeight="1">
      <c r="B98" s="194"/>
      <c r="C98" s="194"/>
      <c r="D98" s="194"/>
      <c r="E98" s="194"/>
      <c r="F98" s="194"/>
      <c r="G98" s="194"/>
      <c r="H98" s="194"/>
      <c r="I98" s="194"/>
      <c r="J98" s="194"/>
    </row>
    <row r="99" spans="2:10" ht="9.9499999999999993" customHeight="1"/>
    <row r="100" spans="2:10" ht="9.9499999999999993" customHeight="1"/>
    <row r="101" spans="2:10" ht="9.9499999999999993" customHeight="1"/>
    <row r="102" spans="2:10" ht="9.9499999999999993" customHeight="1"/>
    <row r="103" spans="2:10" ht="9.9499999999999993" customHeight="1"/>
    <row r="104" spans="2:10" ht="9.9499999999999993" customHeight="1"/>
    <row r="105" spans="2:10" ht="9.9499999999999993" customHeight="1"/>
    <row r="106" spans="2:10" ht="9.9499999999999993" customHeight="1"/>
  </sheetData>
  <mergeCells count="16">
    <mergeCell ref="B16:F16"/>
    <mergeCell ref="B17:F17"/>
    <mergeCell ref="B18:F18"/>
    <mergeCell ref="B19:F19"/>
    <mergeCell ref="B10:F10"/>
    <mergeCell ref="B11:F11"/>
    <mergeCell ref="B12:F12"/>
    <mergeCell ref="B13:F13"/>
    <mergeCell ref="B14:F14"/>
    <mergeCell ref="B15:F15"/>
    <mergeCell ref="B9:F9"/>
    <mergeCell ref="B2:J2"/>
    <mergeCell ref="B4:G4"/>
    <mergeCell ref="B5:E5"/>
    <mergeCell ref="B6:E7"/>
    <mergeCell ref="B8:E8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16財政</vt:lpstr>
      <vt:lpstr>144</vt:lpstr>
      <vt:lpstr>145(1)</vt:lpstr>
      <vt:lpstr>145(2)(3)</vt:lpstr>
      <vt:lpstr>145(4)</vt:lpstr>
      <vt:lpstr>146</vt:lpstr>
      <vt:lpstr>147</vt:lpstr>
      <vt:lpstr>148</vt:lpstr>
      <vt:lpstr>149-1</vt:lpstr>
      <vt:lpstr>149-2</vt:lpstr>
      <vt:lpstr>150</vt:lpstr>
      <vt:lpstr>151</vt:lpstr>
      <vt:lpstr>152 </vt:lpstr>
      <vt:lpstr>'144'!Print_Area</vt:lpstr>
      <vt:lpstr>'145(1)'!Print_Area</vt:lpstr>
      <vt:lpstr>'145(2)(3)'!Print_Area</vt:lpstr>
      <vt:lpstr>'145(4)'!Print_Area</vt:lpstr>
      <vt:lpstr>'146'!Print_Area</vt:lpstr>
      <vt:lpstr>'147'!Print_Area</vt:lpstr>
      <vt:lpstr>'148'!Print_Area</vt:lpstr>
      <vt:lpstr>'149-1'!Print_Area</vt:lpstr>
      <vt:lpstr>'149-2'!Print_Area</vt:lpstr>
      <vt:lpstr>'150'!Print_Area</vt:lpstr>
      <vt:lpstr>'151'!Print_Area</vt:lpstr>
      <vt:lpstr>'152 '!Print_Area</vt:lpstr>
      <vt:lpstr>'16財政'!Print_Area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2020-03-09T00:44:25Z</cp:lastPrinted>
  <dcterms:created xsi:type="dcterms:W3CDTF">2018-07-02T02:06:21Z</dcterms:created>
  <dcterms:modified xsi:type="dcterms:W3CDTF">2020-04-03T10:39:20Z</dcterms:modified>
</cp:coreProperties>
</file>