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anrisya\Desktop\Documents\H26経セン基礎(確報用）\HP用ファイル\28.2.6確報用\統計表\"/>
    </mc:Choice>
  </mc:AlternateContent>
  <bookViews>
    <workbookView xWindow="0" yWindow="0" windowWidth="15345" windowHeight="4740"/>
  </bookViews>
  <sheets>
    <sheet name="表1（事業内容不詳の事業所を含む）" sheetId="2" r:id="rId1"/>
    <sheet name="表1)" sheetId="3" r:id="rId2"/>
  </sheets>
  <definedNames>
    <definedName name="_xlnm.Print_Area" localSheetId="0">'表1（事業内容不詳の事業所を含む）'!$A$2:$O$31</definedName>
  </definedNames>
  <calcPr calcId="152511" refMode="R1C1"/>
</workbook>
</file>

<file path=xl/calcChain.xml><?xml version="1.0" encoding="utf-8"?>
<calcChain xmlns="http://schemas.openxmlformats.org/spreadsheetml/2006/main">
  <c r="L26" i="3" l="1"/>
  <c r="M25" i="3"/>
  <c r="L25" i="3"/>
  <c r="N25" i="3" s="1"/>
  <c r="K25" i="3"/>
  <c r="J25" i="3"/>
  <c r="F25" i="3"/>
  <c r="M24" i="3"/>
  <c r="L24" i="3"/>
  <c r="N24" i="3" s="1"/>
  <c r="J24" i="3"/>
  <c r="F24" i="3"/>
  <c r="M23" i="3"/>
  <c r="N23" i="3" s="1"/>
  <c r="L23" i="3"/>
  <c r="J23" i="3"/>
  <c r="F23" i="3"/>
  <c r="M22" i="3"/>
  <c r="L22" i="3"/>
  <c r="J22" i="3"/>
  <c r="F22" i="3"/>
  <c r="M21" i="3"/>
  <c r="L21" i="3"/>
  <c r="N21" i="3" s="1"/>
  <c r="K21" i="3"/>
  <c r="J21" i="3"/>
  <c r="F21" i="3"/>
  <c r="M20" i="3"/>
  <c r="L20" i="3"/>
  <c r="N20" i="3" s="1"/>
  <c r="J20" i="3"/>
  <c r="F20" i="3"/>
  <c r="M19" i="3"/>
  <c r="N19" i="3" s="1"/>
  <c r="L19" i="3"/>
  <c r="J19" i="3"/>
  <c r="F19" i="3"/>
  <c r="M18" i="3"/>
  <c r="L18" i="3"/>
  <c r="N18" i="3" s="1"/>
  <c r="J18" i="3"/>
  <c r="F18" i="3"/>
  <c r="M17" i="3"/>
  <c r="L17" i="3"/>
  <c r="N17" i="3" s="1"/>
  <c r="K17" i="3"/>
  <c r="J17" i="3"/>
  <c r="F17" i="3"/>
  <c r="M16" i="3"/>
  <c r="L16" i="3"/>
  <c r="N16" i="3" s="1"/>
  <c r="J16" i="3"/>
  <c r="F16" i="3"/>
  <c r="M15" i="3"/>
  <c r="N15" i="3" s="1"/>
  <c r="L15" i="3"/>
  <c r="J15" i="3"/>
  <c r="F15" i="3"/>
  <c r="M14" i="3"/>
  <c r="L14" i="3"/>
  <c r="N14" i="3" s="1"/>
  <c r="J14" i="3"/>
  <c r="F14" i="3"/>
  <c r="M13" i="3"/>
  <c r="L13" i="3"/>
  <c r="N13" i="3" s="1"/>
  <c r="K13" i="3"/>
  <c r="J13" i="3"/>
  <c r="F13" i="3"/>
  <c r="M12" i="3"/>
  <c r="L12" i="3"/>
  <c r="N12" i="3" s="1"/>
  <c r="J12" i="3"/>
  <c r="F12" i="3"/>
  <c r="M11" i="3"/>
  <c r="N11" i="3" s="1"/>
  <c r="L11" i="3"/>
  <c r="J11" i="3"/>
  <c r="F11" i="3"/>
  <c r="M10" i="3"/>
  <c r="L10" i="3"/>
  <c r="N10" i="3" s="1"/>
  <c r="J10" i="3"/>
  <c r="F10" i="3"/>
  <c r="M9" i="3"/>
  <c r="L9" i="3"/>
  <c r="N9" i="3" s="1"/>
  <c r="K9" i="3"/>
  <c r="J9" i="3"/>
  <c r="F9" i="3"/>
  <c r="M8" i="3"/>
  <c r="K8" i="3"/>
  <c r="J8" i="3"/>
  <c r="H8" i="3"/>
  <c r="K22" i="3" s="1"/>
  <c r="D8" i="3"/>
  <c r="G24" i="3" s="1"/>
  <c r="F7" i="3"/>
  <c r="H6" i="3"/>
  <c r="K11" i="3" l="1"/>
  <c r="K15" i="3"/>
  <c r="K19" i="3"/>
  <c r="N22" i="3"/>
  <c r="K23" i="3"/>
  <c r="K12" i="3"/>
  <c r="K16" i="3"/>
  <c r="K20" i="3"/>
  <c r="K24" i="3"/>
  <c r="G11" i="3"/>
  <c r="G15" i="3"/>
  <c r="G19" i="3"/>
  <c r="G23" i="3"/>
  <c r="D6" i="3"/>
  <c r="F8" i="3"/>
  <c r="G10" i="3"/>
  <c r="G14" i="3"/>
  <c r="G18" i="3"/>
  <c r="G22" i="3"/>
  <c r="G8" i="3"/>
  <c r="L8" i="3"/>
  <c r="N8" i="3" s="1"/>
  <c r="G9" i="3"/>
  <c r="G13" i="3"/>
  <c r="G17" i="3"/>
  <c r="G21" i="3"/>
  <c r="G25" i="3"/>
  <c r="K10" i="3"/>
  <c r="G12" i="3"/>
  <c r="K14" i="3"/>
  <c r="G16" i="3"/>
  <c r="K18" i="3"/>
  <c r="G20" i="3"/>
  <c r="D7" i="2"/>
  <c r="H7" i="2" l="1"/>
  <c r="F8" i="2"/>
  <c r="M26" i="2" l="1"/>
  <c r="L26" i="2"/>
  <c r="K26" i="2"/>
  <c r="J26" i="2"/>
  <c r="G26" i="2"/>
  <c r="F26" i="2"/>
  <c r="L27" i="2"/>
  <c r="M25" i="2"/>
  <c r="L25" i="2"/>
  <c r="K25" i="2"/>
  <c r="J25" i="2"/>
  <c r="G25" i="2"/>
  <c r="F25" i="2"/>
  <c r="M24" i="2"/>
  <c r="L24" i="2"/>
  <c r="K24" i="2"/>
  <c r="J24" i="2"/>
  <c r="G24" i="2"/>
  <c r="F24" i="2"/>
  <c r="M23" i="2"/>
  <c r="L23" i="2"/>
  <c r="K23" i="2"/>
  <c r="J23" i="2"/>
  <c r="G23" i="2"/>
  <c r="F23" i="2"/>
  <c r="M22" i="2"/>
  <c r="L22" i="2"/>
  <c r="K22" i="2"/>
  <c r="J22" i="2"/>
  <c r="G22" i="2"/>
  <c r="F22" i="2"/>
  <c r="M21" i="2"/>
  <c r="L21" i="2"/>
  <c r="K21" i="2"/>
  <c r="J21" i="2"/>
  <c r="G21" i="2"/>
  <c r="F21" i="2"/>
  <c r="M20" i="2"/>
  <c r="L20" i="2"/>
  <c r="K20" i="2"/>
  <c r="J20" i="2"/>
  <c r="G20" i="2"/>
  <c r="F20" i="2"/>
  <c r="M19" i="2"/>
  <c r="L19" i="2"/>
  <c r="K19" i="2"/>
  <c r="J19" i="2"/>
  <c r="G19" i="2"/>
  <c r="F19" i="2"/>
  <c r="M18" i="2"/>
  <c r="L18" i="2"/>
  <c r="K18" i="2"/>
  <c r="J18" i="2"/>
  <c r="G18" i="2"/>
  <c r="F18" i="2"/>
  <c r="M17" i="2"/>
  <c r="L17" i="2"/>
  <c r="K17" i="2"/>
  <c r="J17" i="2"/>
  <c r="G17" i="2"/>
  <c r="F17" i="2"/>
  <c r="M16" i="2"/>
  <c r="L16" i="2"/>
  <c r="K16" i="2"/>
  <c r="J16" i="2"/>
  <c r="G16" i="2"/>
  <c r="F16" i="2"/>
  <c r="M15" i="2"/>
  <c r="L15" i="2"/>
  <c r="K15" i="2"/>
  <c r="J15" i="2"/>
  <c r="G15" i="2"/>
  <c r="F15" i="2"/>
  <c r="M14" i="2"/>
  <c r="L14" i="2"/>
  <c r="K14" i="2"/>
  <c r="J14" i="2"/>
  <c r="G14" i="2"/>
  <c r="F14" i="2"/>
  <c r="M13" i="2"/>
  <c r="L13" i="2"/>
  <c r="K13" i="2"/>
  <c r="J13" i="2"/>
  <c r="G13" i="2"/>
  <c r="F13" i="2"/>
  <c r="M12" i="2"/>
  <c r="L12" i="2"/>
  <c r="K12" i="2"/>
  <c r="J12" i="2"/>
  <c r="G12" i="2"/>
  <c r="F12" i="2"/>
  <c r="M11" i="2"/>
  <c r="L11" i="2"/>
  <c r="K11" i="2"/>
  <c r="J11" i="2"/>
  <c r="G11" i="2"/>
  <c r="F11" i="2"/>
  <c r="M10" i="2"/>
  <c r="L10" i="2"/>
  <c r="K10" i="2"/>
  <c r="J10" i="2"/>
  <c r="G10" i="2"/>
  <c r="F10" i="2"/>
  <c r="M9" i="2"/>
  <c r="L9" i="2"/>
  <c r="K9" i="2"/>
  <c r="J9" i="2"/>
  <c r="G9" i="2"/>
  <c r="F9" i="2"/>
  <c r="N9" i="2" l="1"/>
  <c r="N11" i="2"/>
  <c r="N13" i="2"/>
  <c r="N17" i="2"/>
  <c r="N19" i="2"/>
  <c r="N21" i="2"/>
  <c r="N25" i="2"/>
  <c r="N10" i="2"/>
  <c r="N18" i="2"/>
  <c r="N26" i="2"/>
  <c r="N24" i="2"/>
  <c r="N16" i="2"/>
  <c r="N15" i="2"/>
  <c r="N20" i="2"/>
  <c r="N22" i="2"/>
  <c r="N12" i="2"/>
  <c r="N14" i="2"/>
  <c r="N23" i="2"/>
</calcChain>
</file>

<file path=xl/sharedStrings.xml><?xml version="1.0" encoding="utf-8"?>
<sst xmlns="http://schemas.openxmlformats.org/spreadsheetml/2006/main" count="129" uniqueCount="41">
  <si>
    <t>産業大分類</t>
    <rPh sb="0" eb="2">
      <t>サンギョウ</t>
    </rPh>
    <rPh sb="2" eb="5">
      <t>ダイブンルイ</t>
    </rPh>
    <phoneticPr fontId="6"/>
  </si>
  <si>
    <t>事業所数</t>
    <rPh sb="0" eb="3">
      <t>ジギョウショ</t>
    </rPh>
    <rPh sb="3" eb="4">
      <t>スウ</t>
    </rPh>
    <phoneticPr fontId="6"/>
  </si>
  <si>
    <t>従業者数</t>
    <rPh sb="0" eb="3">
      <t>ジュウギョウシャ</t>
    </rPh>
    <rPh sb="3" eb="4">
      <t>スウ</t>
    </rPh>
    <phoneticPr fontId="6"/>
  </si>
  <si>
    <t>増減率
（％）</t>
    <rPh sb="0" eb="3">
      <t>ゾウゲンリツ</t>
    </rPh>
    <phoneticPr fontId="6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</si>
  <si>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6"/>
  </si>
  <si>
    <t>建設業</t>
  </si>
  <si>
    <t>製造業</t>
  </si>
  <si>
    <t>電気・ガス・熱供給・水道業</t>
  </si>
  <si>
    <t>情報通信業</t>
  </si>
  <si>
    <t>運輸業，郵便業</t>
    <rPh sb="4" eb="6">
      <t>ユウビン</t>
    </rPh>
    <rPh sb="6" eb="7">
      <t>ギョウ</t>
    </rPh>
    <phoneticPr fontId="6"/>
  </si>
  <si>
    <t>卸売業，小売業</t>
    <rPh sb="2" eb="3">
      <t>ギョウ</t>
    </rPh>
    <phoneticPr fontId="6"/>
  </si>
  <si>
    <t>金融業，保険業</t>
    <rPh sb="2" eb="3">
      <t>ギョウ</t>
    </rPh>
    <phoneticPr fontId="6"/>
  </si>
  <si>
    <t>不動産業，物品賃貸業</t>
    <rPh sb="5" eb="7">
      <t>ブッピン</t>
    </rPh>
    <rPh sb="7" eb="9">
      <t>チンタイ</t>
    </rPh>
    <rPh sb="9" eb="10">
      <t>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</si>
  <si>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</si>
  <si>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</si>
  <si>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</si>
  <si>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</si>
  <si>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</si>
  <si>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</si>
  <si>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</si>
  <si>
    <t>農林漁業（個人経営を除く）</t>
    <rPh sb="0" eb="2">
      <t>ノウリン</t>
    </rPh>
    <rPh sb="2" eb="4">
      <t>ギョギョウ</t>
    </rPh>
    <rPh sb="5" eb="7">
      <t>コジン</t>
    </rPh>
    <rPh sb="7" eb="9">
      <t>ケイエイ</t>
    </rPh>
    <rPh sb="10" eb="11">
      <t>ノゾ</t>
    </rPh>
    <phoneticPr fontId="6"/>
  </si>
  <si>
    <t>24年</t>
    <rPh sb="2" eb="3">
      <t>ネン</t>
    </rPh>
    <phoneticPr fontId="6"/>
  </si>
  <si>
    <t>増減</t>
    <rPh sb="0" eb="2">
      <t>ゾウゲン</t>
    </rPh>
    <phoneticPr fontId="6"/>
  </si>
  <si>
    <t>24年
（人）</t>
    <rPh sb="2" eb="3">
      <t>ネン</t>
    </rPh>
    <rPh sb="5" eb="6">
      <t>ニン</t>
    </rPh>
    <phoneticPr fontId="6"/>
  </si>
  <si>
    <t>　　　　-</t>
    <phoneticPr fontId="3"/>
  </si>
  <si>
    <t>１事業所当たり
従業者数（人）</t>
    <rPh sb="1" eb="4">
      <t>ジギョウショ</t>
    </rPh>
    <rPh sb="4" eb="5">
      <t>ア</t>
    </rPh>
    <rPh sb="8" eb="11">
      <t>ジュウギョウシャ</t>
    </rPh>
    <rPh sb="11" eb="12">
      <t>スウ</t>
    </rPh>
    <rPh sb="13" eb="14">
      <t>ニン</t>
    </rPh>
    <phoneticPr fontId="3"/>
  </si>
  <si>
    <t>26年</t>
    <rPh sb="2" eb="3">
      <t>ネン</t>
    </rPh>
    <phoneticPr fontId="6"/>
  </si>
  <si>
    <t>26年
（人）</t>
    <rPh sb="2" eb="3">
      <t>ネン</t>
    </rPh>
    <rPh sb="5" eb="6">
      <t>ニン</t>
    </rPh>
    <phoneticPr fontId="6"/>
  </si>
  <si>
    <t>国、地方公共団体</t>
    <phoneticPr fontId="3"/>
  </si>
  <si>
    <t>総計（国，地方公共団体を含む）</t>
    <rPh sb="0" eb="2">
      <t>ソウケイ</t>
    </rPh>
    <rPh sb="3" eb="4">
      <t>クニ</t>
    </rPh>
    <rPh sb="5" eb="7">
      <t>チホウ</t>
    </rPh>
    <rPh sb="7" eb="9">
      <t>コウキョウ</t>
    </rPh>
    <rPh sb="9" eb="11">
      <t>ダンタイ</t>
    </rPh>
    <rPh sb="12" eb="13">
      <t>フク</t>
    </rPh>
    <phoneticPr fontId="3"/>
  </si>
  <si>
    <t>総計（国，地方公共団体を除く）</t>
    <rPh sb="0" eb="2">
      <t>ソウケイ</t>
    </rPh>
    <rPh sb="3" eb="4">
      <t>クニ</t>
    </rPh>
    <rPh sb="5" eb="7">
      <t>チホウ</t>
    </rPh>
    <rPh sb="7" eb="9">
      <t>コウキョウ</t>
    </rPh>
    <rPh sb="9" eb="11">
      <t>ダンタイ</t>
    </rPh>
    <rPh sb="12" eb="13">
      <t>ノゾ</t>
    </rPh>
    <phoneticPr fontId="3"/>
  </si>
  <si>
    <t>-</t>
    <phoneticPr fontId="3"/>
  </si>
  <si>
    <t>表１　産業大分類別事業所数及び従業者数</t>
    <rPh sb="0" eb="1">
      <t>ヒョウ</t>
    </rPh>
    <rPh sb="3" eb="5">
      <t>サンギョウ</t>
    </rPh>
    <rPh sb="5" eb="8">
      <t>ダイブンルイ</t>
    </rPh>
    <rPh sb="8" eb="9">
      <t>ベツ</t>
    </rPh>
    <rPh sb="9" eb="12">
      <t>ジギョウショ</t>
    </rPh>
    <rPh sb="12" eb="13">
      <t>スウ</t>
    </rPh>
    <rPh sb="13" eb="14">
      <t>オヨ</t>
    </rPh>
    <rPh sb="15" eb="18">
      <t>ジュウギョウシャ</t>
    </rPh>
    <rPh sb="18" eb="19">
      <t>スウ</t>
    </rPh>
    <phoneticPr fontId="6"/>
  </si>
  <si>
    <t>合計（民営）</t>
    <rPh sb="0" eb="2">
      <t>ゴウケイ</t>
    </rPh>
    <rPh sb="3" eb="5">
      <t>ミンエイ</t>
    </rPh>
    <phoneticPr fontId="6"/>
  </si>
  <si>
    <t>合計
（民営）
に占める
割合
（％）</t>
    <rPh sb="0" eb="2">
      <t>ゴウケイ</t>
    </rPh>
    <rPh sb="4" eb="6">
      <t>ミンエイ</t>
    </rPh>
    <rPh sb="9" eb="10">
      <t>シ</t>
    </rPh>
    <rPh sb="13" eb="15">
      <t>ワリアイ</t>
    </rPh>
    <phoneticPr fontId="6"/>
  </si>
  <si>
    <t>注：産業別の「事業所数」，「従業者数」及び「１事業所当たり従業者数」は，必要な事項の数値が得られた事業所を対象として集計した。</t>
    <rPh sb="0" eb="1">
      <t>チュウ</t>
    </rPh>
    <rPh sb="2" eb="5">
      <t>サンギョウベツ</t>
    </rPh>
    <rPh sb="7" eb="10">
      <t>ジギョウショ</t>
    </rPh>
    <rPh sb="10" eb="11">
      <t>スウ</t>
    </rPh>
    <rPh sb="14" eb="17">
      <t>ジュウギョウシャ</t>
    </rPh>
    <rPh sb="17" eb="18">
      <t>スウ</t>
    </rPh>
    <rPh sb="19" eb="20">
      <t>オヨ</t>
    </rPh>
    <rPh sb="23" eb="26">
      <t>ジギョウショ</t>
    </rPh>
    <rPh sb="26" eb="27">
      <t>ア</t>
    </rPh>
    <rPh sb="29" eb="32">
      <t>ジュウギョウシャ</t>
    </rPh>
    <rPh sb="32" eb="33">
      <t>スウ</t>
    </rPh>
    <rPh sb="36" eb="38">
      <t>ヒツヨウ</t>
    </rPh>
    <rPh sb="39" eb="41">
      <t>ジコウ</t>
    </rPh>
    <rPh sb="42" eb="44">
      <t>スウチ</t>
    </rPh>
    <rPh sb="45" eb="46">
      <t>エ</t>
    </rPh>
    <rPh sb="49" eb="51">
      <t>ジギョウ</t>
    </rPh>
    <rPh sb="51" eb="52">
      <t>ショ</t>
    </rPh>
    <rPh sb="53" eb="55">
      <t>タイショウ</t>
    </rPh>
    <rPh sb="58" eb="60">
      <t>シュウケイ</t>
    </rPh>
    <phoneticPr fontId="3"/>
  </si>
  <si>
    <t>注1：産業別の「事業所数」，「従業者数」及び「１事業所当たり従業者数」は，必要な事項の数値が得られた事業所を対象として集計した。</t>
    <rPh sb="0" eb="1">
      <t>チュウ</t>
    </rPh>
    <rPh sb="3" eb="6">
      <t>サンギョウベツ</t>
    </rPh>
    <rPh sb="8" eb="11">
      <t>ジギョウショ</t>
    </rPh>
    <rPh sb="11" eb="12">
      <t>スウ</t>
    </rPh>
    <rPh sb="15" eb="18">
      <t>ジュウギョウシャ</t>
    </rPh>
    <rPh sb="18" eb="19">
      <t>スウ</t>
    </rPh>
    <rPh sb="20" eb="21">
      <t>オヨ</t>
    </rPh>
    <rPh sb="24" eb="27">
      <t>ジギョウショ</t>
    </rPh>
    <rPh sb="27" eb="28">
      <t>ア</t>
    </rPh>
    <rPh sb="30" eb="33">
      <t>ジュウギョウシャ</t>
    </rPh>
    <rPh sb="33" eb="34">
      <t>スウ</t>
    </rPh>
    <rPh sb="37" eb="39">
      <t>ヒツヨウ</t>
    </rPh>
    <rPh sb="40" eb="42">
      <t>ジコウ</t>
    </rPh>
    <rPh sb="43" eb="45">
      <t>スウチ</t>
    </rPh>
    <rPh sb="46" eb="47">
      <t>エ</t>
    </rPh>
    <rPh sb="50" eb="52">
      <t>ジギョウ</t>
    </rPh>
    <rPh sb="52" eb="53">
      <t>ショ</t>
    </rPh>
    <rPh sb="54" eb="56">
      <t>タイショウ</t>
    </rPh>
    <rPh sb="59" eb="61">
      <t>シュウケイ</t>
    </rPh>
    <phoneticPr fontId="3"/>
  </si>
  <si>
    <t>注2：「総計」の「事業所数」は，事業内容不詳の事業所を含む。</t>
    <rPh sb="4" eb="6">
      <t>ソウケイ</t>
    </rPh>
    <rPh sb="9" eb="12">
      <t>ジギョウショ</t>
    </rPh>
    <rPh sb="12" eb="13">
      <t>スウ</t>
    </rPh>
    <rPh sb="16" eb="18">
      <t>ジギョウ</t>
    </rPh>
    <rPh sb="18" eb="20">
      <t>ナイヨウ</t>
    </rPh>
    <rPh sb="20" eb="22">
      <t>フショウ</t>
    </rPh>
    <rPh sb="23" eb="26">
      <t>ジギョウショ</t>
    </rPh>
    <rPh sb="27" eb="28">
      <t>フク</t>
    </rPh>
    <phoneticPr fontId="3"/>
  </si>
  <si>
    <t xml:space="preserve"> </t>
    <phoneticPr fontId="3"/>
  </si>
  <si>
    <t>注3：従業者の総数は，男女別の不詳を含むため，男性と女性の合計は総数と一致しない場合がある。</t>
    <rPh sb="3" eb="6">
      <t>ジュウギョウシャ</t>
    </rPh>
    <rPh sb="7" eb="9">
      <t>ソウスウ</t>
    </rPh>
    <rPh sb="11" eb="14">
      <t>ダンジョベツ</t>
    </rPh>
    <rPh sb="15" eb="17">
      <t>フショウ</t>
    </rPh>
    <rPh sb="18" eb="19">
      <t>フク</t>
    </rPh>
    <rPh sb="23" eb="25">
      <t>ダンセイ</t>
    </rPh>
    <rPh sb="26" eb="28">
      <t>ジョセイ</t>
    </rPh>
    <rPh sb="29" eb="31">
      <t>ゴウケイ</t>
    </rPh>
    <rPh sb="32" eb="34">
      <t>ソウスウ</t>
    </rPh>
    <rPh sb="35" eb="37">
      <t>イッチ</t>
    </rPh>
    <rPh sb="40" eb="42">
      <t>バアイ</t>
    </rPh>
    <phoneticPr fontId="3"/>
  </si>
  <si>
    <t>民営
に占める
割合
（％）</t>
    <rPh sb="0" eb="2">
      <t>ミンエイ</t>
    </rPh>
    <rPh sb="4" eb="5">
      <t>シ</t>
    </rPh>
    <rPh sb="8" eb="10">
      <t>ワリアイ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</si>
</sst>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;&quot;△ &quot;#,##0.0"/>
    <numFmt numFmtId="178" formatCode="#,##0_);[Red]\(#,##0\)"/>
    <numFmt numFmtId="179" formatCode="#,##0_ "/>
    <numFmt numFmtId="180" formatCode="#,##0.0;&quot;▲ &quot;#,##0.0"/>
    <numFmt numFmtId="181" formatCode="0.0;&quot;▲ &quot;0.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sz val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 applyFill="1" applyAlignment="1"/>
    <xf numFmtId="0" fontId="5" fillId="0" borderId="0" xfId="2" applyFont="1" applyFill="1" applyAlignment="1">
      <alignment horizontal="distributed" vertical="center"/>
    </xf>
    <xf numFmtId="0" fontId="5" fillId="0" borderId="0" xfId="2" applyFont="1" applyFill="1" applyAlignment="1">
      <alignment horizontal="right" vertical="center"/>
    </xf>
    <xf numFmtId="0" fontId="5" fillId="0" borderId="0" xfId="2" applyFont="1" applyFill="1" applyAlignment="1">
      <alignment vertical="center"/>
    </xf>
    <xf numFmtId="179" fontId="5" fillId="0" borderId="0" xfId="2" applyNumberFormat="1" applyFont="1" applyFill="1" applyAlignment="1">
      <alignment horizontal="right" vertical="center"/>
    </xf>
    <xf numFmtId="0" fontId="5" fillId="0" borderId="0" xfId="2" applyFont="1" applyFill="1" applyAlignment="1">
      <alignment horizontal="left"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2" applyFont="1" applyFill="1" applyAlignment="1">
      <alignment horizontal="distributed" vertical="center"/>
    </xf>
    <xf numFmtId="0" fontId="7" fillId="0" borderId="7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38" fontId="7" fillId="0" borderId="6" xfId="1" applyFont="1" applyFill="1" applyBorder="1" applyAlignment="1">
      <alignment horizontal="right" vertical="center"/>
    </xf>
    <xf numFmtId="180" fontId="7" fillId="0" borderId="6" xfId="2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right" vertical="center" wrapText="1" shrinkToFit="1"/>
    </xf>
    <xf numFmtId="0" fontId="7" fillId="0" borderId="9" xfId="2" applyFont="1" applyFill="1" applyBorder="1" applyAlignment="1">
      <alignment horizontal="left" vertical="center"/>
    </xf>
    <xf numFmtId="0" fontId="7" fillId="0" borderId="2" xfId="2" applyFont="1" applyFill="1" applyBorder="1" applyAlignment="1">
      <alignment horizontal="left" vertical="center"/>
    </xf>
    <xf numFmtId="38" fontId="7" fillId="0" borderId="8" xfId="1" applyFont="1" applyFill="1" applyBorder="1" applyAlignment="1">
      <alignment horizontal="right" vertical="center"/>
    </xf>
    <xf numFmtId="180" fontId="7" fillId="0" borderId="8" xfId="2" applyNumberFormat="1" applyFont="1" applyFill="1" applyBorder="1" applyAlignment="1">
      <alignment horizontal="right" vertical="center"/>
    </xf>
    <xf numFmtId="177" fontId="7" fillId="0" borderId="8" xfId="2" applyNumberFormat="1" applyFont="1" applyFill="1" applyBorder="1" applyAlignment="1">
      <alignment horizontal="right" vertical="center"/>
    </xf>
    <xf numFmtId="176" fontId="7" fillId="0" borderId="8" xfId="2" applyNumberFormat="1" applyFont="1" applyFill="1" applyBorder="1" applyAlignment="1">
      <alignment horizontal="right" vertical="center"/>
    </xf>
    <xf numFmtId="181" fontId="7" fillId="0" borderId="8" xfId="2" applyNumberFormat="1" applyFont="1" applyFill="1" applyBorder="1" applyAlignment="1">
      <alignment horizontal="right" vertical="center"/>
    </xf>
    <xf numFmtId="0" fontId="7" fillId="0" borderId="9" xfId="2" applyFont="1" applyFill="1" applyBorder="1" applyAlignment="1">
      <alignment horizontal="distributed" vertical="center"/>
    </xf>
    <xf numFmtId="180" fontId="7" fillId="0" borderId="8" xfId="1" applyNumberFormat="1" applyFont="1" applyFill="1" applyBorder="1" applyAlignment="1">
      <alignment horizontal="right" vertical="center"/>
    </xf>
    <xf numFmtId="178" fontId="7" fillId="0" borderId="8" xfId="1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distributed" vertical="center"/>
    </xf>
    <xf numFmtId="0" fontId="7" fillId="0" borderId="0" xfId="2" applyFont="1" applyFill="1" applyBorder="1" applyAlignment="1">
      <alignment horizontal="distributed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 wrapText="1" shrinkToFit="1"/>
    </xf>
    <xf numFmtId="0" fontId="7" fillId="0" borderId="9" xfId="2" applyFont="1" applyFill="1" applyBorder="1" applyAlignment="1">
      <alignment horizontal="center" vertical="center" wrapText="1" shrinkToFit="1"/>
    </xf>
    <xf numFmtId="38" fontId="7" fillId="0" borderId="0" xfId="1" applyFont="1" applyFill="1" applyBorder="1" applyAlignment="1">
      <alignment horizontal="right" vertical="center"/>
    </xf>
    <xf numFmtId="180" fontId="7" fillId="0" borderId="0" xfId="1" applyNumberFormat="1" applyFont="1" applyFill="1" applyBorder="1" applyAlignment="1">
      <alignment horizontal="right" vertical="center"/>
    </xf>
    <xf numFmtId="177" fontId="7" fillId="0" borderId="0" xfId="2" applyNumberFormat="1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right" vertical="center"/>
    </xf>
    <xf numFmtId="181" fontId="7" fillId="0" borderId="0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right" vertical="center" shrinkToFit="1"/>
    </xf>
    <xf numFmtId="0" fontId="8" fillId="0" borderId="9" xfId="0" applyFont="1" applyBorder="1" applyAlignment="1">
      <alignment horizontal="right" vertical="center" wrapText="1" shrinkToFit="1"/>
    </xf>
    <xf numFmtId="181" fontId="7" fillId="0" borderId="9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horizontal="left" vertical="center" wrapText="1"/>
    </xf>
    <xf numFmtId="0" fontId="7" fillId="0" borderId="0" xfId="2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7" xfId="2" applyFont="1" applyFill="1" applyBorder="1" applyAlignment="1">
      <alignment horizontal="distributed" vertical="center"/>
    </xf>
    <xf numFmtId="0" fontId="7" fillId="0" borderId="3" xfId="2" applyFont="1" applyFill="1" applyBorder="1" applyAlignment="1">
      <alignment horizontal="left" vertical="center"/>
    </xf>
    <xf numFmtId="177" fontId="7" fillId="0" borderId="6" xfId="2" applyNumberFormat="1" applyFont="1" applyFill="1" applyBorder="1" applyAlignment="1">
      <alignment horizontal="right" vertical="center"/>
    </xf>
    <xf numFmtId="178" fontId="7" fillId="0" borderId="6" xfId="0" applyNumberFormat="1" applyFont="1" applyBorder="1">
      <alignment vertical="center"/>
    </xf>
    <xf numFmtId="0" fontId="10" fillId="0" borderId="6" xfId="0" applyFont="1" applyBorder="1" applyAlignment="1">
      <alignment horizontal="right" vertical="center" wrapText="1" shrinkToFit="1"/>
    </xf>
    <xf numFmtId="178" fontId="7" fillId="0" borderId="6" xfId="1" applyNumberFormat="1" applyFont="1" applyBorder="1">
      <alignment vertical="center"/>
    </xf>
    <xf numFmtId="178" fontId="7" fillId="0" borderId="0" xfId="0" applyNumberFormat="1" applyFont="1">
      <alignment vertical="center"/>
    </xf>
    <xf numFmtId="179" fontId="7" fillId="0" borderId="0" xfId="0" applyNumberFormat="1" applyFont="1">
      <alignment vertical="center"/>
    </xf>
    <xf numFmtId="178" fontId="7" fillId="0" borderId="0" xfId="1" applyNumberFormat="1" applyFont="1" applyFill="1">
      <alignment vertical="center"/>
    </xf>
    <xf numFmtId="178" fontId="7" fillId="0" borderId="9" xfId="0" applyNumberFormat="1" applyFont="1" applyBorder="1">
      <alignment vertical="center"/>
    </xf>
    <xf numFmtId="179" fontId="7" fillId="0" borderId="2" xfId="0" applyNumberFormat="1" applyFont="1" applyBorder="1">
      <alignment vertical="center"/>
    </xf>
    <xf numFmtId="178" fontId="7" fillId="0" borderId="7" xfId="0" applyNumberFormat="1" applyFont="1" applyBorder="1">
      <alignment vertical="center"/>
    </xf>
    <xf numFmtId="179" fontId="7" fillId="0" borderId="3" xfId="0" applyNumberFormat="1" applyFont="1" applyBorder="1">
      <alignment vertical="center"/>
    </xf>
    <xf numFmtId="0" fontId="7" fillId="0" borderId="0" xfId="2" applyFont="1" applyFill="1" applyAlignment="1">
      <alignment horizontal="left" vertical="center" wrapText="1"/>
    </xf>
    <xf numFmtId="0" fontId="7" fillId="0" borderId="0" xfId="2" applyFont="1" applyFill="1" applyBorder="1" applyAlignment="1">
      <alignment horizontal="left" vertical="center" wrapText="1"/>
    </xf>
    <xf numFmtId="0" fontId="7" fillId="2" borderId="0" xfId="2" applyFont="1" applyFill="1" applyAlignment="1">
      <alignment vertical="center"/>
    </xf>
    <xf numFmtId="0" fontId="7" fillId="2" borderId="0" xfId="2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7" fillId="2" borderId="0" xfId="2" applyFont="1" applyFill="1" applyAlignment="1">
      <alignment horizontal="distributed" vertical="center"/>
    </xf>
    <xf numFmtId="0" fontId="7" fillId="2" borderId="0" xfId="2" applyFont="1" applyFill="1" applyBorder="1" applyAlignment="1">
      <alignment horizontal="distributed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vertical="center" wrapText="1" shrinkToFit="1"/>
    </xf>
    <xf numFmtId="0" fontId="7" fillId="2" borderId="9" xfId="2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178" fontId="7" fillId="2" borderId="6" xfId="0" applyNumberFormat="1" applyFont="1" applyFill="1" applyBorder="1">
      <alignment vertical="center"/>
    </xf>
    <xf numFmtId="0" fontId="10" fillId="2" borderId="6" xfId="0" applyFont="1" applyFill="1" applyBorder="1" applyAlignment="1">
      <alignment horizontal="right" vertical="center" wrapText="1" shrinkToFit="1"/>
    </xf>
    <xf numFmtId="0" fontId="8" fillId="2" borderId="6" xfId="0" applyFont="1" applyFill="1" applyBorder="1" applyAlignment="1">
      <alignment horizontal="right" vertical="center" wrapText="1" shrinkToFit="1"/>
    </xf>
    <xf numFmtId="0" fontId="7" fillId="2" borderId="3" xfId="0" applyFont="1" applyFill="1" applyBorder="1" applyAlignment="1">
      <alignment horizontal="left" vertical="center"/>
    </xf>
    <xf numFmtId="178" fontId="7" fillId="2" borderId="6" xfId="1" applyNumberFormat="1" applyFont="1" applyFill="1" applyBorder="1">
      <alignment vertical="center"/>
    </xf>
    <xf numFmtId="38" fontId="7" fillId="2" borderId="6" xfId="1" applyFont="1" applyFill="1" applyBorder="1" applyAlignment="1">
      <alignment horizontal="right" vertical="center"/>
    </xf>
    <xf numFmtId="180" fontId="7" fillId="2" borderId="6" xfId="2" applyNumberFormat="1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 wrapText="1" shrinkToFit="1"/>
    </xf>
    <xf numFmtId="0" fontId="7" fillId="2" borderId="9" xfId="2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left" vertical="center"/>
    </xf>
    <xf numFmtId="178" fontId="7" fillId="2" borderId="0" xfId="0" applyNumberFormat="1" applyFont="1" applyFill="1">
      <alignment vertical="center"/>
    </xf>
    <xf numFmtId="38" fontId="7" fillId="2" borderId="8" xfId="1" applyFont="1" applyFill="1" applyBorder="1" applyAlignment="1">
      <alignment horizontal="right" vertical="center"/>
    </xf>
    <xf numFmtId="180" fontId="7" fillId="2" borderId="8" xfId="2" applyNumberFormat="1" applyFont="1" applyFill="1" applyBorder="1" applyAlignment="1">
      <alignment horizontal="right" vertical="center"/>
    </xf>
    <xf numFmtId="177" fontId="7" fillId="2" borderId="8" xfId="2" applyNumberFormat="1" applyFont="1" applyFill="1" applyBorder="1" applyAlignment="1">
      <alignment horizontal="right" vertical="center"/>
    </xf>
    <xf numFmtId="176" fontId="7" fillId="2" borderId="8" xfId="2" applyNumberFormat="1" applyFont="1" applyFill="1" applyBorder="1" applyAlignment="1">
      <alignment horizontal="right" vertical="center"/>
    </xf>
    <xf numFmtId="181" fontId="7" fillId="2" borderId="8" xfId="2" applyNumberFormat="1" applyFont="1" applyFill="1" applyBorder="1" applyAlignment="1">
      <alignment horizontal="right" vertical="center"/>
    </xf>
    <xf numFmtId="181" fontId="7" fillId="2" borderId="9" xfId="2" applyNumberFormat="1" applyFont="1" applyFill="1" applyBorder="1" applyAlignment="1">
      <alignment horizontal="right" vertical="center"/>
    </xf>
    <xf numFmtId="0" fontId="7" fillId="2" borderId="9" xfId="2" applyFont="1" applyFill="1" applyBorder="1" applyAlignment="1">
      <alignment horizontal="distributed" vertical="center"/>
    </xf>
    <xf numFmtId="178" fontId="7" fillId="2" borderId="0" xfId="1" applyNumberFormat="1" applyFont="1" applyFill="1">
      <alignment vertical="center"/>
    </xf>
    <xf numFmtId="180" fontId="7" fillId="2" borderId="8" xfId="1" applyNumberFormat="1" applyFont="1" applyFill="1" applyBorder="1" applyAlignment="1">
      <alignment horizontal="right" vertical="center"/>
    </xf>
    <xf numFmtId="179" fontId="7" fillId="2" borderId="0" xfId="0" applyNumberFormat="1" applyFont="1" applyFill="1">
      <alignment vertical="center"/>
    </xf>
    <xf numFmtId="178" fontId="7" fillId="2" borderId="8" xfId="1" applyNumberFormat="1" applyFont="1" applyFill="1" applyBorder="1" applyAlignment="1">
      <alignment horizontal="right" vertical="center"/>
    </xf>
    <xf numFmtId="178" fontId="7" fillId="2" borderId="9" xfId="0" applyNumberFormat="1" applyFont="1" applyFill="1" applyBorder="1">
      <alignment vertical="center"/>
    </xf>
    <xf numFmtId="179" fontId="7" fillId="2" borderId="2" xfId="0" applyNumberFormat="1" applyFont="1" applyFill="1" applyBorder="1">
      <alignment vertical="center"/>
    </xf>
    <xf numFmtId="0" fontId="7" fillId="2" borderId="7" xfId="2" applyFont="1" applyFill="1" applyBorder="1" applyAlignment="1">
      <alignment horizontal="distributed" vertical="center"/>
    </xf>
    <xf numFmtId="0" fontId="7" fillId="2" borderId="3" xfId="2" applyFont="1" applyFill="1" applyBorder="1" applyAlignment="1">
      <alignment horizontal="left" vertical="center"/>
    </xf>
    <xf numFmtId="178" fontId="7" fillId="2" borderId="7" xfId="0" applyNumberFormat="1" applyFont="1" applyFill="1" applyBorder="1">
      <alignment vertical="center"/>
    </xf>
    <xf numFmtId="179" fontId="7" fillId="2" borderId="3" xfId="0" applyNumberFormat="1" applyFont="1" applyFill="1" applyBorder="1">
      <alignment vertical="center"/>
    </xf>
    <xf numFmtId="177" fontId="7" fillId="2" borderId="6" xfId="2" applyNumberFormat="1" applyFont="1" applyFill="1" applyBorder="1" applyAlignment="1">
      <alignment horizontal="right" vertical="center"/>
    </xf>
    <xf numFmtId="38" fontId="7" fillId="2" borderId="0" xfId="1" applyFont="1" applyFill="1" applyBorder="1" applyAlignment="1">
      <alignment horizontal="right" vertical="center"/>
    </xf>
    <xf numFmtId="180" fontId="7" fillId="2" borderId="0" xfId="1" applyNumberFormat="1" applyFont="1" applyFill="1" applyBorder="1" applyAlignment="1">
      <alignment horizontal="right" vertical="center"/>
    </xf>
    <xf numFmtId="177" fontId="7" fillId="2" borderId="0" xfId="2" applyNumberFormat="1" applyFont="1" applyFill="1" applyBorder="1" applyAlignment="1">
      <alignment horizontal="right" vertical="center"/>
    </xf>
    <xf numFmtId="178" fontId="7" fillId="2" borderId="0" xfId="1" applyNumberFormat="1" applyFont="1" applyFill="1" applyBorder="1" applyAlignment="1">
      <alignment horizontal="right" vertical="center"/>
    </xf>
    <xf numFmtId="181" fontId="7" fillId="2" borderId="0" xfId="2" applyNumberFormat="1" applyFont="1" applyFill="1" applyBorder="1" applyAlignment="1">
      <alignment horizontal="right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 wrapText="1" shrinkToFit="1"/>
    </xf>
    <xf numFmtId="0" fontId="0" fillId="2" borderId="5" xfId="0" applyFill="1" applyBorder="1" applyAlignment="1">
      <alignment vertical="center" wrapText="1" shrinkToFit="1"/>
    </xf>
    <xf numFmtId="0" fontId="9" fillId="2" borderId="4" xfId="2" applyFont="1" applyFill="1" applyBorder="1" applyAlignment="1">
      <alignment horizontal="center" vertical="center" wrapText="1" shrinkToFit="1"/>
    </xf>
    <xf numFmtId="0" fontId="9" fillId="2" borderId="5" xfId="2" applyFont="1" applyFill="1" applyBorder="1" applyAlignment="1">
      <alignment horizontal="center" vertical="center" wrapText="1" shrinkToFit="1"/>
    </xf>
    <xf numFmtId="0" fontId="7" fillId="2" borderId="0" xfId="2" applyFont="1" applyFill="1" applyAlignment="1">
      <alignment horizontal="left" vertical="center" wrapText="1"/>
    </xf>
    <xf numFmtId="0" fontId="7" fillId="2" borderId="0" xfId="2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wrapText="1" shrinkToFit="1"/>
    </xf>
    <xf numFmtId="0" fontId="0" fillId="0" borderId="5" xfId="0" applyBorder="1" applyAlignment="1">
      <alignment vertical="center" wrapText="1" shrinkToFit="1"/>
    </xf>
    <xf numFmtId="0" fontId="9" fillId="0" borderId="4" xfId="2" applyFont="1" applyFill="1" applyBorder="1" applyAlignment="1">
      <alignment horizontal="center" vertical="center" wrapText="1" shrinkToFit="1"/>
    </xf>
    <xf numFmtId="0" fontId="9" fillId="0" borderId="5" xfId="2" applyFont="1" applyFill="1" applyBorder="1" applyAlignment="1">
      <alignment horizontal="center" vertical="center" wrapText="1" shrinkToFi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left" vertical="center" wrapText="1"/>
    </xf>
    <xf numFmtId="0" fontId="7" fillId="0" borderId="0" xfId="2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Book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zoomScale="190" zoomScaleNormal="190" workbookViewId="0">
      <selection activeCell="B2" sqref="B2"/>
    </sheetView>
  </sheetViews>
  <sheetFormatPr defaultRowHeight="15.75" customHeight="1" x14ac:dyDescent="0.15"/>
  <cols>
    <col min="1" max="1" width="1.75" style="2" customWidth="1"/>
    <col min="2" max="2" width="4.25" style="2" customWidth="1"/>
    <col min="3" max="3" width="30" style="6" customWidth="1"/>
    <col min="4" max="4" width="8.5" style="2" bestFit="1" customWidth="1"/>
    <col min="5" max="5" width="7.5" style="2" bestFit="1" customWidth="1"/>
    <col min="6" max="6" width="7.625" style="2" bestFit="1" customWidth="1"/>
    <col min="7" max="7" width="6.875" style="2" bestFit="1" customWidth="1"/>
    <col min="8" max="8" width="9.5" style="3" bestFit="1" customWidth="1"/>
    <col min="9" max="9" width="8.5" style="2" bestFit="1" customWidth="1"/>
    <col min="10" max="10" width="7.625" style="2" bestFit="1" customWidth="1"/>
    <col min="11" max="11" width="6.875" style="2" bestFit="1" customWidth="1"/>
    <col min="12" max="12" width="6.375" style="2" customWidth="1"/>
    <col min="13" max="13" width="6.125" style="2" customWidth="1"/>
    <col min="14" max="14" width="6.875" style="2" bestFit="1" customWidth="1"/>
    <col min="15" max="15" width="0.75" style="27" customWidth="1"/>
    <col min="16" max="16" width="7" style="2" customWidth="1"/>
    <col min="17" max="30" width="7.5" style="2" customWidth="1"/>
    <col min="31" max="16384" width="9" style="2"/>
  </cols>
  <sheetData>
    <row r="1" spans="1:30" ht="12" customHeight="1" x14ac:dyDescent="0.2">
      <c r="A1" s="1"/>
      <c r="B1" s="1"/>
    </row>
    <row r="2" spans="1:30" ht="19.5" customHeight="1" x14ac:dyDescent="0.15">
      <c r="B2" s="60" t="s">
        <v>32</v>
      </c>
      <c r="C2" s="61"/>
      <c r="D2" s="61"/>
      <c r="E2" s="62"/>
      <c r="F2" s="62"/>
      <c r="G2" s="62"/>
      <c r="H2" s="63"/>
      <c r="I2" s="64"/>
      <c r="J2" s="64"/>
      <c r="K2" s="64"/>
      <c r="L2" s="64"/>
      <c r="M2" s="64"/>
      <c r="N2" s="64"/>
      <c r="O2" s="65"/>
      <c r="P2" s="11"/>
    </row>
    <row r="3" spans="1:30" ht="15.75" customHeight="1" x14ac:dyDescent="0.15">
      <c r="B3" s="117" t="s">
        <v>0</v>
      </c>
      <c r="C3" s="118"/>
      <c r="D3" s="106" t="s">
        <v>1</v>
      </c>
      <c r="E3" s="123"/>
      <c r="F3" s="123"/>
      <c r="G3" s="124"/>
      <c r="H3" s="106" t="s">
        <v>2</v>
      </c>
      <c r="I3" s="123"/>
      <c r="J3" s="123"/>
      <c r="K3" s="124"/>
      <c r="L3" s="116" t="s">
        <v>25</v>
      </c>
      <c r="M3" s="128"/>
      <c r="N3" s="129"/>
      <c r="O3" s="66"/>
      <c r="P3" s="37"/>
    </row>
    <row r="4" spans="1:30" ht="11.25" customHeight="1" x14ac:dyDescent="0.15">
      <c r="B4" s="119"/>
      <c r="C4" s="120"/>
      <c r="D4" s="125"/>
      <c r="E4" s="126"/>
      <c r="F4" s="126"/>
      <c r="G4" s="127"/>
      <c r="H4" s="125"/>
      <c r="I4" s="126"/>
      <c r="J4" s="126"/>
      <c r="K4" s="127"/>
      <c r="L4" s="130"/>
      <c r="M4" s="131"/>
      <c r="N4" s="132"/>
      <c r="O4" s="67"/>
      <c r="P4" s="37"/>
    </row>
    <row r="5" spans="1:30" ht="23.25" customHeight="1" x14ac:dyDescent="0.15">
      <c r="B5" s="119"/>
      <c r="C5" s="120"/>
      <c r="D5" s="114" t="s">
        <v>26</v>
      </c>
      <c r="E5" s="106" t="s">
        <v>21</v>
      </c>
      <c r="F5" s="108" t="s">
        <v>3</v>
      </c>
      <c r="G5" s="110" t="s">
        <v>40</v>
      </c>
      <c r="H5" s="116" t="s">
        <v>27</v>
      </c>
      <c r="I5" s="116" t="s">
        <v>23</v>
      </c>
      <c r="J5" s="108" t="s">
        <v>3</v>
      </c>
      <c r="K5" s="110" t="s">
        <v>40</v>
      </c>
      <c r="L5" s="106" t="s">
        <v>26</v>
      </c>
      <c r="M5" s="106" t="s">
        <v>21</v>
      </c>
      <c r="N5" s="108" t="s">
        <v>22</v>
      </c>
      <c r="O5" s="68"/>
      <c r="P5" s="28"/>
    </row>
    <row r="6" spans="1:30" ht="33" customHeight="1" x14ac:dyDescent="0.15">
      <c r="B6" s="121"/>
      <c r="C6" s="122"/>
      <c r="D6" s="115"/>
      <c r="E6" s="107"/>
      <c r="F6" s="109"/>
      <c r="G6" s="111"/>
      <c r="H6" s="107"/>
      <c r="I6" s="107"/>
      <c r="J6" s="109"/>
      <c r="K6" s="111"/>
      <c r="L6" s="107"/>
      <c r="M6" s="107"/>
      <c r="N6" s="109"/>
      <c r="O6" s="69"/>
      <c r="P6" s="38"/>
    </row>
    <row r="7" spans="1:30" ht="21" customHeight="1" x14ac:dyDescent="0.15">
      <c r="B7" s="70" t="s">
        <v>29</v>
      </c>
      <c r="C7" s="71"/>
      <c r="D7" s="72">
        <f>(D9+D27)+1084</f>
        <v>40140</v>
      </c>
      <c r="E7" s="73" t="s">
        <v>24</v>
      </c>
      <c r="F7" s="73" t="s">
        <v>24</v>
      </c>
      <c r="G7" s="73" t="s">
        <v>24</v>
      </c>
      <c r="H7" s="72">
        <f>H9+H27</f>
        <v>345609</v>
      </c>
      <c r="I7" s="74" t="s">
        <v>24</v>
      </c>
      <c r="J7" s="74" t="s">
        <v>24</v>
      </c>
      <c r="K7" s="74" t="s">
        <v>24</v>
      </c>
      <c r="L7" s="74" t="s">
        <v>24</v>
      </c>
      <c r="M7" s="74" t="s">
        <v>24</v>
      </c>
      <c r="N7" s="74" t="s">
        <v>24</v>
      </c>
      <c r="O7" s="69"/>
      <c r="P7" s="38"/>
    </row>
    <row r="8" spans="1:30" ht="21" hidden="1" customHeight="1" x14ac:dyDescent="0.15">
      <c r="B8" s="70" t="s">
        <v>30</v>
      </c>
      <c r="C8" s="75"/>
      <c r="D8" s="76">
        <v>38716</v>
      </c>
      <c r="E8" s="77">
        <v>39217</v>
      </c>
      <c r="F8" s="78">
        <f>ROUND(D8/E8*100-100,1)</f>
        <v>-1.3</v>
      </c>
      <c r="G8" s="73" t="s">
        <v>24</v>
      </c>
      <c r="H8" s="73" t="s">
        <v>24</v>
      </c>
      <c r="I8" s="74" t="s">
        <v>24</v>
      </c>
      <c r="J8" s="74" t="s">
        <v>24</v>
      </c>
      <c r="K8" s="74" t="s">
        <v>24</v>
      </c>
      <c r="L8" s="74" t="s">
        <v>24</v>
      </c>
      <c r="M8" s="74" t="s">
        <v>24</v>
      </c>
      <c r="N8" s="74" t="s">
        <v>24</v>
      </c>
      <c r="O8" s="79"/>
      <c r="P8" s="39"/>
    </row>
    <row r="9" spans="1:30" ht="20.25" customHeight="1" x14ac:dyDescent="0.15">
      <c r="B9" s="80" t="s">
        <v>33</v>
      </c>
      <c r="C9" s="81"/>
      <c r="D9" s="82">
        <v>37298</v>
      </c>
      <c r="E9" s="83">
        <v>37436</v>
      </c>
      <c r="F9" s="84">
        <f t="shared" ref="F9:F25" si="0">ROUND(D9/E9*100-100,1)</f>
        <v>-0.4</v>
      </c>
      <c r="G9" s="85">
        <f>ROUND(D9/$D$9*100,1)</f>
        <v>100</v>
      </c>
      <c r="H9" s="82">
        <v>312289</v>
      </c>
      <c r="I9" s="86">
        <v>306064</v>
      </c>
      <c r="J9" s="84">
        <f t="shared" ref="J9:J25" si="1">ROUND(H9/I9*100-100,1)</f>
        <v>2</v>
      </c>
      <c r="K9" s="85">
        <f t="shared" ref="K9:K25" si="2">ROUND(H9/H$9*100,1)</f>
        <v>100</v>
      </c>
      <c r="L9" s="85">
        <f t="shared" ref="L9:L26" si="3">ROUND(H9/D9,1)</f>
        <v>8.4</v>
      </c>
      <c r="M9" s="85">
        <f t="shared" ref="M9:M26" si="4">ROUND(I9/E9,1)</f>
        <v>8.1999999999999993</v>
      </c>
      <c r="N9" s="87">
        <f t="shared" ref="N9:N25" si="5">L9-M9</f>
        <v>0.20000000000000107</v>
      </c>
      <c r="O9" s="88"/>
      <c r="P9" s="36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ht="20.25" customHeight="1" x14ac:dyDescent="0.15">
      <c r="B10" s="89"/>
      <c r="C10" s="81" t="s">
        <v>20</v>
      </c>
      <c r="D10" s="90">
        <v>360</v>
      </c>
      <c r="E10" s="83">
        <v>337</v>
      </c>
      <c r="F10" s="91">
        <f t="shared" si="0"/>
        <v>6.8</v>
      </c>
      <c r="G10" s="85">
        <f t="shared" ref="G10:G25" si="6">ROUND(D10/$D$9*100,1)</f>
        <v>1</v>
      </c>
      <c r="H10" s="92">
        <v>3308</v>
      </c>
      <c r="I10" s="93">
        <v>3805</v>
      </c>
      <c r="J10" s="91">
        <f t="shared" si="1"/>
        <v>-13.1</v>
      </c>
      <c r="K10" s="85">
        <f t="shared" si="2"/>
        <v>1.1000000000000001</v>
      </c>
      <c r="L10" s="85">
        <f t="shared" si="3"/>
        <v>9.1999999999999993</v>
      </c>
      <c r="M10" s="85">
        <f t="shared" si="4"/>
        <v>11.3</v>
      </c>
      <c r="N10" s="87">
        <f t="shared" si="5"/>
        <v>-2.1000000000000014</v>
      </c>
      <c r="O10" s="88"/>
      <c r="P10" s="36"/>
    </row>
    <row r="11" spans="1:30" ht="20.25" customHeight="1" x14ac:dyDescent="0.15">
      <c r="B11" s="89"/>
      <c r="C11" s="81" t="s">
        <v>4</v>
      </c>
      <c r="D11" s="82">
        <v>16</v>
      </c>
      <c r="E11" s="83">
        <v>15</v>
      </c>
      <c r="F11" s="91">
        <f t="shared" si="0"/>
        <v>6.7</v>
      </c>
      <c r="G11" s="85">
        <f t="shared" si="6"/>
        <v>0</v>
      </c>
      <c r="H11" s="92">
        <v>146</v>
      </c>
      <c r="I11" s="93">
        <v>121</v>
      </c>
      <c r="J11" s="91">
        <f t="shared" si="1"/>
        <v>20.7</v>
      </c>
      <c r="K11" s="85">
        <f t="shared" si="2"/>
        <v>0</v>
      </c>
      <c r="L11" s="85">
        <f t="shared" si="3"/>
        <v>9.1</v>
      </c>
      <c r="M11" s="85">
        <f t="shared" si="4"/>
        <v>8.1</v>
      </c>
      <c r="N11" s="87">
        <f t="shared" si="5"/>
        <v>1</v>
      </c>
      <c r="O11" s="88"/>
      <c r="P11" s="36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20.25" customHeight="1" x14ac:dyDescent="0.15">
      <c r="B12" s="89"/>
      <c r="C12" s="81" t="s">
        <v>5</v>
      </c>
      <c r="D12" s="82">
        <v>3500</v>
      </c>
      <c r="E12" s="83">
        <v>3581</v>
      </c>
      <c r="F12" s="91">
        <f t="shared" si="0"/>
        <v>-2.2999999999999998</v>
      </c>
      <c r="G12" s="85">
        <f t="shared" si="6"/>
        <v>9.4</v>
      </c>
      <c r="H12" s="92">
        <v>21426</v>
      </c>
      <c r="I12" s="93">
        <v>22577</v>
      </c>
      <c r="J12" s="91">
        <f t="shared" si="1"/>
        <v>-5.0999999999999996</v>
      </c>
      <c r="K12" s="85">
        <f t="shared" si="2"/>
        <v>6.9</v>
      </c>
      <c r="L12" s="85">
        <f t="shared" si="3"/>
        <v>6.1</v>
      </c>
      <c r="M12" s="85">
        <f t="shared" si="4"/>
        <v>6.3</v>
      </c>
      <c r="N12" s="87">
        <f t="shared" si="5"/>
        <v>-0.20000000000000018</v>
      </c>
      <c r="O12" s="88"/>
      <c r="P12" s="36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20.25" customHeight="1" x14ac:dyDescent="0.15">
      <c r="B13" s="89"/>
      <c r="C13" s="81" t="s">
        <v>6</v>
      </c>
      <c r="D13" s="82">
        <v>2847</v>
      </c>
      <c r="E13" s="83">
        <v>2915</v>
      </c>
      <c r="F13" s="91">
        <f t="shared" si="0"/>
        <v>-2.2999999999999998</v>
      </c>
      <c r="G13" s="85">
        <f t="shared" si="6"/>
        <v>7.6</v>
      </c>
      <c r="H13" s="92">
        <v>57384</v>
      </c>
      <c r="I13" s="93">
        <v>55253</v>
      </c>
      <c r="J13" s="91">
        <f t="shared" si="1"/>
        <v>3.9</v>
      </c>
      <c r="K13" s="85">
        <f t="shared" si="2"/>
        <v>18.399999999999999</v>
      </c>
      <c r="L13" s="85">
        <f t="shared" si="3"/>
        <v>20.2</v>
      </c>
      <c r="M13" s="85">
        <f t="shared" si="4"/>
        <v>19</v>
      </c>
      <c r="N13" s="87">
        <f t="shared" si="5"/>
        <v>1.1999999999999993</v>
      </c>
      <c r="O13" s="88"/>
      <c r="P13" s="36"/>
    </row>
    <row r="14" spans="1:30" ht="20.25" customHeight="1" x14ac:dyDescent="0.15">
      <c r="B14" s="89"/>
      <c r="C14" s="81" t="s">
        <v>7</v>
      </c>
      <c r="D14" s="82">
        <v>32</v>
      </c>
      <c r="E14" s="83">
        <v>31</v>
      </c>
      <c r="F14" s="91">
        <f t="shared" si="0"/>
        <v>3.2</v>
      </c>
      <c r="G14" s="85">
        <f t="shared" si="6"/>
        <v>0.1</v>
      </c>
      <c r="H14" s="92">
        <v>1061</v>
      </c>
      <c r="I14" s="93">
        <v>1017</v>
      </c>
      <c r="J14" s="91">
        <f t="shared" si="1"/>
        <v>4.3</v>
      </c>
      <c r="K14" s="85">
        <f t="shared" si="2"/>
        <v>0.3</v>
      </c>
      <c r="L14" s="85">
        <f t="shared" si="3"/>
        <v>33.200000000000003</v>
      </c>
      <c r="M14" s="85">
        <f t="shared" si="4"/>
        <v>32.799999999999997</v>
      </c>
      <c r="N14" s="87">
        <f t="shared" si="5"/>
        <v>0.40000000000000568</v>
      </c>
      <c r="O14" s="88"/>
      <c r="P14" s="36"/>
    </row>
    <row r="15" spans="1:30" ht="20.25" customHeight="1" x14ac:dyDescent="0.15">
      <c r="B15" s="89"/>
      <c r="C15" s="81" t="s">
        <v>8</v>
      </c>
      <c r="D15" s="82">
        <v>246</v>
      </c>
      <c r="E15" s="83">
        <v>264</v>
      </c>
      <c r="F15" s="91">
        <f t="shared" si="0"/>
        <v>-6.8</v>
      </c>
      <c r="G15" s="85">
        <f t="shared" si="6"/>
        <v>0.7</v>
      </c>
      <c r="H15" s="92">
        <v>3519</v>
      </c>
      <c r="I15" s="93">
        <v>3874</v>
      </c>
      <c r="J15" s="91">
        <f t="shared" si="1"/>
        <v>-9.1999999999999993</v>
      </c>
      <c r="K15" s="85">
        <f t="shared" si="2"/>
        <v>1.1000000000000001</v>
      </c>
      <c r="L15" s="85">
        <f t="shared" si="3"/>
        <v>14.3</v>
      </c>
      <c r="M15" s="85">
        <f t="shared" si="4"/>
        <v>14.7</v>
      </c>
      <c r="N15" s="87">
        <f t="shared" si="5"/>
        <v>-0.39999999999999858</v>
      </c>
      <c r="O15" s="88"/>
      <c r="P15" s="36"/>
    </row>
    <row r="16" spans="1:30" ht="20.25" customHeight="1" x14ac:dyDescent="0.15">
      <c r="B16" s="89"/>
      <c r="C16" s="81" t="s">
        <v>9</v>
      </c>
      <c r="D16" s="82">
        <v>789</v>
      </c>
      <c r="E16" s="83">
        <v>874</v>
      </c>
      <c r="F16" s="91">
        <f t="shared" si="0"/>
        <v>-9.6999999999999993</v>
      </c>
      <c r="G16" s="85">
        <f t="shared" si="6"/>
        <v>2.1</v>
      </c>
      <c r="H16" s="92">
        <v>14270</v>
      </c>
      <c r="I16" s="93">
        <v>15028</v>
      </c>
      <c r="J16" s="91">
        <f t="shared" si="1"/>
        <v>-5</v>
      </c>
      <c r="K16" s="85">
        <f t="shared" si="2"/>
        <v>4.5999999999999996</v>
      </c>
      <c r="L16" s="85">
        <f t="shared" si="3"/>
        <v>18.100000000000001</v>
      </c>
      <c r="M16" s="85">
        <f t="shared" si="4"/>
        <v>17.2</v>
      </c>
      <c r="N16" s="87">
        <f t="shared" si="5"/>
        <v>0.90000000000000213</v>
      </c>
      <c r="O16" s="88"/>
      <c r="P16" s="36"/>
    </row>
    <row r="17" spans="2:16" ht="20.25" customHeight="1" x14ac:dyDescent="0.15">
      <c r="B17" s="89"/>
      <c r="C17" s="81" t="s">
        <v>10</v>
      </c>
      <c r="D17" s="82">
        <v>9985</v>
      </c>
      <c r="E17" s="83">
        <v>10187</v>
      </c>
      <c r="F17" s="91">
        <f t="shared" si="0"/>
        <v>-2</v>
      </c>
      <c r="G17" s="85">
        <f t="shared" si="6"/>
        <v>26.8</v>
      </c>
      <c r="H17" s="92">
        <v>62918</v>
      </c>
      <c r="I17" s="93">
        <v>61401</v>
      </c>
      <c r="J17" s="91">
        <f t="shared" si="1"/>
        <v>2.5</v>
      </c>
      <c r="K17" s="85">
        <f t="shared" si="2"/>
        <v>20.100000000000001</v>
      </c>
      <c r="L17" s="85">
        <f t="shared" si="3"/>
        <v>6.3</v>
      </c>
      <c r="M17" s="85">
        <f t="shared" si="4"/>
        <v>6</v>
      </c>
      <c r="N17" s="87">
        <f t="shared" si="5"/>
        <v>0.29999999999999982</v>
      </c>
      <c r="O17" s="88"/>
      <c r="P17" s="36"/>
    </row>
    <row r="18" spans="2:16" ht="20.25" customHeight="1" x14ac:dyDescent="0.15">
      <c r="B18" s="89"/>
      <c r="C18" s="81" t="s">
        <v>11</v>
      </c>
      <c r="D18" s="82">
        <v>666</v>
      </c>
      <c r="E18" s="83">
        <v>704</v>
      </c>
      <c r="F18" s="91">
        <f t="shared" si="0"/>
        <v>-5.4</v>
      </c>
      <c r="G18" s="85">
        <f t="shared" si="6"/>
        <v>1.8</v>
      </c>
      <c r="H18" s="92">
        <v>7962</v>
      </c>
      <c r="I18" s="93">
        <v>9355</v>
      </c>
      <c r="J18" s="91">
        <f t="shared" si="1"/>
        <v>-14.9</v>
      </c>
      <c r="K18" s="85">
        <f t="shared" si="2"/>
        <v>2.5</v>
      </c>
      <c r="L18" s="85">
        <f t="shared" si="3"/>
        <v>12</v>
      </c>
      <c r="M18" s="85">
        <f t="shared" si="4"/>
        <v>13.3</v>
      </c>
      <c r="N18" s="87">
        <f t="shared" si="5"/>
        <v>-1.3000000000000007</v>
      </c>
      <c r="O18" s="88"/>
      <c r="P18" s="36"/>
    </row>
    <row r="19" spans="2:16" ht="20.25" customHeight="1" x14ac:dyDescent="0.15">
      <c r="B19" s="89"/>
      <c r="C19" s="81" t="s">
        <v>12</v>
      </c>
      <c r="D19" s="82">
        <v>2264</v>
      </c>
      <c r="E19" s="83">
        <v>2280</v>
      </c>
      <c r="F19" s="91">
        <f t="shared" si="0"/>
        <v>-0.7</v>
      </c>
      <c r="G19" s="85">
        <f t="shared" si="6"/>
        <v>6.1</v>
      </c>
      <c r="H19" s="92">
        <v>6365</v>
      </c>
      <c r="I19" s="93">
        <v>6355</v>
      </c>
      <c r="J19" s="91">
        <f t="shared" si="1"/>
        <v>0.2</v>
      </c>
      <c r="K19" s="85">
        <f t="shared" si="2"/>
        <v>2</v>
      </c>
      <c r="L19" s="85">
        <f t="shared" si="3"/>
        <v>2.8</v>
      </c>
      <c r="M19" s="85">
        <f t="shared" si="4"/>
        <v>2.8</v>
      </c>
      <c r="N19" s="87">
        <f t="shared" si="5"/>
        <v>0</v>
      </c>
      <c r="O19" s="88"/>
      <c r="P19" s="36"/>
    </row>
    <row r="20" spans="2:16" ht="20.25" customHeight="1" x14ac:dyDescent="0.15">
      <c r="B20" s="89"/>
      <c r="C20" s="81" t="s">
        <v>13</v>
      </c>
      <c r="D20" s="82">
        <v>1272</v>
      </c>
      <c r="E20" s="83">
        <v>1240</v>
      </c>
      <c r="F20" s="91">
        <f t="shared" si="0"/>
        <v>2.6</v>
      </c>
      <c r="G20" s="85">
        <f t="shared" si="6"/>
        <v>3.4</v>
      </c>
      <c r="H20" s="92">
        <v>6144</v>
      </c>
      <c r="I20" s="93">
        <v>6310</v>
      </c>
      <c r="J20" s="91">
        <f t="shared" si="1"/>
        <v>-2.6</v>
      </c>
      <c r="K20" s="85">
        <f t="shared" si="2"/>
        <v>2</v>
      </c>
      <c r="L20" s="85">
        <f t="shared" si="3"/>
        <v>4.8</v>
      </c>
      <c r="M20" s="85">
        <f t="shared" si="4"/>
        <v>5.0999999999999996</v>
      </c>
      <c r="N20" s="87">
        <f t="shared" si="5"/>
        <v>-0.29999999999999982</v>
      </c>
      <c r="O20" s="88"/>
      <c r="P20" s="36"/>
    </row>
    <row r="21" spans="2:16" ht="20.25" customHeight="1" x14ac:dyDescent="0.15">
      <c r="B21" s="89"/>
      <c r="C21" s="81" t="s">
        <v>14</v>
      </c>
      <c r="D21" s="82">
        <v>4660</v>
      </c>
      <c r="E21" s="83">
        <v>4598</v>
      </c>
      <c r="F21" s="91">
        <f t="shared" si="0"/>
        <v>1.3</v>
      </c>
      <c r="G21" s="85">
        <f t="shared" si="6"/>
        <v>12.5</v>
      </c>
      <c r="H21" s="92">
        <v>27581</v>
      </c>
      <c r="I21" s="93">
        <v>28019</v>
      </c>
      <c r="J21" s="91">
        <f t="shared" si="1"/>
        <v>-1.6</v>
      </c>
      <c r="K21" s="85">
        <f t="shared" si="2"/>
        <v>8.8000000000000007</v>
      </c>
      <c r="L21" s="85">
        <f t="shared" si="3"/>
        <v>5.9</v>
      </c>
      <c r="M21" s="85">
        <f t="shared" si="4"/>
        <v>6.1</v>
      </c>
      <c r="N21" s="87">
        <f t="shared" si="5"/>
        <v>-0.19999999999999929</v>
      </c>
      <c r="O21" s="88"/>
      <c r="P21" s="36"/>
    </row>
    <row r="22" spans="2:16" ht="20.25" customHeight="1" x14ac:dyDescent="0.15">
      <c r="B22" s="89"/>
      <c r="C22" s="81" t="s">
        <v>15</v>
      </c>
      <c r="D22" s="82">
        <v>3653</v>
      </c>
      <c r="E22" s="83">
        <v>3697</v>
      </c>
      <c r="F22" s="91">
        <f t="shared" si="0"/>
        <v>-1.2</v>
      </c>
      <c r="G22" s="85">
        <f t="shared" si="6"/>
        <v>9.8000000000000007</v>
      </c>
      <c r="H22" s="92">
        <v>12812</v>
      </c>
      <c r="I22" s="93">
        <v>13741</v>
      </c>
      <c r="J22" s="91">
        <f t="shared" si="1"/>
        <v>-6.8</v>
      </c>
      <c r="K22" s="85">
        <f t="shared" si="2"/>
        <v>4.0999999999999996</v>
      </c>
      <c r="L22" s="85">
        <f t="shared" si="3"/>
        <v>3.5</v>
      </c>
      <c r="M22" s="85">
        <f t="shared" si="4"/>
        <v>3.7</v>
      </c>
      <c r="N22" s="87">
        <f t="shared" si="5"/>
        <v>-0.20000000000000018</v>
      </c>
      <c r="O22" s="88"/>
      <c r="P22" s="36"/>
    </row>
    <row r="23" spans="2:16" ht="20.25" customHeight="1" x14ac:dyDescent="0.15">
      <c r="B23" s="89"/>
      <c r="C23" s="81" t="s">
        <v>16</v>
      </c>
      <c r="D23" s="82">
        <v>1063</v>
      </c>
      <c r="E23" s="83">
        <v>1050</v>
      </c>
      <c r="F23" s="91">
        <f t="shared" si="0"/>
        <v>1.2</v>
      </c>
      <c r="G23" s="85">
        <f t="shared" si="6"/>
        <v>2.9</v>
      </c>
      <c r="H23" s="92">
        <v>9473</v>
      </c>
      <c r="I23" s="93">
        <v>9131</v>
      </c>
      <c r="J23" s="91">
        <f t="shared" si="1"/>
        <v>3.7</v>
      </c>
      <c r="K23" s="85">
        <f t="shared" si="2"/>
        <v>3</v>
      </c>
      <c r="L23" s="85">
        <f t="shared" si="3"/>
        <v>8.9</v>
      </c>
      <c r="M23" s="85">
        <f t="shared" si="4"/>
        <v>8.6999999999999993</v>
      </c>
      <c r="N23" s="87">
        <f t="shared" si="5"/>
        <v>0.20000000000000107</v>
      </c>
      <c r="O23" s="88"/>
      <c r="P23" s="36"/>
    </row>
    <row r="24" spans="2:16" ht="20.25" customHeight="1" x14ac:dyDescent="0.15">
      <c r="B24" s="89"/>
      <c r="C24" s="81" t="s">
        <v>17</v>
      </c>
      <c r="D24" s="82">
        <v>2879</v>
      </c>
      <c r="E24" s="83">
        <v>2573</v>
      </c>
      <c r="F24" s="91">
        <f t="shared" si="0"/>
        <v>11.9</v>
      </c>
      <c r="G24" s="85">
        <f t="shared" si="6"/>
        <v>7.7</v>
      </c>
      <c r="H24" s="92">
        <v>54893</v>
      </c>
      <c r="I24" s="93">
        <v>46956</v>
      </c>
      <c r="J24" s="91">
        <f t="shared" si="1"/>
        <v>16.899999999999999</v>
      </c>
      <c r="K24" s="85">
        <f t="shared" si="2"/>
        <v>17.600000000000001</v>
      </c>
      <c r="L24" s="85">
        <f t="shared" si="3"/>
        <v>19.100000000000001</v>
      </c>
      <c r="M24" s="85">
        <f t="shared" si="4"/>
        <v>18.2</v>
      </c>
      <c r="N24" s="87">
        <f t="shared" si="5"/>
        <v>0.90000000000000213</v>
      </c>
      <c r="O24" s="88"/>
      <c r="P24" s="36"/>
    </row>
    <row r="25" spans="2:16" ht="20.25" customHeight="1" x14ac:dyDescent="0.15">
      <c r="B25" s="89"/>
      <c r="C25" s="81" t="s">
        <v>18</v>
      </c>
      <c r="D25" s="82">
        <v>369</v>
      </c>
      <c r="E25" s="83">
        <v>323</v>
      </c>
      <c r="F25" s="91">
        <f t="shared" si="0"/>
        <v>14.2</v>
      </c>
      <c r="G25" s="85">
        <f t="shared" si="6"/>
        <v>1</v>
      </c>
      <c r="H25" s="92">
        <v>4269</v>
      </c>
      <c r="I25" s="93">
        <v>3376</v>
      </c>
      <c r="J25" s="91">
        <f t="shared" si="1"/>
        <v>26.5</v>
      </c>
      <c r="K25" s="85">
        <f t="shared" si="2"/>
        <v>1.4</v>
      </c>
      <c r="L25" s="85">
        <f t="shared" si="3"/>
        <v>11.6</v>
      </c>
      <c r="M25" s="85">
        <f t="shared" si="4"/>
        <v>10.5</v>
      </c>
      <c r="N25" s="87">
        <f t="shared" si="5"/>
        <v>1.0999999999999996</v>
      </c>
      <c r="O25" s="88"/>
      <c r="P25" s="36"/>
    </row>
    <row r="26" spans="2:16" ht="20.25" customHeight="1" x14ac:dyDescent="0.15">
      <c r="B26" s="89"/>
      <c r="C26" s="81" t="s">
        <v>19</v>
      </c>
      <c r="D26" s="94">
        <v>2697</v>
      </c>
      <c r="E26" s="83">
        <v>2767</v>
      </c>
      <c r="F26" s="91">
        <f t="shared" ref="F26" si="7">ROUND(D26/E26*100-100,1)</f>
        <v>-2.5</v>
      </c>
      <c r="G26" s="85">
        <f t="shared" ref="G26" si="8">ROUND(D26/$D$9*100,1)</f>
        <v>7.2</v>
      </c>
      <c r="H26" s="95">
        <v>18758</v>
      </c>
      <c r="I26" s="93">
        <v>19745</v>
      </c>
      <c r="J26" s="91">
        <f t="shared" ref="J26" si="9">ROUND(H26/I26*100-100,1)</f>
        <v>-5</v>
      </c>
      <c r="K26" s="85">
        <f t="shared" ref="K26" si="10">ROUND(H26/H$9*100,1)</f>
        <v>6</v>
      </c>
      <c r="L26" s="85">
        <f t="shared" si="3"/>
        <v>7</v>
      </c>
      <c r="M26" s="85">
        <f t="shared" si="4"/>
        <v>7.1</v>
      </c>
      <c r="N26" s="87">
        <f t="shared" ref="N26" si="11">L26-M26</f>
        <v>-9.9999999999999645E-2</v>
      </c>
      <c r="O26" s="88"/>
      <c r="P26" s="36"/>
    </row>
    <row r="27" spans="2:16" ht="20.25" customHeight="1" x14ac:dyDescent="0.15">
      <c r="B27" s="96"/>
      <c r="C27" s="97" t="s">
        <v>28</v>
      </c>
      <c r="D27" s="98">
        <v>1758</v>
      </c>
      <c r="E27" s="77" t="s">
        <v>31</v>
      </c>
      <c r="F27" s="77" t="s">
        <v>31</v>
      </c>
      <c r="G27" s="77" t="s">
        <v>31</v>
      </c>
      <c r="H27" s="99">
        <v>33320</v>
      </c>
      <c r="I27" s="77" t="s">
        <v>31</v>
      </c>
      <c r="J27" s="77" t="s">
        <v>31</v>
      </c>
      <c r="K27" s="77" t="s">
        <v>31</v>
      </c>
      <c r="L27" s="100">
        <f>ROUND(H27/D27,1)</f>
        <v>19</v>
      </c>
      <c r="M27" s="77" t="s">
        <v>31</v>
      </c>
      <c r="N27" s="77" t="s">
        <v>31</v>
      </c>
      <c r="O27" s="88"/>
      <c r="P27" s="36"/>
    </row>
    <row r="28" spans="2:16" s="27" customFormat="1" ht="2.25" customHeight="1" x14ac:dyDescent="0.15">
      <c r="B28" s="65"/>
      <c r="C28" s="61"/>
      <c r="D28" s="101"/>
      <c r="E28" s="101"/>
      <c r="F28" s="102"/>
      <c r="G28" s="103"/>
      <c r="H28" s="104"/>
      <c r="I28" s="104"/>
      <c r="J28" s="102"/>
      <c r="K28" s="103"/>
      <c r="L28" s="103"/>
      <c r="M28" s="103"/>
      <c r="N28" s="105"/>
      <c r="O28" s="105"/>
      <c r="P28" s="36"/>
    </row>
    <row r="29" spans="2:16" ht="17.25" customHeight="1" x14ac:dyDescent="0.15">
      <c r="B29" s="113" t="s">
        <v>36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43"/>
    </row>
    <row r="30" spans="2:16" ht="14.25" customHeight="1" x14ac:dyDescent="0.15">
      <c r="B30" s="112" t="s">
        <v>37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42"/>
    </row>
    <row r="31" spans="2:16" ht="14.25" customHeight="1" x14ac:dyDescent="0.15">
      <c r="B31" s="112" t="s">
        <v>39</v>
      </c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</row>
    <row r="32" spans="2:16" ht="15.75" customHeight="1" x14ac:dyDescent="0.15">
      <c r="B32" s="2" t="s">
        <v>38</v>
      </c>
    </row>
  </sheetData>
  <mergeCells count="18">
    <mergeCell ref="H3:K4"/>
    <mergeCell ref="I5:I6"/>
    <mergeCell ref="L5:L6"/>
    <mergeCell ref="M5:M6"/>
    <mergeCell ref="F5:F6"/>
    <mergeCell ref="G5:G6"/>
    <mergeCell ref="B31:O31"/>
    <mergeCell ref="J5:J6"/>
    <mergeCell ref="K5:K6"/>
    <mergeCell ref="N5:N6"/>
    <mergeCell ref="B29:O29"/>
    <mergeCell ref="B30:O30"/>
    <mergeCell ref="D5:D6"/>
    <mergeCell ref="E5:E6"/>
    <mergeCell ref="H5:H6"/>
    <mergeCell ref="B3:C6"/>
    <mergeCell ref="D3:G4"/>
    <mergeCell ref="L3:N4"/>
  </mergeCells>
  <phoneticPr fontId="3"/>
  <printOptions horizontalCentered="1"/>
  <pageMargins left="0.25" right="0.25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zoomScale="190" zoomScaleNormal="190" workbookViewId="0">
      <selection activeCell="C8" sqref="C8"/>
    </sheetView>
  </sheetViews>
  <sheetFormatPr defaultRowHeight="15.75" customHeight="1" x14ac:dyDescent="0.15"/>
  <cols>
    <col min="1" max="1" width="1.75" style="2" customWidth="1"/>
    <col min="2" max="2" width="4.25" style="2" customWidth="1"/>
    <col min="3" max="3" width="32.125" style="6" customWidth="1"/>
    <col min="4" max="4" width="8.5" style="2" bestFit="1" customWidth="1"/>
    <col min="5" max="5" width="7.5" style="2" bestFit="1" customWidth="1"/>
    <col min="6" max="6" width="7.625" style="2" bestFit="1" customWidth="1"/>
    <col min="7" max="7" width="6.875" style="2" bestFit="1" customWidth="1"/>
    <col min="8" max="8" width="9.5" style="3" bestFit="1" customWidth="1"/>
    <col min="9" max="9" width="8.5" style="2" bestFit="1" customWidth="1"/>
    <col min="10" max="10" width="7.625" style="2" bestFit="1" customWidth="1"/>
    <col min="11" max="14" width="6.875" style="2" bestFit="1" customWidth="1"/>
    <col min="15" max="15" width="0.75" style="27" customWidth="1"/>
    <col min="16" max="16" width="7" style="2" customWidth="1"/>
    <col min="17" max="30" width="7.5" style="2" customWidth="1"/>
    <col min="31" max="16384" width="9" style="2"/>
  </cols>
  <sheetData>
    <row r="1" spans="1:30" ht="12" customHeight="1" x14ac:dyDescent="0.2">
      <c r="A1" s="1"/>
      <c r="B1" s="1"/>
    </row>
    <row r="2" spans="1:30" ht="19.5" customHeight="1" x14ac:dyDescent="0.15">
      <c r="B2" s="7" t="s">
        <v>32</v>
      </c>
      <c r="C2" s="8"/>
      <c r="D2" s="8"/>
      <c r="E2" s="9"/>
      <c r="F2" s="9"/>
      <c r="G2" s="9"/>
      <c r="H2" s="10"/>
      <c r="I2" s="11"/>
      <c r="J2" s="11"/>
      <c r="K2" s="11"/>
      <c r="L2" s="11"/>
      <c r="M2" s="11"/>
      <c r="N2" s="11"/>
      <c r="O2" s="28"/>
      <c r="P2" s="11"/>
    </row>
    <row r="3" spans="1:30" ht="31.5" customHeight="1" x14ac:dyDescent="0.15">
      <c r="B3" s="142" t="s">
        <v>0</v>
      </c>
      <c r="C3" s="143"/>
      <c r="D3" s="145" t="s">
        <v>1</v>
      </c>
      <c r="E3" s="145"/>
      <c r="F3" s="145"/>
      <c r="G3" s="145"/>
      <c r="H3" s="145" t="s">
        <v>2</v>
      </c>
      <c r="I3" s="145"/>
      <c r="J3" s="145"/>
      <c r="K3" s="145"/>
      <c r="L3" s="146" t="s">
        <v>25</v>
      </c>
      <c r="M3" s="147"/>
      <c r="N3" s="147"/>
      <c r="O3" s="29"/>
      <c r="P3" s="37"/>
    </row>
    <row r="4" spans="1:30" ht="13.5" customHeight="1" x14ac:dyDescent="0.15">
      <c r="B4" s="144"/>
      <c r="C4" s="144"/>
      <c r="D4" s="148" t="s">
        <v>26</v>
      </c>
      <c r="E4" s="133" t="s">
        <v>21</v>
      </c>
      <c r="F4" s="135" t="s">
        <v>3</v>
      </c>
      <c r="G4" s="137" t="s">
        <v>34</v>
      </c>
      <c r="H4" s="139" t="s">
        <v>27</v>
      </c>
      <c r="I4" s="139" t="s">
        <v>23</v>
      </c>
      <c r="J4" s="135" t="s">
        <v>3</v>
      </c>
      <c r="K4" s="137" t="s">
        <v>34</v>
      </c>
      <c r="L4" s="133" t="s">
        <v>26</v>
      </c>
      <c r="M4" s="133" t="s">
        <v>21</v>
      </c>
      <c r="N4" s="135" t="s">
        <v>22</v>
      </c>
      <c r="O4" s="30"/>
      <c r="P4" s="28"/>
    </row>
    <row r="5" spans="1:30" ht="47.25" customHeight="1" x14ac:dyDescent="0.15">
      <c r="B5" s="144"/>
      <c r="C5" s="144"/>
      <c r="D5" s="149"/>
      <c r="E5" s="134"/>
      <c r="F5" s="136"/>
      <c r="G5" s="138"/>
      <c r="H5" s="134"/>
      <c r="I5" s="134"/>
      <c r="J5" s="136"/>
      <c r="K5" s="138"/>
      <c r="L5" s="134"/>
      <c r="M5" s="134"/>
      <c r="N5" s="136"/>
      <c r="O5" s="31"/>
      <c r="P5" s="38"/>
    </row>
    <row r="6" spans="1:30" ht="21" customHeight="1" x14ac:dyDescent="0.15">
      <c r="B6" s="12" t="s">
        <v>29</v>
      </c>
      <c r="C6" s="44"/>
      <c r="D6" s="48">
        <f>D8+D26</f>
        <v>39056</v>
      </c>
      <c r="E6" s="49" t="s">
        <v>24</v>
      </c>
      <c r="F6" s="49" t="s">
        <v>24</v>
      </c>
      <c r="G6" s="49" t="s">
        <v>24</v>
      </c>
      <c r="H6" s="48">
        <f>H8+H26</f>
        <v>345609</v>
      </c>
      <c r="I6" s="16" t="s">
        <v>24</v>
      </c>
      <c r="J6" s="16" t="s">
        <v>24</v>
      </c>
      <c r="K6" s="16" t="s">
        <v>24</v>
      </c>
      <c r="L6" s="16" t="s">
        <v>24</v>
      </c>
      <c r="M6" s="16" t="s">
        <v>24</v>
      </c>
      <c r="N6" s="16" t="s">
        <v>24</v>
      </c>
      <c r="O6" s="31"/>
      <c r="P6" s="38"/>
    </row>
    <row r="7" spans="1:30" ht="21" hidden="1" customHeight="1" x14ac:dyDescent="0.15">
      <c r="B7" s="12" t="s">
        <v>30</v>
      </c>
      <c r="C7" s="13"/>
      <c r="D7" s="50">
        <v>38716</v>
      </c>
      <c r="E7" s="14">
        <v>39217</v>
      </c>
      <c r="F7" s="15">
        <f>ROUND(D7/E7*100-100,1)</f>
        <v>-1.3</v>
      </c>
      <c r="G7" s="49" t="s">
        <v>24</v>
      </c>
      <c r="H7" s="49" t="s">
        <v>24</v>
      </c>
      <c r="I7" s="16" t="s">
        <v>24</v>
      </c>
      <c r="J7" s="16" t="s">
        <v>24</v>
      </c>
      <c r="K7" s="16" t="s">
        <v>24</v>
      </c>
      <c r="L7" s="16" t="s">
        <v>24</v>
      </c>
      <c r="M7" s="16" t="s">
        <v>24</v>
      </c>
      <c r="N7" s="16" t="s">
        <v>24</v>
      </c>
      <c r="O7" s="40"/>
      <c r="P7" s="39"/>
    </row>
    <row r="8" spans="1:30" ht="20.25" customHeight="1" x14ac:dyDescent="0.15">
      <c r="B8" s="17" t="s">
        <v>33</v>
      </c>
      <c r="C8" s="18"/>
      <c r="D8" s="51">
        <f>SUM(D9:D25)</f>
        <v>37298</v>
      </c>
      <c r="E8" s="19">
        <v>37436</v>
      </c>
      <c r="F8" s="20">
        <f t="shared" ref="F8:F25" si="0">ROUND(D8/E8*100-100,1)</f>
        <v>-0.4</v>
      </c>
      <c r="G8" s="21">
        <f>ROUND(D8/$D$8*100,1)</f>
        <v>100</v>
      </c>
      <c r="H8" s="51">
        <f>SUM(H9:H25)</f>
        <v>312289</v>
      </c>
      <c r="I8" s="22">
        <v>306064</v>
      </c>
      <c r="J8" s="20">
        <f t="shared" ref="J8:J25" si="1">ROUND(H8/I8*100-100,1)</f>
        <v>2</v>
      </c>
      <c r="K8" s="21">
        <f t="shared" ref="K8:K25" si="2">ROUND(H8/H$8*100,1)</f>
        <v>100</v>
      </c>
      <c r="L8" s="21">
        <f>ROUND(H8/D8,1)</f>
        <v>8.4</v>
      </c>
      <c r="M8" s="21">
        <f>ROUND(I8/E8,1)</f>
        <v>8.1999999999999993</v>
      </c>
      <c r="N8" s="23">
        <f t="shared" ref="N8:N25" si="3">L8-M8</f>
        <v>0.20000000000000107</v>
      </c>
      <c r="O8" s="41"/>
      <c r="P8" s="36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20.25" customHeight="1" x14ac:dyDescent="0.15">
      <c r="B9" s="24"/>
      <c r="C9" s="18" t="s">
        <v>20</v>
      </c>
      <c r="D9" s="53">
        <v>360</v>
      </c>
      <c r="E9" s="19">
        <v>337</v>
      </c>
      <c r="F9" s="25">
        <f t="shared" si="0"/>
        <v>6.8</v>
      </c>
      <c r="G9" s="21">
        <f t="shared" ref="G9:G25" si="4">ROUND(D9/$D$8*100,1)</f>
        <v>1</v>
      </c>
      <c r="H9" s="52">
        <v>3308</v>
      </c>
      <c r="I9" s="26">
        <v>3805</v>
      </c>
      <c r="J9" s="25">
        <f t="shared" si="1"/>
        <v>-13.1</v>
      </c>
      <c r="K9" s="21">
        <f t="shared" si="2"/>
        <v>1.1000000000000001</v>
      </c>
      <c r="L9" s="21">
        <f t="shared" ref="L9:M26" si="5">ROUND(H9/D9,1)</f>
        <v>9.1999999999999993</v>
      </c>
      <c r="M9" s="21">
        <f t="shared" si="5"/>
        <v>11.3</v>
      </c>
      <c r="N9" s="23">
        <f t="shared" si="3"/>
        <v>-2.1000000000000014</v>
      </c>
      <c r="O9" s="41"/>
      <c r="P9" s="36"/>
    </row>
    <row r="10" spans="1:30" ht="20.25" customHeight="1" x14ac:dyDescent="0.15">
      <c r="B10" s="24"/>
      <c r="C10" s="18" t="s">
        <v>4</v>
      </c>
      <c r="D10" s="51">
        <v>16</v>
      </c>
      <c r="E10" s="19">
        <v>15</v>
      </c>
      <c r="F10" s="25">
        <f t="shared" si="0"/>
        <v>6.7</v>
      </c>
      <c r="G10" s="21">
        <f t="shared" si="4"/>
        <v>0</v>
      </c>
      <c r="H10" s="52">
        <v>146</v>
      </c>
      <c r="I10" s="26">
        <v>121</v>
      </c>
      <c r="J10" s="25">
        <f t="shared" si="1"/>
        <v>20.7</v>
      </c>
      <c r="K10" s="21">
        <f t="shared" si="2"/>
        <v>0</v>
      </c>
      <c r="L10" s="21">
        <f t="shared" si="5"/>
        <v>9.1</v>
      </c>
      <c r="M10" s="21">
        <f t="shared" si="5"/>
        <v>8.1</v>
      </c>
      <c r="N10" s="23">
        <f t="shared" si="3"/>
        <v>1</v>
      </c>
      <c r="O10" s="41"/>
      <c r="P10" s="36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20.25" customHeight="1" x14ac:dyDescent="0.15">
      <c r="B11" s="24"/>
      <c r="C11" s="18" t="s">
        <v>5</v>
      </c>
      <c r="D11" s="51">
        <v>3500</v>
      </c>
      <c r="E11" s="19">
        <v>3581</v>
      </c>
      <c r="F11" s="25">
        <f t="shared" si="0"/>
        <v>-2.2999999999999998</v>
      </c>
      <c r="G11" s="21">
        <f t="shared" si="4"/>
        <v>9.4</v>
      </c>
      <c r="H11" s="52">
        <v>21426</v>
      </c>
      <c r="I11" s="26">
        <v>22577</v>
      </c>
      <c r="J11" s="25">
        <f t="shared" si="1"/>
        <v>-5.0999999999999996</v>
      </c>
      <c r="K11" s="21">
        <f t="shared" si="2"/>
        <v>6.9</v>
      </c>
      <c r="L11" s="21">
        <f t="shared" si="5"/>
        <v>6.1</v>
      </c>
      <c r="M11" s="21">
        <f t="shared" si="5"/>
        <v>6.3</v>
      </c>
      <c r="N11" s="23">
        <f t="shared" si="3"/>
        <v>-0.20000000000000018</v>
      </c>
      <c r="O11" s="41"/>
      <c r="P11" s="36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20.25" customHeight="1" x14ac:dyDescent="0.15">
      <c r="B12" s="24"/>
      <c r="C12" s="18" t="s">
        <v>6</v>
      </c>
      <c r="D12" s="51">
        <v>2847</v>
      </c>
      <c r="E12" s="19">
        <v>2915</v>
      </c>
      <c r="F12" s="25">
        <f t="shared" si="0"/>
        <v>-2.2999999999999998</v>
      </c>
      <c r="G12" s="21">
        <f t="shared" si="4"/>
        <v>7.6</v>
      </c>
      <c r="H12" s="52">
        <v>57384</v>
      </c>
      <c r="I12" s="26">
        <v>55253</v>
      </c>
      <c r="J12" s="25">
        <f t="shared" si="1"/>
        <v>3.9</v>
      </c>
      <c r="K12" s="21">
        <f t="shared" si="2"/>
        <v>18.399999999999999</v>
      </c>
      <c r="L12" s="21">
        <f t="shared" si="5"/>
        <v>20.2</v>
      </c>
      <c r="M12" s="21">
        <f t="shared" si="5"/>
        <v>19</v>
      </c>
      <c r="N12" s="23">
        <f t="shared" si="3"/>
        <v>1.1999999999999993</v>
      </c>
      <c r="O12" s="41"/>
      <c r="P12" s="36"/>
    </row>
    <row r="13" spans="1:30" ht="20.25" customHeight="1" x14ac:dyDescent="0.15">
      <c r="B13" s="24"/>
      <c r="C13" s="18" t="s">
        <v>7</v>
      </c>
      <c r="D13" s="51">
        <v>32</v>
      </c>
      <c r="E13" s="19">
        <v>31</v>
      </c>
      <c r="F13" s="25">
        <f t="shared" si="0"/>
        <v>3.2</v>
      </c>
      <c r="G13" s="21">
        <f t="shared" si="4"/>
        <v>0.1</v>
      </c>
      <c r="H13" s="52">
        <v>1061</v>
      </c>
      <c r="I13" s="26">
        <v>1017</v>
      </c>
      <c r="J13" s="25">
        <f t="shared" si="1"/>
        <v>4.3</v>
      </c>
      <c r="K13" s="21">
        <f t="shared" si="2"/>
        <v>0.3</v>
      </c>
      <c r="L13" s="21">
        <f t="shared" si="5"/>
        <v>33.200000000000003</v>
      </c>
      <c r="M13" s="21">
        <f t="shared" si="5"/>
        <v>32.799999999999997</v>
      </c>
      <c r="N13" s="23">
        <f t="shared" si="3"/>
        <v>0.40000000000000568</v>
      </c>
      <c r="O13" s="41"/>
      <c r="P13" s="36"/>
    </row>
    <row r="14" spans="1:30" ht="20.25" customHeight="1" x14ac:dyDescent="0.15">
      <c r="B14" s="24"/>
      <c r="C14" s="18" t="s">
        <v>8</v>
      </c>
      <c r="D14" s="51">
        <v>246</v>
      </c>
      <c r="E14" s="19">
        <v>264</v>
      </c>
      <c r="F14" s="25">
        <f t="shared" si="0"/>
        <v>-6.8</v>
      </c>
      <c r="G14" s="21">
        <f t="shared" si="4"/>
        <v>0.7</v>
      </c>
      <c r="H14" s="52">
        <v>3519</v>
      </c>
      <c r="I14" s="26">
        <v>3874</v>
      </c>
      <c r="J14" s="25">
        <f t="shared" si="1"/>
        <v>-9.1999999999999993</v>
      </c>
      <c r="K14" s="21">
        <f t="shared" si="2"/>
        <v>1.1000000000000001</v>
      </c>
      <c r="L14" s="21">
        <f t="shared" si="5"/>
        <v>14.3</v>
      </c>
      <c r="M14" s="21">
        <f t="shared" si="5"/>
        <v>14.7</v>
      </c>
      <c r="N14" s="23">
        <f t="shared" si="3"/>
        <v>-0.39999999999999858</v>
      </c>
      <c r="O14" s="41"/>
      <c r="P14" s="36"/>
    </row>
    <row r="15" spans="1:30" ht="20.25" customHeight="1" x14ac:dyDescent="0.15">
      <c r="B15" s="24"/>
      <c r="C15" s="18" t="s">
        <v>9</v>
      </c>
      <c r="D15" s="51">
        <v>789</v>
      </c>
      <c r="E15" s="19">
        <v>874</v>
      </c>
      <c r="F15" s="25">
        <f t="shared" si="0"/>
        <v>-9.6999999999999993</v>
      </c>
      <c r="G15" s="21">
        <f t="shared" si="4"/>
        <v>2.1</v>
      </c>
      <c r="H15" s="52">
        <v>14270</v>
      </c>
      <c r="I15" s="26">
        <v>15028</v>
      </c>
      <c r="J15" s="25">
        <f t="shared" si="1"/>
        <v>-5</v>
      </c>
      <c r="K15" s="21">
        <f t="shared" si="2"/>
        <v>4.5999999999999996</v>
      </c>
      <c r="L15" s="21">
        <f t="shared" si="5"/>
        <v>18.100000000000001</v>
      </c>
      <c r="M15" s="21">
        <f t="shared" si="5"/>
        <v>17.2</v>
      </c>
      <c r="N15" s="23">
        <f t="shared" si="3"/>
        <v>0.90000000000000213</v>
      </c>
      <c r="O15" s="41"/>
      <c r="P15" s="36"/>
    </row>
    <row r="16" spans="1:30" ht="20.25" customHeight="1" x14ac:dyDescent="0.15">
      <c r="B16" s="24"/>
      <c r="C16" s="18" t="s">
        <v>10</v>
      </c>
      <c r="D16" s="51">
        <v>9985</v>
      </c>
      <c r="E16" s="19">
        <v>10187</v>
      </c>
      <c r="F16" s="25">
        <f t="shared" si="0"/>
        <v>-2</v>
      </c>
      <c r="G16" s="21">
        <f t="shared" si="4"/>
        <v>26.8</v>
      </c>
      <c r="H16" s="52">
        <v>62918</v>
      </c>
      <c r="I16" s="26">
        <v>61401</v>
      </c>
      <c r="J16" s="25">
        <f t="shared" si="1"/>
        <v>2.5</v>
      </c>
      <c r="K16" s="21">
        <f t="shared" si="2"/>
        <v>20.100000000000001</v>
      </c>
      <c r="L16" s="21">
        <f t="shared" si="5"/>
        <v>6.3</v>
      </c>
      <c r="M16" s="21">
        <f t="shared" si="5"/>
        <v>6</v>
      </c>
      <c r="N16" s="23">
        <f t="shared" si="3"/>
        <v>0.29999999999999982</v>
      </c>
      <c r="O16" s="41"/>
      <c r="P16" s="36"/>
    </row>
    <row r="17" spans="2:16" ht="20.25" customHeight="1" x14ac:dyDescent="0.15">
      <c r="B17" s="24"/>
      <c r="C17" s="18" t="s">
        <v>11</v>
      </c>
      <c r="D17" s="51">
        <v>666</v>
      </c>
      <c r="E17" s="19">
        <v>704</v>
      </c>
      <c r="F17" s="25">
        <f t="shared" si="0"/>
        <v>-5.4</v>
      </c>
      <c r="G17" s="21">
        <f t="shared" si="4"/>
        <v>1.8</v>
      </c>
      <c r="H17" s="52">
        <v>7962</v>
      </c>
      <c r="I17" s="26">
        <v>9355</v>
      </c>
      <c r="J17" s="25">
        <f t="shared" si="1"/>
        <v>-14.9</v>
      </c>
      <c r="K17" s="21">
        <f t="shared" si="2"/>
        <v>2.5</v>
      </c>
      <c r="L17" s="21">
        <f t="shared" si="5"/>
        <v>12</v>
      </c>
      <c r="M17" s="21">
        <f t="shared" si="5"/>
        <v>13.3</v>
      </c>
      <c r="N17" s="23">
        <f t="shared" si="3"/>
        <v>-1.3000000000000007</v>
      </c>
      <c r="O17" s="41"/>
      <c r="P17" s="36"/>
    </row>
    <row r="18" spans="2:16" ht="20.25" customHeight="1" x14ac:dyDescent="0.15">
      <c r="B18" s="24"/>
      <c r="C18" s="18" t="s">
        <v>12</v>
      </c>
      <c r="D18" s="51">
        <v>2264</v>
      </c>
      <c r="E18" s="19">
        <v>2280</v>
      </c>
      <c r="F18" s="25">
        <f t="shared" si="0"/>
        <v>-0.7</v>
      </c>
      <c r="G18" s="21">
        <f t="shared" si="4"/>
        <v>6.1</v>
      </c>
      <c r="H18" s="52">
        <v>6365</v>
      </c>
      <c r="I18" s="26">
        <v>6355</v>
      </c>
      <c r="J18" s="25">
        <f t="shared" si="1"/>
        <v>0.2</v>
      </c>
      <c r="K18" s="21">
        <f t="shared" si="2"/>
        <v>2</v>
      </c>
      <c r="L18" s="21">
        <f t="shared" si="5"/>
        <v>2.8</v>
      </c>
      <c r="M18" s="21">
        <f t="shared" si="5"/>
        <v>2.8</v>
      </c>
      <c r="N18" s="23">
        <f t="shared" si="3"/>
        <v>0</v>
      </c>
      <c r="O18" s="41"/>
      <c r="P18" s="36"/>
    </row>
    <row r="19" spans="2:16" ht="20.25" customHeight="1" x14ac:dyDescent="0.15">
      <c r="B19" s="24"/>
      <c r="C19" s="18" t="s">
        <v>13</v>
      </c>
      <c r="D19" s="51">
        <v>1272</v>
      </c>
      <c r="E19" s="19">
        <v>1240</v>
      </c>
      <c r="F19" s="25">
        <f t="shared" si="0"/>
        <v>2.6</v>
      </c>
      <c r="G19" s="21">
        <f t="shared" si="4"/>
        <v>3.4</v>
      </c>
      <c r="H19" s="52">
        <v>6144</v>
      </c>
      <c r="I19" s="26">
        <v>6310</v>
      </c>
      <c r="J19" s="25">
        <f t="shared" si="1"/>
        <v>-2.6</v>
      </c>
      <c r="K19" s="21">
        <f t="shared" si="2"/>
        <v>2</v>
      </c>
      <c r="L19" s="21">
        <f t="shared" si="5"/>
        <v>4.8</v>
      </c>
      <c r="M19" s="21">
        <f t="shared" si="5"/>
        <v>5.0999999999999996</v>
      </c>
      <c r="N19" s="23">
        <f t="shared" si="3"/>
        <v>-0.29999999999999982</v>
      </c>
      <c r="O19" s="41"/>
      <c r="P19" s="36"/>
    </row>
    <row r="20" spans="2:16" ht="20.25" customHeight="1" x14ac:dyDescent="0.15">
      <c r="B20" s="24"/>
      <c r="C20" s="18" t="s">
        <v>14</v>
      </c>
      <c r="D20" s="51">
        <v>4660</v>
      </c>
      <c r="E20" s="19">
        <v>4598</v>
      </c>
      <c r="F20" s="25">
        <f t="shared" si="0"/>
        <v>1.3</v>
      </c>
      <c r="G20" s="21">
        <f t="shared" si="4"/>
        <v>12.5</v>
      </c>
      <c r="H20" s="52">
        <v>27581</v>
      </c>
      <c r="I20" s="26">
        <v>28019</v>
      </c>
      <c r="J20" s="25">
        <f t="shared" si="1"/>
        <v>-1.6</v>
      </c>
      <c r="K20" s="21">
        <f t="shared" si="2"/>
        <v>8.8000000000000007</v>
      </c>
      <c r="L20" s="21">
        <f t="shared" si="5"/>
        <v>5.9</v>
      </c>
      <c r="M20" s="21">
        <f t="shared" si="5"/>
        <v>6.1</v>
      </c>
      <c r="N20" s="23">
        <f t="shared" si="3"/>
        <v>-0.19999999999999929</v>
      </c>
      <c r="O20" s="41"/>
      <c r="P20" s="36"/>
    </row>
    <row r="21" spans="2:16" ht="20.25" customHeight="1" x14ac:dyDescent="0.15">
      <c r="B21" s="24"/>
      <c r="C21" s="18" t="s">
        <v>15</v>
      </c>
      <c r="D21" s="51">
        <v>3653</v>
      </c>
      <c r="E21" s="19">
        <v>3697</v>
      </c>
      <c r="F21" s="25">
        <f t="shared" si="0"/>
        <v>-1.2</v>
      </c>
      <c r="G21" s="21">
        <f t="shared" si="4"/>
        <v>9.8000000000000007</v>
      </c>
      <c r="H21" s="52">
        <v>12812</v>
      </c>
      <c r="I21" s="26">
        <v>13741</v>
      </c>
      <c r="J21" s="25">
        <f t="shared" si="1"/>
        <v>-6.8</v>
      </c>
      <c r="K21" s="21">
        <f t="shared" si="2"/>
        <v>4.0999999999999996</v>
      </c>
      <c r="L21" s="21">
        <f t="shared" si="5"/>
        <v>3.5</v>
      </c>
      <c r="M21" s="21">
        <f t="shared" si="5"/>
        <v>3.7</v>
      </c>
      <c r="N21" s="23">
        <f t="shared" si="3"/>
        <v>-0.20000000000000018</v>
      </c>
      <c r="O21" s="41"/>
      <c r="P21" s="36"/>
    </row>
    <row r="22" spans="2:16" ht="20.25" customHeight="1" x14ac:dyDescent="0.15">
      <c r="B22" s="24"/>
      <c r="C22" s="18" t="s">
        <v>16</v>
      </c>
      <c r="D22" s="51">
        <v>1063</v>
      </c>
      <c r="E22" s="19">
        <v>1050</v>
      </c>
      <c r="F22" s="25">
        <f t="shared" si="0"/>
        <v>1.2</v>
      </c>
      <c r="G22" s="21">
        <f t="shared" si="4"/>
        <v>2.9</v>
      </c>
      <c r="H22" s="52">
        <v>9473</v>
      </c>
      <c r="I22" s="26">
        <v>9131</v>
      </c>
      <c r="J22" s="25">
        <f t="shared" si="1"/>
        <v>3.7</v>
      </c>
      <c r="K22" s="21">
        <f t="shared" si="2"/>
        <v>3</v>
      </c>
      <c r="L22" s="21">
        <f t="shared" si="5"/>
        <v>8.9</v>
      </c>
      <c r="M22" s="21">
        <f t="shared" si="5"/>
        <v>8.6999999999999993</v>
      </c>
      <c r="N22" s="23">
        <f t="shared" si="3"/>
        <v>0.20000000000000107</v>
      </c>
      <c r="O22" s="41"/>
      <c r="P22" s="36"/>
    </row>
    <row r="23" spans="2:16" ht="20.25" customHeight="1" x14ac:dyDescent="0.15">
      <c r="B23" s="24"/>
      <c r="C23" s="18" t="s">
        <v>17</v>
      </c>
      <c r="D23" s="51">
        <v>2879</v>
      </c>
      <c r="E23" s="19">
        <v>2573</v>
      </c>
      <c r="F23" s="25">
        <f t="shared" si="0"/>
        <v>11.9</v>
      </c>
      <c r="G23" s="21">
        <f t="shared" si="4"/>
        <v>7.7</v>
      </c>
      <c r="H23" s="52">
        <v>54893</v>
      </c>
      <c r="I23" s="26">
        <v>46956</v>
      </c>
      <c r="J23" s="25">
        <f t="shared" si="1"/>
        <v>16.899999999999999</v>
      </c>
      <c r="K23" s="21">
        <f t="shared" si="2"/>
        <v>17.600000000000001</v>
      </c>
      <c r="L23" s="21">
        <f t="shared" si="5"/>
        <v>19.100000000000001</v>
      </c>
      <c r="M23" s="21">
        <f t="shared" si="5"/>
        <v>18.2</v>
      </c>
      <c r="N23" s="23">
        <f t="shared" si="3"/>
        <v>0.90000000000000213</v>
      </c>
      <c r="O23" s="41"/>
      <c r="P23" s="36"/>
    </row>
    <row r="24" spans="2:16" ht="20.25" customHeight="1" x14ac:dyDescent="0.15">
      <c r="B24" s="24"/>
      <c r="C24" s="18" t="s">
        <v>18</v>
      </c>
      <c r="D24" s="51">
        <v>369</v>
      </c>
      <c r="E24" s="19">
        <v>323</v>
      </c>
      <c r="F24" s="25">
        <f t="shared" si="0"/>
        <v>14.2</v>
      </c>
      <c r="G24" s="21">
        <f t="shared" si="4"/>
        <v>1</v>
      </c>
      <c r="H24" s="52">
        <v>4269</v>
      </c>
      <c r="I24" s="26">
        <v>3376</v>
      </c>
      <c r="J24" s="25">
        <f t="shared" si="1"/>
        <v>26.5</v>
      </c>
      <c r="K24" s="21">
        <f t="shared" si="2"/>
        <v>1.4</v>
      </c>
      <c r="L24" s="21">
        <f t="shared" si="5"/>
        <v>11.6</v>
      </c>
      <c r="M24" s="21">
        <f t="shared" si="5"/>
        <v>10.5</v>
      </c>
      <c r="N24" s="23">
        <f t="shared" si="3"/>
        <v>1.0999999999999996</v>
      </c>
      <c r="O24" s="41"/>
      <c r="P24" s="36"/>
    </row>
    <row r="25" spans="2:16" ht="20.25" customHeight="1" x14ac:dyDescent="0.15">
      <c r="B25" s="24"/>
      <c r="C25" s="18" t="s">
        <v>19</v>
      </c>
      <c r="D25" s="54">
        <v>2697</v>
      </c>
      <c r="E25" s="19">
        <v>2767</v>
      </c>
      <c r="F25" s="25">
        <f t="shared" si="0"/>
        <v>-2.5</v>
      </c>
      <c r="G25" s="21">
        <f t="shared" si="4"/>
        <v>7.2</v>
      </c>
      <c r="H25" s="55">
        <v>18758</v>
      </c>
      <c r="I25" s="26">
        <v>19745</v>
      </c>
      <c r="J25" s="25">
        <f t="shared" si="1"/>
        <v>-5</v>
      </c>
      <c r="K25" s="21">
        <f t="shared" si="2"/>
        <v>6</v>
      </c>
      <c r="L25" s="21">
        <f t="shared" si="5"/>
        <v>7</v>
      </c>
      <c r="M25" s="21">
        <f t="shared" si="5"/>
        <v>7.1</v>
      </c>
      <c r="N25" s="23">
        <f t="shared" si="3"/>
        <v>-9.9999999999999645E-2</v>
      </c>
      <c r="O25" s="41"/>
      <c r="P25" s="36"/>
    </row>
    <row r="26" spans="2:16" ht="20.25" customHeight="1" x14ac:dyDescent="0.15">
      <c r="B26" s="45"/>
      <c r="C26" s="46" t="s">
        <v>28</v>
      </c>
      <c r="D26" s="56">
        <v>1758</v>
      </c>
      <c r="E26" s="14" t="s">
        <v>31</v>
      </c>
      <c r="F26" s="14" t="s">
        <v>31</v>
      </c>
      <c r="G26" s="14" t="s">
        <v>31</v>
      </c>
      <c r="H26" s="57">
        <v>33320</v>
      </c>
      <c r="I26" s="14" t="s">
        <v>31</v>
      </c>
      <c r="J26" s="14" t="s">
        <v>31</v>
      </c>
      <c r="K26" s="14" t="s">
        <v>31</v>
      </c>
      <c r="L26" s="47">
        <f t="shared" si="5"/>
        <v>19</v>
      </c>
      <c r="M26" s="14" t="s">
        <v>31</v>
      </c>
      <c r="N26" s="14" t="s">
        <v>31</v>
      </c>
      <c r="O26" s="41"/>
      <c r="P26" s="36"/>
    </row>
    <row r="27" spans="2:16" s="27" customFormat="1" ht="2.25" customHeight="1" x14ac:dyDescent="0.15">
      <c r="B27" s="28"/>
      <c r="C27" s="8"/>
      <c r="D27" s="32"/>
      <c r="E27" s="32"/>
      <c r="F27" s="33"/>
      <c r="G27" s="34"/>
      <c r="H27" s="35"/>
      <c r="I27" s="35"/>
      <c r="J27" s="33"/>
      <c r="K27" s="34"/>
      <c r="L27" s="34"/>
      <c r="M27" s="34"/>
      <c r="N27" s="36"/>
      <c r="O27" s="36"/>
      <c r="P27" s="36"/>
    </row>
    <row r="28" spans="2:16" ht="29.25" customHeight="1" x14ac:dyDescent="0.15">
      <c r="B28" s="141" t="s">
        <v>35</v>
      </c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59"/>
    </row>
    <row r="29" spans="2:16" ht="13.5" customHeight="1" x14ac:dyDescent="0.15"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58"/>
    </row>
  </sheetData>
  <mergeCells count="17">
    <mergeCell ref="B29:O29"/>
    <mergeCell ref="J4:J5"/>
    <mergeCell ref="K4:K5"/>
    <mergeCell ref="L4:L5"/>
    <mergeCell ref="M4:M5"/>
    <mergeCell ref="N4:N5"/>
    <mergeCell ref="B28:O28"/>
    <mergeCell ref="B3:C5"/>
    <mergeCell ref="D3:G3"/>
    <mergeCell ref="H3:K3"/>
    <mergeCell ref="L3:N3"/>
    <mergeCell ref="D4:D5"/>
    <mergeCell ref="E4:E5"/>
    <mergeCell ref="F4:F5"/>
    <mergeCell ref="G4:G5"/>
    <mergeCell ref="H4:H5"/>
    <mergeCell ref="I4:I5"/>
  </mergeCells>
  <phoneticPr fontId="3"/>
  <printOptions horizontalCentered="1"/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表1（事業内容不詳の事業所を含む）</vt:lpstr>
      <vt:lpstr>表1)</vt:lpstr>
      <vt:lpstr>'表1（事業内容不詳の事業所を含む）'!Print_Area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kanrisya</cp:lastModifiedBy>
  <cp:lastPrinted>2016-01-29T01:35:36Z</cp:lastPrinted>
  <dcterms:created xsi:type="dcterms:W3CDTF">2013-01-29T01:41:41Z</dcterms:created>
  <dcterms:modified xsi:type="dcterms:W3CDTF">2016-02-10T05:29:50Z</dcterms:modified>
</cp:coreProperties>
</file>